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10.216.160.201\control interno\2023\19.04 INF.  DE GESTIÓN\PAAC\III Seg 2022\03. Seguimiento\"/>
    </mc:Choice>
  </mc:AlternateContent>
  <bookViews>
    <workbookView xWindow="0" yWindow="0" windowWidth="28800" windowHeight="12330" tabRatio="882" activeTab="2"/>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 r:id="rId16"/>
    <externalReference r:id="rId17"/>
    <externalReference r:id="rId18"/>
  </externalReferences>
  <definedNames>
    <definedName name="_xlnm._FilterDatabase" localSheetId="2" hidden="1">'Mapa Corrupcion'!$A$8:$EN$224</definedName>
    <definedName name="Procedimiento">[1]BD!$A$86:$P$86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D88" i="21" l="1"/>
  <c r="BZ88" i="21"/>
  <c r="BV88" i="21"/>
  <c r="BR88" i="21"/>
  <c r="CD87" i="21"/>
  <c r="BZ87" i="21"/>
  <c r="BV87" i="21"/>
  <c r="DW106" i="21" l="1"/>
  <c r="DW105" i="21"/>
  <c r="DW99" i="21"/>
  <c r="DW94" i="21"/>
  <c r="DW93" i="21"/>
  <c r="DW45" i="21"/>
  <c r="DW33" i="21"/>
  <c r="DW27" i="21"/>
  <c r="DN87" i="21"/>
  <c r="DN33" i="21"/>
  <c r="D27" i="21" l="1"/>
  <c r="AU118" i="21" l="1"/>
  <c r="AS118" i="21"/>
  <c r="AQ118" i="21"/>
  <c r="AO118" i="21"/>
  <c r="AM118" i="21"/>
  <c r="AK118" i="21"/>
  <c r="AU117" i="21"/>
  <c r="AS117" i="21"/>
  <c r="AQ117" i="21"/>
  <c r="AO117" i="21"/>
  <c r="AM117" i="21"/>
  <c r="AK117" i="21"/>
  <c r="AF94" i="21"/>
  <c r="AD94" i="21"/>
  <c r="AB94" i="21"/>
  <c r="AU94" i="21"/>
  <c r="AS94" i="21"/>
  <c r="AQ94" i="21"/>
  <c r="AO94" i="21"/>
  <c r="AM94" i="21"/>
  <c r="AU93" i="21"/>
  <c r="AS93" i="21"/>
  <c r="AQ93" i="21"/>
  <c r="AO93" i="21"/>
  <c r="AM93" i="21"/>
  <c r="AU147" i="21" l="1"/>
  <c r="AS147" i="21"/>
  <c r="AQ147" i="21"/>
  <c r="AO147" i="21"/>
  <c r="AM147" i="21"/>
  <c r="AK147" i="21"/>
  <c r="AU141" i="21"/>
  <c r="AS141" i="21"/>
  <c r="AQ141" i="21"/>
  <c r="AO141" i="21"/>
  <c r="AM141" i="21"/>
  <c r="AK141" i="21"/>
  <c r="AU135" i="21"/>
  <c r="AS135" i="21"/>
  <c r="AQ135" i="21"/>
  <c r="AO135" i="21"/>
  <c r="AM135" i="21"/>
  <c r="AK135" i="21"/>
  <c r="AU129" i="21"/>
  <c r="AS129" i="21"/>
  <c r="AQ129" i="21"/>
  <c r="AO129" i="21"/>
  <c r="AM129" i="21"/>
  <c r="AK129" i="21"/>
  <c r="AU124" i="21"/>
  <c r="AS124" i="21"/>
  <c r="AQ124" i="21"/>
  <c r="AO124" i="21"/>
  <c r="AM124" i="21"/>
  <c r="AK124" i="21"/>
  <c r="AU123" i="21"/>
  <c r="AS123" i="21"/>
  <c r="AQ123" i="21"/>
  <c r="AO123" i="21"/>
  <c r="AM123" i="21"/>
  <c r="AK123" i="21"/>
  <c r="AU111" i="21"/>
  <c r="AS111" i="21"/>
  <c r="AQ111" i="21"/>
  <c r="AO111" i="21"/>
  <c r="AM111" i="21"/>
  <c r="AK111" i="21"/>
  <c r="AU106" i="21"/>
  <c r="AS106" i="21"/>
  <c r="AQ106" i="21"/>
  <c r="AO106" i="21"/>
  <c r="AM106" i="21"/>
  <c r="AK106" i="21"/>
  <c r="AU105" i="21"/>
  <c r="AS105" i="21"/>
  <c r="AQ105" i="21"/>
  <c r="AO105" i="21"/>
  <c r="AM105" i="21"/>
  <c r="AK105" i="21"/>
  <c r="AU99" i="21"/>
  <c r="AS99" i="21"/>
  <c r="AQ99" i="21"/>
  <c r="AO99" i="21"/>
  <c r="AM99" i="21"/>
  <c r="AK99" i="21"/>
  <c r="AU88" i="21"/>
  <c r="AS88" i="21"/>
  <c r="AQ88" i="21"/>
  <c r="AO88" i="21"/>
  <c r="AM88" i="21"/>
  <c r="AK88" i="21"/>
  <c r="AU87" i="21"/>
  <c r="AS87" i="21"/>
  <c r="AQ87" i="21"/>
  <c r="AO87" i="21"/>
  <c r="AM87" i="21"/>
  <c r="AK87"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AU63" i="21"/>
  <c r="AS63" i="21"/>
  <c r="AQ63" i="21"/>
  <c r="AO63" i="21"/>
  <c r="AM63" i="21"/>
  <c r="AK63" i="21"/>
  <c r="AU57" i="21"/>
  <c r="AS57" i="21"/>
  <c r="AQ57" i="21"/>
  <c r="AO57" i="21"/>
  <c r="AM57" i="21"/>
  <c r="AK57" i="21"/>
  <c r="AU52" i="21"/>
  <c r="AS52" i="21"/>
  <c r="AQ52" i="21"/>
  <c r="AO52" i="21"/>
  <c r="AM52" i="21"/>
  <c r="AK52" i="21"/>
  <c r="AU51" i="21"/>
  <c r="AS51" i="21"/>
  <c r="AQ51" i="21"/>
  <c r="AO51" i="21"/>
  <c r="AM51" i="21"/>
  <c r="AK51" i="21"/>
  <c r="AU45" i="21"/>
  <c r="AS45" i="21"/>
  <c r="AQ45" i="21"/>
  <c r="AO45" i="21"/>
  <c r="AM45" i="21"/>
  <c r="AK45" i="21"/>
  <c r="AU39" i="21"/>
  <c r="AS39" i="21"/>
  <c r="AQ39" i="21"/>
  <c r="AO39" i="21"/>
  <c r="AM39" i="21"/>
  <c r="AK39" i="21"/>
  <c r="AU33" i="21"/>
  <c r="AS33" i="21"/>
  <c r="AQ33" i="21"/>
  <c r="AO33" i="21"/>
  <c r="AM33" i="21"/>
  <c r="AK33" i="21"/>
  <c r="AU27" i="21"/>
  <c r="AS27" i="21"/>
  <c r="AQ27" i="21"/>
  <c r="AO27" i="21"/>
  <c r="AM27" i="21"/>
  <c r="AK27" i="21"/>
  <c r="AU22" i="21"/>
  <c r="AS22" i="21"/>
  <c r="AQ22" i="21"/>
  <c r="AO22" i="21"/>
  <c r="AM22" i="21"/>
  <c r="AK22" i="21"/>
  <c r="AU21" i="21"/>
  <c r="AS21" i="21"/>
  <c r="AQ21" i="21"/>
  <c r="AO21" i="21"/>
  <c r="AM21" i="21"/>
  <c r="AK21" i="21"/>
  <c r="AU17" i="21"/>
  <c r="AS17" i="21"/>
  <c r="AQ17" i="21"/>
  <c r="AO17" i="21"/>
  <c r="AM17" i="21"/>
  <c r="AK17" i="21"/>
  <c r="AU16" i="21"/>
  <c r="AS16" i="21"/>
  <c r="AQ16" i="21"/>
  <c r="AO16" i="21"/>
  <c r="AM16" i="21"/>
  <c r="AU15" i="21"/>
  <c r="AS15" i="21"/>
  <c r="AQ15" i="21"/>
  <c r="AO15" i="21"/>
  <c r="AM15" i="21"/>
  <c r="AU9" i="21"/>
  <c r="AS9" i="21"/>
  <c r="AQ9" i="21"/>
  <c r="AO9" i="21"/>
  <c r="AM9" i="21"/>
  <c r="AK9" i="21"/>
  <c r="AW9" i="21"/>
  <c r="AW10" i="21"/>
  <c r="AX9" i="21" l="1"/>
  <c r="AY9" i="21" s="1"/>
  <c r="D67" i="25"/>
  <c r="AW224" i="21"/>
  <c r="AU224" i="21"/>
  <c r="AS224" i="21"/>
  <c r="AQ224" i="21"/>
  <c r="AO224" i="21"/>
  <c r="AM224" i="21"/>
  <c r="AK224" i="21"/>
  <c r="AW223" i="21"/>
  <c r="AU223" i="21"/>
  <c r="AS223" i="21"/>
  <c r="AQ223" i="21"/>
  <c r="AO223" i="21"/>
  <c r="AM223" i="21"/>
  <c r="AK223" i="21"/>
  <c r="AW222" i="21"/>
  <c r="AU222" i="21"/>
  <c r="AS222" i="21"/>
  <c r="AQ222" i="21"/>
  <c r="AO222" i="21"/>
  <c r="AM222" i="21"/>
  <c r="AK222" i="21"/>
  <c r="AW221" i="21"/>
  <c r="AU221" i="21"/>
  <c r="AS221" i="21"/>
  <c r="AQ221" i="21"/>
  <c r="AO221" i="21"/>
  <c r="AM221" i="21"/>
  <c r="AK221" i="21"/>
  <c r="AW220" i="21"/>
  <c r="AU220" i="21"/>
  <c r="AS220" i="21"/>
  <c r="AQ220" i="21"/>
  <c r="AO220" i="21"/>
  <c r="AM220" i="21"/>
  <c r="AK220" i="21"/>
  <c r="AW219" i="21"/>
  <c r="AU219" i="21"/>
  <c r="AS219" i="21"/>
  <c r="AQ219" i="21"/>
  <c r="AO219" i="21"/>
  <c r="AM219" i="21"/>
  <c r="AK219" i="21"/>
  <c r="AW218" i="21"/>
  <c r="AU218" i="21"/>
  <c r="AS218" i="21"/>
  <c r="AQ218" i="21"/>
  <c r="AO218" i="21"/>
  <c r="AM218" i="21"/>
  <c r="AK218" i="21"/>
  <c r="AW217" i="21"/>
  <c r="AU217" i="21"/>
  <c r="AS217" i="21"/>
  <c r="AQ217" i="21"/>
  <c r="AO217" i="21"/>
  <c r="AM217" i="21"/>
  <c r="AK217" i="21"/>
  <c r="AW216" i="21"/>
  <c r="AU216" i="21"/>
  <c r="AS216" i="21"/>
  <c r="AQ216" i="21"/>
  <c r="AO216" i="21"/>
  <c r="AM216" i="21"/>
  <c r="AK216" i="21"/>
  <c r="AW215" i="21"/>
  <c r="AU215" i="21"/>
  <c r="AS215" i="21"/>
  <c r="AQ215" i="21"/>
  <c r="AO215" i="21"/>
  <c r="AM215" i="21"/>
  <c r="AK215" i="21"/>
  <c r="AW214" i="21"/>
  <c r="AU214" i="21"/>
  <c r="AS214" i="21"/>
  <c r="AQ214" i="21"/>
  <c r="AO214" i="21"/>
  <c r="AM214" i="21"/>
  <c r="AK214" i="21"/>
  <c r="AW213" i="21"/>
  <c r="AU213" i="21"/>
  <c r="AS213" i="21"/>
  <c r="AQ213" i="21"/>
  <c r="AO213" i="21"/>
  <c r="AM213" i="21"/>
  <c r="AK213" i="21"/>
  <c r="AW212" i="21"/>
  <c r="AU212" i="21"/>
  <c r="AS212" i="21"/>
  <c r="AQ212" i="21"/>
  <c r="AO212" i="21"/>
  <c r="AM212" i="21"/>
  <c r="AK212" i="21"/>
  <c r="AW211" i="21"/>
  <c r="AU211" i="21"/>
  <c r="AS211" i="21"/>
  <c r="AQ211" i="21"/>
  <c r="AO211" i="21"/>
  <c r="AM211" i="21"/>
  <c r="AK211" i="21"/>
  <c r="AW210" i="21"/>
  <c r="AU210" i="21"/>
  <c r="AS210" i="21"/>
  <c r="AQ210" i="21"/>
  <c r="AO210" i="21"/>
  <c r="AM210" i="21"/>
  <c r="AK210" i="21"/>
  <c r="AW209" i="21"/>
  <c r="AU209" i="21"/>
  <c r="AS209" i="21"/>
  <c r="AQ209" i="21"/>
  <c r="AO209" i="21"/>
  <c r="AM209" i="21"/>
  <c r="AK209" i="21"/>
  <c r="AW208" i="21"/>
  <c r="AU208" i="21"/>
  <c r="AS208" i="21"/>
  <c r="AQ208" i="21"/>
  <c r="AO208" i="21"/>
  <c r="AM208" i="21"/>
  <c r="AK208" i="21"/>
  <c r="AW207" i="21"/>
  <c r="AU207" i="2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176" i="21"/>
  <c r="AU176" i="21"/>
  <c r="AS176" i="21"/>
  <c r="AQ176" i="21"/>
  <c r="AO176" i="21"/>
  <c r="AM176" i="21"/>
  <c r="AK176" i="21"/>
  <c r="AW175" i="21"/>
  <c r="AU175" i="21"/>
  <c r="AS175" i="21"/>
  <c r="AQ175" i="21"/>
  <c r="AO175" i="21"/>
  <c r="AM175" i="21"/>
  <c r="AK175" i="21"/>
  <c r="AW174" i="21"/>
  <c r="AU174" i="21"/>
  <c r="AS174" i="21"/>
  <c r="AQ174" i="21"/>
  <c r="AO174" i="21"/>
  <c r="AM174" i="21"/>
  <c r="AK174" i="21"/>
  <c r="AW173" i="21"/>
  <c r="AU173" i="21"/>
  <c r="AS173" i="21"/>
  <c r="AQ173" i="21"/>
  <c r="AO173" i="21"/>
  <c r="AM173" i="21"/>
  <c r="AK173" i="21"/>
  <c r="AW172" i="21"/>
  <c r="AU172" i="21"/>
  <c r="AS172" i="21"/>
  <c r="AQ172" i="21"/>
  <c r="AO172" i="21"/>
  <c r="AM172" i="21"/>
  <c r="AK172" i="21"/>
  <c r="AW171" i="21"/>
  <c r="AU171" i="21"/>
  <c r="AS171" i="21"/>
  <c r="AQ171" i="21"/>
  <c r="AO171" i="21"/>
  <c r="AM171" i="21"/>
  <c r="AK171" i="21"/>
  <c r="AW170" i="21"/>
  <c r="AU170" i="21"/>
  <c r="AS170" i="21"/>
  <c r="AQ170" i="21"/>
  <c r="AO170" i="21"/>
  <c r="AM170" i="21"/>
  <c r="AK170" i="21"/>
  <c r="AW169" i="21"/>
  <c r="AU169" i="21"/>
  <c r="AS169" i="21"/>
  <c r="AQ169" i="21"/>
  <c r="AO169" i="21"/>
  <c r="AM169" i="21"/>
  <c r="AK169" i="21"/>
  <c r="AW168" i="21"/>
  <c r="AU168" i="21"/>
  <c r="AS168" i="21"/>
  <c r="AQ168" i="21"/>
  <c r="AO168" i="21"/>
  <c r="AM168" i="21"/>
  <c r="AK168" i="21"/>
  <c r="AW167" i="21"/>
  <c r="AU167" i="21"/>
  <c r="AS167" i="21"/>
  <c r="AQ167" i="21"/>
  <c r="AO167" i="21"/>
  <c r="AM167" i="21"/>
  <c r="AK167" i="21"/>
  <c r="AW166" i="21"/>
  <c r="AU166" i="21"/>
  <c r="AS166" i="21"/>
  <c r="AQ166" i="21"/>
  <c r="AO166" i="21"/>
  <c r="AM166" i="21"/>
  <c r="AK166" i="21"/>
  <c r="AW165" i="21"/>
  <c r="AU165" i="21"/>
  <c r="AS165" i="21"/>
  <c r="AQ165" i="21"/>
  <c r="AO165" i="21"/>
  <c r="AM165" i="21"/>
  <c r="AK165" i="21"/>
  <c r="AW164" i="21"/>
  <c r="AU164" i="21"/>
  <c r="AS164" i="21"/>
  <c r="AQ164" i="21"/>
  <c r="AO164" i="21"/>
  <c r="AM164" i="21"/>
  <c r="AK164" i="21"/>
  <c r="AW163" i="21"/>
  <c r="AU163" i="21"/>
  <c r="AS163" i="21"/>
  <c r="AQ163" i="21"/>
  <c r="AO163" i="21"/>
  <c r="AM163" i="21"/>
  <c r="AK163" i="21"/>
  <c r="AW162" i="21"/>
  <c r="AU162" i="21"/>
  <c r="AS162" i="21"/>
  <c r="AQ162" i="21"/>
  <c r="AO162" i="21"/>
  <c r="AM162" i="21"/>
  <c r="AK162" i="21"/>
  <c r="AW161" i="21"/>
  <c r="AU161" i="21"/>
  <c r="AS161" i="21"/>
  <c r="AQ161" i="21"/>
  <c r="AO161" i="21"/>
  <c r="AM161" i="21"/>
  <c r="AK161" i="21"/>
  <c r="AW160" i="21"/>
  <c r="AU160" i="21"/>
  <c r="AS160" i="21"/>
  <c r="AQ160" i="21"/>
  <c r="AO160" i="21"/>
  <c r="AM160" i="21"/>
  <c r="AK160" i="21"/>
  <c r="AW159" i="21"/>
  <c r="AU159" i="21"/>
  <c r="AS159" i="21"/>
  <c r="AQ159" i="21"/>
  <c r="AO159" i="21"/>
  <c r="AM159" i="21"/>
  <c r="AK159" i="21"/>
  <c r="AW158" i="21"/>
  <c r="AU158" i="21"/>
  <c r="AS158" i="21"/>
  <c r="AQ158" i="21"/>
  <c r="AO158" i="21"/>
  <c r="AM158" i="21"/>
  <c r="AK158" i="21"/>
  <c r="AW157" i="21"/>
  <c r="AU157" i="21"/>
  <c r="AS157" i="21"/>
  <c r="AQ157" i="21"/>
  <c r="AO157" i="21"/>
  <c r="AM157" i="21"/>
  <c r="AK157" i="21"/>
  <c r="AW156" i="21"/>
  <c r="AU156" i="21"/>
  <c r="AS156" i="21"/>
  <c r="AQ156" i="21"/>
  <c r="AO156" i="21"/>
  <c r="AM156" i="21"/>
  <c r="AK156" i="21"/>
  <c r="AW155" i="21"/>
  <c r="AU155" i="21"/>
  <c r="AS155" i="21"/>
  <c r="AQ155" i="21"/>
  <c r="AO155" i="21"/>
  <c r="AM155" i="21"/>
  <c r="AK155" i="21"/>
  <c r="AW154" i="21"/>
  <c r="AU154" i="21"/>
  <c r="AS154" i="21"/>
  <c r="AQ154" i="21"/>
  <c r="AO154" i="21"/>
  <c r="AM154" i="21"/>
  <c r="AK154" i="21"/>
  <c r="AW153" i="21"/>
  <c r="AU153" i="21"/>
  <c r="AS153" i="21"/>
  <c r="AQ153" i="21"/>
  <c r="AO153" i="21"/>
  <c r="AM153" i="21"/>
  <c r="AK153" i="21"/>
  <c r="AW152" i="21"/>
  <c r="AU152" i="21"/>
  <c r="AS152" i="21"/>
  <c r="AQ152" i="21"/>
  <c r="AO152" i="21"/>
  <c r="AM152" i="21"/>
  <c r="AK152" i="21"/>
  <c r="AW151" i="21"/>
  <c r="AU151" i="21"/>
  <c r="AS151" i="21"/>
  <c r="AQ151" i="21"/>
  <c r="AO151" i="21"/>
  <c r="AM151" i="21"/>
  <c r="AK151" i="21"/>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W146" i="21"/>
  <c r="AU146" i="21"/>
  <c r="AS146" i="21"/>
  <c r="AQ146" i="21"/>
  <c r="AO146" i="21"/>
  <c r="AM146" i="21"/>
  <c r="AK146" i="21"/>
  <c r="AW145" i="21"/>
  <c r="AU145" i="21"/>
  <c r="AS145" i="21"/>
  <c r="AQ145" i="21"/>
  <c r="AO145" i="21"/>
  <c r="AM145" i="21"/>
  <c r="AK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W140" i="21"/>
  <c r="AU140" i="21"/>
  <c r="AS140" i="21"/>
  <c r="AQ140" i="21"/>
  <c r="AO140" i="21"/>
  <c r="AM140" i="21"/>
  <c r="AK140" i="21"/>
  <c r="AW139" i="21"/>
  <c r="AU139" i="21"/>
  <c r="AS139" i="21"/>
  <c r="AQ139" i="21"/>
  <c r="AO139" i="21"/>
  <c r="AM139" i="21"/>
  <c r="AK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W134" i="21"/>
  <c r="AU134" i="21"/>
  <c r="AS134" i="21"/>
  <c r="AQ134" i="21"/>
  <c r="AO134" i="21"/>
  <c r="AM134" i="21"/>
  <c r="AK134" i="21"/>
  <c r="AW133" i="21"/>
  <c r="AU133" i="21"/>
  <c r="AS133" i="21"/>
  <c r="AQ133" i="21"/>
  <c r="AO133" i="21"/>
  <c r="AM133" i="21"/>
  <c r="AK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W128" i="21"/>
  <c r="AU128" i="21"/>
  <c r="AS128" i="21"/>
  <c r="AQ128" i="21"/>
  <c r="AO128" i="21"/>
  <c r="AM128" i="21"/>
  <c r="AK128" i="21"/>
  <c r="AW127" i="21"/>
  <c r="AU127" i="21"/>
  <c r="AS127" i="21"/>
  <c r="AQ127" i="21"/>
  <c r="AO127" i="21"/>
  <c r="AM127" i="21"/>
  <c r="AK127" i="21"/>
  <c r="AW126" i="21"/>
  <c r="AU126" i="21"/>
  <c r="AS126" i="21"/>
  <c r="AQ126" i="21"/>
  <c r="AO126" i="21"/>
  <c r="AM126" i="21"/>
  <c r="AK126" i="21"/>
  <c r="AW125" i="21"/>
  <c r="AU125" i="21"/>
  <c r="AS125" i="21"/>
  <c r="AQ125" i="21"/>
  <c r="AO125" i="21"/>
  <c r="AM125" i="21"/>
  <c r="AK125" i="21"/>
  <c r="AW124" i="21"/>
  <c r="AW123" i="21"/>
  <c r="AW122" i="21"/>
  <c r="AU122" i="21"/>
  <c r="AS122" i="21"/>
  <c r="AQ122" i="21"/>
  <c r="AO122" i="21"/>
  <c r="AM122" i="21"/>
  <c r="AK122" i="21"/>
  <c r="AW121" i="21"/>
  <c r="AU121" i="21"/>
  <c r="AS121" i="21"/>
  <c r="AQ121" i="21"/>
  <c r="AO121" i="21"/>
  <c r="AM121" i="21"/>
  <c r="AK121" i="21"/>
  <c r="AW120" i="21"/>
  <c r="AU120" i="21"/>
  <c r="AS120" i="21"/>
  <c r="AQ120" i="21"/>
  <c r="AO120" i="21"/>
  <c r="AM120" i="21"/>
  <c r="AK120" i="21"/>
  <c r="AW119" i="21"/>
  <c r="AU119" i="21"/>
  <c r="AS119" i="21"/>
  <c r="AQ119" i="21"/>
  <c r="AO119" i="21"/>
  <c r="AM119" i="21"/>
  <c r="AK119" i="21"/>
  <c r="AW118" i="21"/>
  <c r="AW117" i="21"/>
  <c r="AW116" i="21"/>
  <c r="AU116" i="21"/>
  <c r="AS116" i="21"/>
  <c r="AQ116" i="21"/>
  <c r="AO116" i="21"/>
  <c r="AM116" i="21"/>
  <c r="AK116" i="21"/>
  <c r="AW115" i="21"/>
  <c r="AU115" i="21"/>
  <c r="AS115" i="21"/>
  <c r="AQ115" i="21"/>
  <c r="AO115" i="21"/>
  <c r="AM115" i="21"/>
  <c r="AK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W110" i="21"/>
  <c r="AU110" i="21"/>
  <c r="AS110" i="21"/>
  <c r="AQ110" i="21"/>
  <c r="AO110" i="21"/>
  <c r="AM110" i="21"/>
  <c r="AK110" i="21"/>
  <c r="AW109" i="21"/>
  <c r="AU109" i="21"/>
  <c r="AS109" i="21"/>
  <c r="AQ109" i="21"/>
  <c r="AO109" i="21"/>
  <c r="AM109" i="21"/>
  <c r="AK109" i="21"/>
  <c r="AW108" i="21"/>
  <c r="AU108" i="21"/>
  <c r="AS108" i="21"/>
  <c r="AQ108" i="21"/>
  <c r="AO108" i="21"/>
  <c r="AM108" i="21"/>
  <c r="AK108" i="21"/>
  <c r="AW107" i="21"/>
  <c r="AU107" i="21"/>
  <c r="AS107" i="21"/>
  <c r="AQ107" i="21"/>
  <c r="AO107" i="21"/>
  <c r="AM107" i="21"/>
  <c r="AK107" i="21"/>
  <c r="AW106" i="21"/>
  <c r="AW105"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K94" i="21"/>
  <c r="AW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W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U82" i="21"/>
  <c r="AS82" i="21"/>
  <c r="AQ82" i="21"/>
  <c r="AO82" i="21"/>
  <c r="AM82" i="21"/>
  <c r="AK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W62" i="21"/>
  <c r="AU62" i="21"/>
  <c r="AS62" i="21"/>
  <c r="AQ62" i="21"/>
  <c r="AO62" i="21"/>
  <c r="AM62" i="21"/>
  <c r="AK62" i="21"/>
  <c r="AW61" i="21"/>
  <c r="AU61" i="21"/>
  <c r="AS61" i="21"/>
  <c r="AQ61" i="21"/>
  <c r="AO61" i="21"/>
  <c r="AM61" i="21"/>
  <c r="AK61" i="21"/>
  <c r="AW60" i="21"/>
  <c r="AU60" i="21"/>
  <c r="AS60" i="21"/>
  <c r="AQ60" i="21"/>
  <c r="AO60" i="21"/>
  <c r="AM60" i="21"/>
  <c r="AK60" i="21"/>
  <c r="AW59" i="21"/>
  <c r="AU59" i="21"/>
  <c r="AS59" i="21"/>
  <c r="AQ59" i="21"/>
  <c r="AO59" i="21"/>
  <c r="AM59" i="21"/>
  <c r="AK59" i="21"/>
  <c r="AW58" i="21"/>
  <c r="AU58" i="21"/>
  <c r="AS58" i="21"/>
  <c r="AQ58" i="21"/>
  <c r="AO58" i="21"/>
  <c r="AM58" i="21"/>
  <c r="AK58" i="21"/>
  <c r="AW57" i="21"/>
  <c r="AW56" i="21"/>
  <c r="AU56" i="21"/>
  <c r="AS56" i="21"/>
  <c r="AQ56" i="21"/>
  <c r="AO56" i="21"/>
  <c r="AM56" i="21"/>
  <c r="AK56" i="21"/>
  <c r="AW55" i="21"/>
  <c r="AU55" i="21"/>
  <c r="AS55" i="21"/>
  <c r="AQ55" i="21"/>
  <c r="AO55" i="21"/>
  <c r="AM55" i="21"/>
  <c r="AK55" i="21"/>
  <c r="AW54" i="21"/>
  <c r="AU54" i="21"/>
  <c r="AS54" i="21"/>
  <c r="AQ54" i="21"/>
  <c r="AO54" i="21"/>
  <c r="AM54" i="21"/>
  <c r="AK54" i="21"/>
  <c r="AW53" i="21"/>
  <c r="AU53" i="21"/>
  <c r="AS53" i="21"/>
  <c r="AQ53" i="21"/>
  <c r="AO53" i="21"/>
  <c r="AM53" i="21"/>
  <c r="AK53" i="21"/>
  <c r="AW52" i="21"/>
  <c r="AW51" i="21"/>
  <c r="AW50" i="21"/>
  <c r="AU50" i="21"/>
  <c r="AS50" i="21"/>
  <c r="AQ50" i="21"/>
  <c r="AO50" i="21"/>
  <c r="AM50" i="21"/>
  <c r="AK50" i="21"/>
  <c r="AW49" i="21"/>
  <c r="AU49" i="21"/>
  <c r="AS49" i="21"/>
  <c r="AQ49" i="21"/>
  <c r="AO49" i="21"/>
  <c r="AM49" i="21"/>
  <c r="AK49" i="21"/>
  <c r="AW48" i="21"/>
  <c r="AU48" i="21"/>
  <c r="AS48" i="21"/>
  <c r="AQ48" i="21"/>
  <c r="AO48" i="21"/>
  <c r="AM48" i="21"/>
  <c r="AK48" i="21"/>
  <c r="AW47" i="21"/>
  <c r="AU47" i="21"/>
  <c r="AS47" i="21"/>
  <c r="AQ47" i="21"/>
  <c r="AO47" i="21"/>
  <c r="AM47" i="21"/>
  <c r="AK47" i="21"/>
  <c r="AW46" i="21"/>
  <c r="AU46" i="21"/>
  <c r="AS46" i="21"/>
  <c r="AQ46" i="21"/>
  <c r="AO46" i="21"/>
  <c r="AM46" i="21"/>
  <c r="AK46" i="21"/>
  <c r="AW45" i="21"/>
  <c r="AW44" i="21"/>
  <c r="AU44" i="21"/>
  <c r="AS44" i="21"/>
  <c r="AQ44" i="21"/>
  <c r="AO44" i="21"/>
  <c r="AM44" i="21"/>
  <c r="AK44" i="21"/>
  <c r="AW43" i="21"/>
  <c r="AU43" i="21"/>
  <c r="AS43" i="21"/>
  <c r="AQ43" i="21"/>
  <c r="AO43" i="21"/>
  <c r="AM43" i="21"/>
  <c r="AK43" i="21"/>
  <c r="AW42" i="21"/>
  <c r="AU42" i="21"/>
  <c r="AS42" i="21"/>
  <c r="AQ42" i="21"/>
  <c r="AO42" i="21"/>
  <c r="AM42" i="21"/>
  <c r="AK42" i="21"/>
  <c r="AW41" i="21"/>
  <c r="AU41" i="21"/>
  <c r="AS41" i="21"/>
  <c r="AQ41" i="21"/>
  <c r="AO41" i="21"/>
  <c r="AM41" i="21"/>
  <c r="AK41" i="21"/>
  <c r="AW40" i="21"/>
  <c r="AU40" i="21"/>
  <c r="AS40" i="21"/>
  <c r="AQ40" i="21"/>
  <c r="AO40" i="21"/>
  <c r="AM40" i="21"/>
  <c r="AK40" i="21"/>
  <c r="AW39" i="21"/>
  <c r="AW38" i="21"/>
  <c r="AU38" i="21"/>
  <c r="AS38" i="21"/>
  <c r="AQ38" i="21"/>
  <c r="AO38" i="21"/>
  <c r="AM38" i="21"/>
  <c r="AK38" i="21"/>
  <c r="AW37" i="21"/>
  <c r="AU37" i="21"/>
  <c r="AS37" i="21"/>
  <c r="AQ37" i="21"/>
  <c r="AO37" i="21"/>
  <c r="AM37" i="21"/>
  <c r="AK37" i="21"/>
  <c r="AW36" i="21"/>
  <c r="AU36" i="21"/>
  <c r="AS36" i="21"/>
  <c r="AQ36" i="21"/>
  <c r="AO36" i="21"/>
  <c r="AM36" i="21"/>
  <c r="AK36" i="21"/>
  <c r="AW35" i="21"/>
  <c r="AU35" i="21"/>
  <c r="AS35" i="21"/>
  <c r="AQ35" i="21"/>
  <c r="AO35" i="21"/>
  <c r="AM35" i="21"/>
  <c r="AK35" i="21"/>
  <c r="AW34" i="21"/>
  <c r="AU34" i="21"/>
  <c r="AS34" i="21"/>
  <c r="AQ34" i="21"/>
  <c r="AO34" i="21"/>
  <c r="AM34" i="21"/>
  <c r="AK34" i="21"/>
  <c r="AW33" i="21"/>
  <c r="AW32" i="21"/>
  <c r="AU32" i="21"/>
  <c r="AS32" i="21"/>
  <c r="AQ32" i="21"/>
  <c r="AO32" i="21"/>
  <c r="AM32" i="21"/>
  <c r="AK32" i="21"/>
  <c r="AW31" i="21"/>
  <c r="AU31" i="21"/>
  <c r="AS31" i="21"/>
  <c r="AQ31" i="21"/>
  <c r="AO31" i="21"/>
  <c r="AM31" i="21"/>
  <c r="AK31" i="21"/>
  <c r="AW30" i="21"/>
  <c r="AU30" i="21"/>
  <c r="AS30" i="21"/>
  <c r="AQ30" i="21"/>
  <c r="AO30" i="21"/>
  <c r="AM30" i="21"/>
  <c r="AK30" i="21"/>
  <c r="AW29" i="21"/>
  <c r="AU29" i="21"/>
  <c r="AS29" i="21"/>
  <c r="AQ29" i="21"/>
  <c r="AO29" i="21"/>
  <c r="AM29" i="21"/>
  <c r="AK29" i="21"/>
  <c r="AW28" i="21"/>
  <c r="AU28" i="21"/>
  <c r="AS28" i="21"/>
  <c r="AQ28" i="21"/>
  <c r="AO28" i="21"/>
  <c r="AM28" i="21"/>
  <c r="AK28" i="21"/>
  <c r="AW27" i="21"/>
  <c r="AW26" i="21"/>
  <c r="AU26" i="21"/>
  <c r="AS26" i="21"/>
  <c r="AQ26" i="21"/>
  <c r="AO26" i="21"/>
  <c r="AM26" i="21"/>
  <c r="AK26" i="21"/>
  <c r="AW25" i="21"/>
  <c r="AU25" i="21"/>
  <c r="AS25" i="21"/>
  <c r="AQ25" i="21"/>
  <c r="AO25" i="21"/>
  <c r="AM25" i="21"/>
  <c r="AK25" i="21"/>
  <c r="AW24" i="21"/>
  <c r="AU24" i="21"/>
  <c r="AS24" i="21"/>
  <c r="AQ24" i="21"/>
  <c r="AO24" i="21"/>
  <c r="AM24" i="21"/>
  <c r="AK24" i="21"/>
  <c r="AW23" i="21"/>
  <c r="AU23" i="21"/>
  <c r="AS23" i="21"/>
  <c r="AQ23" i="21"/>
  <c r="AO23" i="21"/>
  <c r="AM23" i="21"/>
  <c r="AK23" i="21"/>
  <c r="AW22" i="21"/>
  <c r="AW21" i="21"/>
  <c r="AW20" i="21"/>
  <c r="AU20" i="21"/>
  <c r="AS20" i="21"/>
  <c r="AQ20" i="21"/>
  <c r="AO20" i="21"/>
  <c r="AM20" i="21"/>
  <c r="AK20" i="21"/>
  <c r="AW19" i="21"/>
  <c r="AU19" i="21"/>
  <c r="AS19" i="21"/>
  <c r="AQ19" i="21"/>
  <c r="AO19" i="21"/>
  <c r="AM19" i="21"/>
  <c r="AK19" i="21"/>
  <c r="AW18" i="21"/>
  <c r="AU18" i="21"/>
  <c r="AS18" i="21"/>
  <c r="AQ18" i="21"/>
  <c r="AO18" i="21"/>
  <c r="AM18" i="21"/>
  <c r="AK18" i="21"/>
  <c r="AW17" i="21"/>
  <c r="AW16" i="21"/>
  <c r="AK16" i="21"/>
  <c r="AW15" i="21"/>
  <c r="AK15" i="21"/>
  <c r="AW14" i="21"/>
  <c r="AU14" i="21"/>
  <c r="AS14" i="21"/>
  <c r="AQ14" i="21"/>
  <c r="AO14" i="21"/>
  <c r="AM14" i="21"/>
  <c r="AK14" i="21"/>
  <c r="AW13" i="21"/>
  <c r="AU13" i="21"/>
  <c r="AS13" i="21"/>
  <c r="AQ13" i="21"/>
  <c r="AO13" i="21"/>
  <c r="AM13" i="21"/>
  <c r="AK13" i="21"/>
  <c r="AW12" i="21"/>
  <c r="AU12" i="21"/>
  <c r="AS12" i="21"/>
  <c r="AQ12" i="21"/>
  <c r="AO12" i="21"/>
  <c r="AM12" i="21"/>
  <c r="AK12" i="21"/>
  <c r="AW11" i="21"/>
  <c r="AU11" i="21"/>
  <c r="AS11" i="21"/>
  <c r="AQ11" i="21"/>
  <c r="AO11" i="21"/>
  <c r="AM11" i="21"/>
  <c r="AK11" i="21"/>
  <c r="AU10" i="21"/>
  <c r="AS10" i="21"/>
  <c r="AQ10" i="21"/>
  <c r="AO10" i="21"/>
  <c r="AM10" i="21"/>
  <c r="AK10" i="21"/>
  <c r="AX66" i="21" l="1"/>
  <c r="AY66" i="21" s="1"/>
  <c r="AX151" i="21"/>
  <c r="AY151" i="21" s="1"/>
  <c r="AX78" i="21"/>
  <c r="AY78" i="21" s="1"/>
  <c r="AX126" i="21"/>
  <c r="AY126" i="21" s="1"/>
  <c r="AX122" i="21"/>
  <c r="AY122" i="21" s="1"/>
  <c r="AX82" i="21"/>
  <c r="AY82" i="21" s="1"/>
  <c r="AX186" i="21"/>
  <c r="AY186" i="21" s="1"/>
  <c r="AX27" i="21"/>
  <c r="AY27" i="21" s="1"/>
  <c r="AX37" i="21"/>
  <c r="AY37" i="21" s="1"/>
  <c r="AX29" i="21"/>
  <c r="AY29" i="21" s="1"/>
  <c r="AX18" i="21"/>
  <c r="AY18" i="21" s="1"/>
  <c r="AX224" i="21"/>
  <c r="AY224" i="21" s="1"/>
  <c r="AX20" i="21"/>
  <c r="AY20" i="21" s="1"/>
  <c r="AX26" i="21"/>
  <c r="AY26" i="21" s="1"/>
  <c r="AX28" i="21"/>
  <c r="AY28" i="21" s="1"/>
  <c r="AX67" i="21"/>
  <c r="AY67" i="21" s="1"/>
  <c r="AX69" i="21"/>
  <c r="AY69" i="21" s="1"/>
  <c r="AX143" i="21"/>
  <c r="AY143" i="21" s="1"/>
  <c r="AX215" i="21"/>
  <c r="AY215" i="21" s="1"/>
  <c r="AX10" i="21"/>
  <c r="AY10" i="21" s="1"/>
  <c r="AX68" i="21"/>
  <c r="AY68" i="21" s="1"/>
  <c r="AX131" i="21"/>
  <c r="AY131" i="21" s="1"/>
  <c r="AX133" i="21"/>
  <c r="AY133" i="21" s="1"/>
  <c r="AX138" i="21"/>
  <c r="AY138" i="21" s="1"/>
  <c r="AX206" i="21"/>
  <c r="AY206" i="21" s="1"/>
  <c r="AX223" i="21"/>
  <c r="AY223" i="21" s="1"/>
  <c r="AX197" i="21"/>
  <c r="AY197" i="21" s="1"/>
  <c r="AX202" i="21"/>
  <c r="AY202" i="21" s="1"/>
  <c r="AX34" i="21"/>
  <c r="AY34" i="21" s="1"/>
  <c r="AX65" i="21"/>
  <c r="AY65" i="21" s="1"/>
  <c r="AX74" i="21"/>
  <c r="AY74" i="21" s="1"/>
  <c r="AX90" i="21"/>
  <c r="AY90" i="21" s="1"/>
  <c r="AX98" i="21"/>
  <c r="AY98" i="21" s="1"/>
  <c r="AX114" i="21"/>
  <c r="AY114" i="21" s="1"/>
  <c r="AX188" i="21"/>
  <c r="AY188" i="21" s="1"/>
  <c r="AX56" i="21"/>
  <c r="AY56" i="21" s="1"/>
  <c r="AX58" i="21"/>
  <c r="AY58" i="21" s="1"/>
  <c r="AX64" i="21"/>
  <c r="AY64" i="21" s="1"/>
  <c r="AX105" i="21"/>
  <c r="AY105" i="21" s="1"/>
  <c r="AX106" i="21"/>
  <c r="AY106" i="21" s="1"/>
  <c r="AX130" i="21"/>
  <c r="AY130" i="21" s="1"/>
  <c r="AX146" i="21"/>
  <c r="AY146" i="21" s="1"/>
  <c r="AX162" i="21"/>
  <c r="AY162" i="21" s="1"/>
  <c r="AX178" i="21"/>
  <c r="AY178" i="21" s="1"/>
  <c r="AX124" i="21"/>
  <c r="AY124" i="21" s="1"/>
  <c r="AX195" i="21"/>
  <c r="AY195" i="21" s="1"/>
  <c r="AX47" i="21"/>
  <c r="AY47" i="21" s="1"/>
  <c r="AX50" i="21"/>
  <c r="AY50" i="21" s="1"/>
  <c r="AX96" i="21"/>
  <c r="AY96" i="21" s="1"/>
  <c r="AX154" i="21"/>
  <c r="AY154" i="21" s="1"/>
  <c r="AX169" i="21"/>
  <c r="AY169" i="21" s="1"/>
  <c r="AX170" i="21"/>
  <c r="AY170" i="21" s="1"/>
  <c r="AX194" i="21"/>
  <c r="AY194" i="21" s="1"/>
  <c r="AX210" i="21"/>
  <c r="AY210" i="21" s="1"/>
  <c r="AX42" i="21"/>
  <c r="AY42" i="21" s="1"/>
  <c r="AX38" i="21"/>
  <c r="AY38" i="21" s="1"/>
  <c r="AX46" i="21"/>
  <c r="AY46" i="21" s="1"/>
  <c r="AX63" i="21"/>
  <c r="AY63" i="21" s="1"/>
  <c r="AX87" i="21"/>
  <c r="AY87" i="21" s="1"/>
  <c r="AX160" i="21"/>
  <c r="AY160" i="21" s="1"/>
  <c r="AX218" i="21"/>
  <c r="AY218" i="21" s="1"/>
  <c r="AX75" i="21"/>
  <c r="AY75" i="21" s="1"/>
  <c r="AX77" i="21"/>
  <c r="AY77" i="21" s="1"/>
  <c r="AX104" i="21"/>
  <c r="AY104" i="21" s="1"/>
  <c r="AX113" i="21"/>
  <c r="AY113" i="21" s="1"/>
  <c r="AX132" i="21"/>
  <c r="AY132" i="21" s="1"/>
  <c r="AX139" i="21"/>
  <c r="AY139" i="21" s="1"/>
  <c r="AX141" i="21"/>
  <c r="AY141" i="21" s="1"/>
  <c r="AX150" i="21"/>
  <c r="AY150" i="21" s="1"/>
  <c r="AX159" i="21"/>
  <c r="AY159" i="21" s="1"/>
  <c r="AX168" i="21"/>
  <c r="AY168" i="21" s="1"/>
  <c r="AX177" i="21"/>
  <c r="AY177" i="21" s="1"/>
  <c r="AX196" i="21"/>
  <c r="AY196" i="21" s="1"/>
  <c r="AX203" i="21"/>
  <c r="AY203" i="21" s="1"/>
  <c r="AX205" i="21"/>
  <c r="AY205" i="21" s="1"/>
  <c r="AX214" i="21"/>
  <c r="AY214" i="21" s="1"/>
  <c r="AX76" i="21"/>
  <c r="AY76" i="21" s="1"/>
  <c r="AX83" i="21"/>
  <c r="AY83" i="21" s="1"/>
  <c r="AX85" i="21"/>
  <c r="AY85" i="21" s="1"/>
  <c r="AX94" i="21"/>
  <c r="AY94" i="21" s="1"/>
  <c r="AX95" i="21"/>
  <c r="AY95" i="21" s="1"/>
  <c r="AX103" i="21"/>
  <c r="AY103" i="21" s="1"/>
  <c r="AX112" i="21"/>
  <c r="AY112" i="21" s="1"/>
  <c r="AX121" i="21"/>
  <c r="AY121" i="21" s="1"/>
  <c r="AX134" i="21"/>
  <c r="AY134" i="21" s="1"/>
  <c r="AX140" i="21"/>
  <c r="AY140" i="21" s="1"/>
  <c r="AX147" i="21"/>
  <c r="AY147" i="21" s="1"/>
  <c r="AX149" i="21"/>
  <c r="AY149" i="21" s="1"/>
  <c r="AX176" i="21"/>
  <c r="AY176" i="21" s="1"/>
  <c r="AX185" i="21"/>
  <c r="AY185" i="21" s="1"/>
  <c r="AX204" i="21"/>
  <c r="AY204" i="21" s="1"/>
  <c r="AX211" i="21"/>
  <c r="AY211" i="21" s="1"/>
  <c r="AX213" i="21"/>
  <c r="AY213" i="21" s="1"/>
  <c r="AX129" i="21"/>
  <c r="AY129" i="21" s="1"/>
  <c r="AX142" i="21"/>
  <c r="AY142" i="21" s="1"/>
  <c r="AX148" i="21"/>
  <c r="AY148" i="21" s="1"/>
  <c r="AX155" i="21"/>
  <c r="AY155" i="21" s="1"/>
  <c r="AX157" i="21"/>
  <c r="AY157" i="21" s="1"/>
  <c r="AX166" i="21"/>
  <c r="AY166" i="21" s="1"/>
  <c r="AX167" i="21"/>
  <c r="AY167" i="21" s="1"/>
  <c r="AX175" i="21"/>
  <c r="AY175" i="21" s="1"/>
  <c r="AX184" i="21"/>
  <c r="AY184" i="21" s="1"/>
  <c r="AX193" i="21"/>
  <c r="AY193" i="21" s="1"/>
  <c r="AX212" i="21"/>
  <c r="AY212" i="21" s="1"/>
  <c r="AX219" i="21"/>
  <c r="AY219" i="21" s="1"/>
  <c r="AX221" i="21"/>
  <c r="AY221" i="21" s="1"/>
  <c r="AX73" i="21"/>
  <c r="AY73" i="21" s="1"/>
  <c r="AX86" i="21"/>
  <c r="AY86" i="21" s="1"/>
  <c r="AX92" i="21"/>
  <c r="AY92" i="21" s="1"/>
  <c r="AX99" i="21"/>
  <c r="AY99" i="21" s="1"/>
  <c r="AX101" i="21"/>
  <c r="AY101" i="21" s="1"/>
  <c r="AX111" i="21"/>
  <c r="AY111" i="21" s="1"/>
  <c r="AX128" i="21"/>
  <c r="AY128" i="21" s="1"/>
  <c r="AX137" i="21"/>
  <c r="AY137" i="21" s="1"/>
  <c r="AX156" i="21"/>
  <c r="AY156" i="21" s="1"/>
  <c r="AX163" i="21"/>
  <c r="AY163" i="21" s="1"/>
  <c r="AX165" i="21"/>
  <c r="AY165" i="21" s="1"/>
  <c r="AX174" i="21"/>
  <c r="AY174" i="21" s="1"/>
  <c r="AX192" i="21"/>
  <c r="AY192" i="21" s="1"/>
  <c r="AX201" i="21"/>
  <c r="AY201" i="21" s="1"/>
  <c r="AX220" i="21"/>
  <c r="AY220" i="21" s="1"/>
  <c r="AX222" i="21"/>
  <c r="AY222" i="21" s="1"/>
  <c r="AX72" i="21"/>
  <c r="AY72" i="21" s="1"/>
  <c r="AX81" i="21"/>
  <c r="AY81" i="21" s="1"/>
  <c r="AX100" i="21"/>
  <c r="AY100" i="21" s="1"/>
  <c r="AX107" i="21"/>
  <c r="AY107" i="21" s="1"/>
  <c r="AX109" i="21"/>
  <c r="AY109" i="21" s="1"/>
  <c r="AX119" i="21"/>
  <c r="AY119" i="21" s="1"/>
  <c r="AX127" i="21"/>
  <c r="AY127" i="21" s="1"/>
  <c r="AX136" i="21"/>
  <c r="AY136" i="21" s="1"/>
  <c r="AX145" i="21"/>
  <c r="AY145" i="21" s="1"/>
  <c r="AX158" i="21"/>
  <c r="AY158" i="21" s="1"/>
  <c r="AX164" i="21"/>
  <c r="AY164" i="21" s="1"/>
  <c r="AX171" i="21"/>
  <c r="AY171" i="21" s="1"/>
  <c r="AX173" i="21"/>
  <c r="AY173" i="21" s="1"/>
  <c r="AX182" i="21"/>
  <c r="AY182" i="21" s="1"/>
  <c r="AX200" i="21"/>
  <c r="AY200" i="21" s="1"/>
  <c r="AX209" i="21"/>
  <c r="AY209" i="21" s="1"/>
  <c r="AX84" i="21"/>
  <c r="AY84" i="21" s="1"/>
  <c r="AX91" i="21"/>
  <c r="AY91" i="21" s="1"/>
  <c r="AX71" i="21"/>
  <c r="AY71" i="21" s="1"/>
  <c r="AX80" i="21"/>
  <c r="AY80" i="21" s="1"/>
  <c r="AX89" i="21"/>
  <c r="AY89" i="21" s="1"/>
  <c r="AX108" i="21"/>
  <c r="AY108" i="21" s="1"/>
  <c r="AX115" i="21"/>
  <c r="AY115" i="21" s="1"/>
  <c r="AX117" i="21"/>
  <c r="AY117" i="21" s="1"/>
  <c r="AX144" i="21"/>
  <c r="AY144" i="21" s="1"/>
  <c r="AX153" i="21"/>
  <c r="AY153" i="21" s="1"/>
  <c r="AX172" i="21"/>
  <c r="AY172" i="21" s="1"/>
  <c r="AX179" i="21"/>
  <c r="AY179" i="21" s="1"/>
  <c r="AX181" i="21"/>
  <c r="AY181" i="21" s="1"/>
  <c r="AX183" i="21"/>
  <c r="AY183" i="21" s="1"/>
  <c r="AX190" i="21"/>
  <c r="AY190" i="21" s="1"/>
  <c r="AX191" i="21"/>
  <c r="AY191" i="21" s="1"/>
  <c r="AX199" i="21"/>
  <c r="AY199" i="21" s="1"/>
  <c r="AX208" i="21"/>
  <c r="AY208" i="21" s="1"/>
  <c r="AX217" i="21"/>
  <c r="AY217" i="21" s="1"/>
  <c r="AX93" i="21"/>
  <c r="AY93" i="21" s="1"/>
  <c r="AX102" i="21"/>
  <c r="AY102" i="21" s="1"/>
  <c r="AX120" i="21"/>
  <c r="AY120" i="21" s="1"/>
  <c r="AX70" i="21"/>
  <c r="AY70" i="21" s="1"/>
  <c r="AX79" i="21"/>
  <c r="AY79" i="21" s="1"/>
  <c r="AX88" i="21"/>
  <c r="AY88" i="21" s="1"/>
  <c r="AX97" i="21"/>
  <c r="AY97" i="21" s="1"/>
  <c r="AX110" i="21"/>
  <c r="AY110" i="21" s="1"/>
  <c r="AX116" i="21"/>
  <c r="AY116" i="21" s="1"/>
  <c r="AX118" i="21"/>
  <c r="AY118" i="21" s="1"/>
  <c r="AX123" i="21"/>
  <c r="AY123" i="21" s="1"/>
  <c r="AX125" i="21"/>
  <c r="AY125" i="21" s="1"/>
  <c r="AX135" i="21"/>
  <c r="AY135" i="21" s="1"/>
  <c r="AX152" i="21"/>
  <c r="AY152" i="21" s="1"/>
  <c r="AX161" i="21"/>
  <c r="AY161" i="21" s="1"/>
  <c r="AX180" i="21"/>
  <c r="AY180" i="21" s="1"/>
  <c r="AX187" i="21"/>
  <c r="AY187" i="21" s="1"/>
  <c r="AX189" i="21"/>
  <c r="AY189" i="21" s="1"/>
  <c r="AX198" i="21"/>
  <c r="AY198" i="21" s="1"/>
  <c r="AX207" i="21"/>
  <c r="AY207" i="21" s="1"/>
  <c r="AX216" i="21"/>
  <c r="AY216" i="21" s="1"/>
  <c r="AX14" i="21"/>
  <c r="AY14" i="21" s="1"/>
  <c r="AX15" i="21"/>
  <c r="AY15" i="21" s="1"/>
  <c r="AX32" i="21"/>
  <c r="AY32" i="21" s="1"/>
  <c r="AX41" i="21"/>
  <c r="AY41" i="21" s="1"/>
  <c r="AX60" i="21"/>
  <c r="AY60" i="21" s="1"/>
  <c r="AX35" i="21"/>
  <c r="AY35" i="21" s="1"/>
  <c r="AX11" i="21"/>
  <c r="AY11" i="21" s="1"/>
  <c r="AX13" i="21"/>
  <c r="AY13" i="21" s="1"/>
  <c r="AX22" i="21"/>
  <c r="AY22" i="21" s="1"/>
  <c r="AX23" i="21"/>
  <c r="AY23" i="21" s="1"/>
  <c r="AX31" i="21"/>
  <c r="AY31" i="21" s="1"/>
  <c r="AX40" i="21"/>
  <c r="AY40" i="21" s="1"/>
  <c r="AX49" i="21"/>
  <c r="AY49" i="21" s="1"/>
  <c r="AX12" i="21"/>
  <c r="AY12" i="21" s="1"/>
  <c r="AX19" i="21"/>
  <c r="AY19" i="21" s="1"/>
  <c r="AX21" i="21"/>
  <c r="AY21" i="21" s="1"/>
  <c r="AX30" i="21"/>
  <c r="AY30" i="21" s="1"/>
  <c r="AX39" i="21"/>
  <c r="AY39" i="21" s="1"/>
  <c r="AX48" i="21"/>
  <c r="AY48" i="21" s="1"/>
  <c r="AX57" i="21"/>
  <c r="AY57" i="21" s="1"/>
  <c r="AX17" i="21"/>
  <c r="AY17" i="21" s="1"/>
  <c r="AX36" i="21"/>
  <c r="AY36" i="21" s="1"/>
  <c r="AX43" i="21"/>
  <c r="AY43" i="21" s="1"/>
  <c r="AX45" i="21"/>
  <c r="AY45" i="21" s="1"/>
  <c r="AX54" i="21"/>
  <c r="AY54" i="21" s="1"/>
  <c r="AX55" i="21"/>
  <c r="AY55" i="21" s="1"/>
  <c r="AX16" i="21"/>
  <c r="AY16" i="21" s="1"/>
  <c r="AX25" i="21"/>
  <c r="AY25" i="21" s="1"/>
  <c r="AX44" i="21"/>
  <c r="AY44" i="21" s="1"/>
  <c r="AX51" i="21"/>
  <c r="AY51" i="21" s="1"/>
  <c r="AX53" i="21"/>
  <c r="AY53" i="21" s="1"/>
  <c r="AX62" i="21"/>
  <c r="AY62" i="21" s="1"/>
  <c r="AX24" i="21"/>
  <c r="AY24" i="21" s="1"/>
  <c r="AX33" i="21"/>
  <c r="AY33" i="21" s="1"/>
  <c r="AX52" i="21"/>
  <c r="AY52" i="21" s="1"/>
  <c r="AX59" i="21"/>
  <c r="AY59" i="21" s="1"/>
  <c r="AX61" i="21"/>
  <c r="AY61" i="21" s="1"/>
  <c r="C15" i="21"/>
  <c r="D15" i="21"/>
  <c r="P15" i="21"/>
  <c r="Q15" i="21" s="1"/>
  <c r="R15" i="21"/>
  <c r="BB15" i="21" s="1"/>
  <c r="Z15" i="21"/>
  <c r="AB15" i="21"/>
  <c r="AD15" i="21"/>
  <c r="AF15" i="21"/>
  <c r="AH15" i="21"/>
  <c r="BA15" i="21"/>
  <c r="Z16" i="21"/>
  <c r="AB16" i="21"/>
  <c r="AD16" i="21"/>
  <c r="AF16" i="21"/>
  <c r="AH16" i="21"/>
  <c r="Z17" i="21"/>
  <c r="AB17" i="21"/>
  <c r="AD17" i="21"/>
  <c r="AF17" i="21"/>
  <c r="AH17" i="21"/>
  <c r="Z18" i="21"/>
  <c r="AB18" i="21"/>
  <c r="AD18" i="21"/>
  <c r="AF18" i="21"/>
  <c r="AH18" i="21"/>
  <c r="Z19" i="21"/>
  <c r="AB19" i="21"/>
  <c r="AD19" i="21"/>
  <c r="AF19" i="21"/>
  <c r="AH19" i="21"/>
  <c r="Z20" i="21"/>
  <c r="AB20" i="21"/>
  <c r="AD20" i="21"/>
  <c r="AF20" i="21"/>
  <c r="AH20" i="21"/>
  <c r="C21" i="21"/>
  <c r="D21" i="21"/>
  <c r="P21" i="21"/>
  <c r="Q21" i="21" s="1"/>
  <c r="R21" i="21"/>
  <c r="Z21" i="21"/>
  <c r="AB21" i="21"/>
  <c r="AD21" i="21"/>
  <c r="AF21" i="21"/>
  <c r="AH21" i="21"/>
  <c r="BA21" i="21"/>
  <c r="Z22" i="21"/>
  <c r="AB22" i="21"/>
  <c r="AD22" i="21"/>
  <c r="AF22" i="21"/>
  <c r="AH22" i="21"/>
  <c r="Z23" i="21"/>
  <c r="AB23" i="21"/>
  <c r="AD23" i="21"/>
  <c r="AF23" i="21"/>
  <c r="AH23" i="21"/>
  <c r="Z24" i="21"/>
  <c r="AB24" i="21"/>
  <c r="AD24" i="21"/>
  <c r="AF24" i="21"/>
  <c r="AH24" i="21"/>
  <c r="Z25" i="21"/>
  <c r="AB25" i="21"/>
  <c r="AD25" i="21"/>
  <c r="AF25" i="21"/>
  <c r="AH25" i="21"/>
  <c r="Z26" i="21"/>
  <c r="AB26" i="21"/>
  <c r="AD26" i="21"/>
  <c r="AF26" i="21"/>
  <c r="AH26" i="21"/>
  <c r="C27" i="21"/>
  <c r="P27" i="21"/>
  <c r="Q27" i="21" s="1"/>
  <c r="R27" i="21"/>
  <c r="Z27" i="21"/>
  <c r="AB27" i="21"/>
  <c r="AD27" i="21"/>
  <c r="AF27" i="21"/>
  <c r="AH27" i="21"/>
  <c r="BA27" i="21"/>
  <c r="Z28" i="21"/>
  <c r="AH28" i="21"/>
  <c r="Z29" i="21"/>
  <c r="AB29" i="21"/>
  <c r="AD29" i="21"/>
  <c r="AF29" i="21"/>
  <c r="AH29" i="21"/>
  <c r="Z30" i="21"/>
  <c r="AB30" i="21"/>
  <c r="AD30" i="21"/>
  <c r="AF30" i="21"/>
  <c r="AH30" i="21"/>
  <c r="Z31" i="21"/>
  <c r="AB31" i="21"/>
  <c r="AD31" i="21"/>
  <c r="AF31" i="21"/>
  <c r="AH31" i="21"/>
  <c r="Z32" i="21"/>
  <c r="AB32" i="21"/>
  <c r="AD32" i="21"/>
  <c r="AF32" i="21"/>
  <c r="AH32" i="21"/>
  <c r="C33" i="21"/>
  <c r="D33" i="21"/>
  <c r="P33" i="21"/>
  <c r="Q33" i="21" s="1"/>
  <c r="R33" i="21"/>
  <c r="BB33" i="21" s="1"/>
  <c r="Z33" i="21"/>
  <c r="AB33" i="21"/>
  <c r="AD33" i="21"/>
  <c r="AF33" i="21"/>
  <c r="AH33" i="21"/>
  <c r="BA33" i="21"/>
  <c r="Z34" i="21"/>
  <c r="AB34" i="21"/>
  <c r="AD34" i="21"/>
  <c r="AF34" i="21"/>
  <c r="AH34" i="21"/>
  <c r="Z35" i="21"/>
  <c r="AB35" i="21"/>
  <c r="AD35" i="21"/>
  <c r="AF35" i="21"/>
  <c r="AH35" i="21"/>
  <c r="Z36" i="21"/>
  <c r="AB36" i="21"/>
  <c r="AD36" i="21"/>
  <c r="AF36" i="21"/>
  <c r="AH36" i="21"/>
  <c r="Z37" i="21"/>
  <c r="AB37" i="21"/>
  <c r="AD37" i="21"/>
  <c r="AF37" i="21"/>
  <c r="AH37" i="21"/>
  <c r="Z38" i="21"/>
  <c r="AB38" i="21"/>
  <c r="AD38" i="21"/>
  <c r="AF38" i="21"/>
  <c r="AH38" i="21"/>
  <c r="C39" i="21"/>
  <c r="D39" i="21"/>
  <c r="P39" i="21"/>
  <c r="Q39" i="21" s="1"/>
  <c r="R39" i="21"/>
  <c r="BB39" i="21" s="1"/>
  <c r="Z39" i="21"/>
  <c r="AB39" i="21"/>
  <c r="AD39" i="21"/>
  <c r="AF39" i="21"/>
  <c r="AH39" i="21"/>
  <c r="BA39" i="21"/>
  <c r="Z40" i="21"/>
  <c r="AB40" i="21"/>
  <c r="AD40" i="21"/>
  <c r="AF40" i="21"/>
  <c r="AH40" i="21"/>
  <c r="Z41" i="21"/>
  <c r="AB41" i="21"/>
  <c r="AD41" i="21"/>
  <c r="AF41" i="21"/>
  <c r="AH41" i="21"/>
  <c r="Z42" i="21"/>
  <c r="AB42" i="21"/>
  <c r="AD42" i="21"/>
  <c r="AF42" i="21"/>
  <c r="AH42" i="21"/>
  <c r="Z43" i="21"/>
  <c r="AB43" i="21"/>
  <c r="AD43" i="21"/>
  <c r="AF43" i="21"/>
  <c r="AH43" i="21"/>
  <c r="Z44" i="21"/>
  <c r="AB44" i="21"/>
  <c r="AD44" i="21"/>
  <c r="AF44" i="21"/>
  <c r="AH44" i="21"/>
  <c r="C45" i="21"/>
  <c r="D45" i="21"/>
  <c r="P45" i="21"/>
  <c r="Q45" i="21" s="1"/>
  <c r="R45" i="21"/>
  <c r="BB45" i="21" s="1"/>
  <c r="Z45" i="21"/>
  <c r="AB45" i="21"/>
  <c r="AD45" i="21"/>
  <c r="AF45" i="21"/>
  <c r="AH45" i="21"/>
  <c r="BA45" i="21"/>
  <c r="Z46" i="21"/>
  <c r="AB46" i="21"/>
  <c r="AD46" i="21"/>
  <c r="AF46" i="21"/>
  <c r="AH46" i="21"/>
  <c r="Z47" i="21"/>
  <c r="AB47" i="21"/>
  <c r="AD47" i="21"/>
  <c r="AF47" i="21"/>
  <c r="AH47" i="21"/>
  <c r="Z48" i="21"/>
  <c r="AB48" i="21"/>
  <c r="AD48" i="21"/>
  <c r="AF48" i="21"/>
  <c r="AH48" i="21"/>
  <c r="Z49" i="21"/>
  <c r="AB49" i="21"/>
  <c r="AD49" i="21"/>
  <c r="AF49" i="21"/>
  <c r="AH49" i="21"/>
  <c r="Z50" i="21"/>
  <c r="AB50" i="21"/>
  <c r="AD50" i="21"/>
  <c r="AF50" i="21"/>
  <c r="AH50" i="21"/>
  <c r="C51" i="21"/>
  <c r="D51" i="21"/>
  <c r="P51" i="21"/>
  <c r="Q51" i="21" s="1"/>
  <c r="R51" i="21"/>
  <c r="BB51" i="21" s="1"/>
  <c r="Z51" i="21"/>
  <c r="AB51" i="21"/>
  <c r="AD51" i="21"/>
  <c r="AF51" i="21"/>
  <c r="AH51" i="21"/>
  <c r="BA51" i="21"/>
  <c r="Z52" i="21"/>
  <c r="AB52" i="21"/>
  <c r="AD52" i="21"/>
  <c r="AF52" i="21"/>
  <c r="AH52" i="21"/>
  <c r="Z53" i="21"/>
  <c r="AB53" i="21"/>
  <c r="AD53" i="21"/>
  <c r="AF53" i="21"/>
  <c r="AH53" i="21"/>
  <c r="Z54" i="21"/>
  <c r="AB54" i="21"/>
  <c r="AD54" i="21"/>
  <c r="AF54" i="21"/>
  <c r="AH54" i="21"/>
  <c r="Z55" i="21"/>
  <c r="AB55" i="21"/>
  <c r="AD55" i="21"/>
  <c r="AF55" i="21"/>
  <c r="AH55" i="21"/>
  <c r="Z56" i="21"/>
  <c r="AB56" i="21"/>
  <c r="AD56" i="21"/>
  <c r="AF56" i="21"/>
  <c r="AH56" i="21"/>
  <c r="C57" i="21"/>
  <c r="D57" i="21"/>
  <c r="P57" i="21"/>
  <c r="Q57" i="21" s="1"/>
  <c r="R57" i="21"/>
  <c r="Z57" i="21"/>
  <c r="AB57" i="21"/>
  <c r="AD57" i="21"/>
  <c r="AF57" i="21"/>
  <c r="AH57" i="21"/>
  <c r="BA57" i="21"/>
  <c r="Z58" i="21"/>
  <c r="AB58" i="21"/>
  <c r="AD58" i="21"/>
  <c r="AF58" i="21"/>
  <c r="AH58" i="21"/>
  <c r="Z59" i="21"/>
  <c r="AB59" i="21"/>
  <c r="AD59" i="21"/>
  <c r="AF59" i="21"/>
  <c r="AH59" i="21"/>
  <c r="Z60" i="21"/>
  <c r="AB60" i="21"/>
  <c r="AD60" i="21"/>
  <c r="AF60" i="21"/>
  <c r="AH60" i="21"/>
  <c r="Z61" i="21"/>
  <c r="AB61" i="21"/>
  <c r="AD61" i="21"/>
  <c r="AF61" i="21"/>
  <c r="AH61" i="21"/>
  <c r="Z62" i="21"/>
  <c r="AB62" i="21"/>
  <c r="AD62" i="21"/>
  <c r="AF62" i="21"/>
  <c r="AH62" i="21"/>
  <c r="C63" i="21"/>
  <c r="D63" i="21"/>
  <c r="P63" i="21"/>
  <c r="Q63" i="21" s="1"/>
  <c r="R63" i="21"/>
  <c r="BB63" i="21" s="1"/>
  <c r="Z63" i="21"/>
  <c r="AB63" i="21"/>
  <c r="AD63" i="21"/>
  <c r="AF63" i="21"/>
  <c r="AH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C69" i="21"/>
  <c r="D69" i="21"/>
  <c r="P69" i="21"/>
  <c r="Q69" i="21" s="1"/>
  <c r="R69" i="21"/>
  <c r="Z69"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C75" i="21"/>
  <c r="D75" i="21"/>
  <c r="P75" i="21"/>
  <c r="Q75" i="21" s="1"/>
  <c r="R75" i="21"/>
  <c r="BB75" i="21" s="1"/>
  <c r="Z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C81" i="21"/>
  <c r="D81" i="21"/>
  <c r="P81" i="21"/>
  <c r="Q81" i="21" s="1"/>
  <c r="R81" i="21"/>
  <c r="BB81" i="21" s="1"/>
  <c r="Z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C87" i="21"/>
  <c r="D87" i="21"/>
  <c r="P87" i="21"/>
  <c r="Q87" i="21" s="1"/>
  <c r="R87" i="21"/>
  <c r="BB87" i="21" s="1"/>
  <c r="Z87" i="21"/>
  <c r="AB87" i="21"/>
  <c r="AD87" i="21"/>
  <c r="AF87" i="21"/>
  <c r="AH87" i="21"/>
  <c r="BA87" i="21"/>
  <c r="Z88" i="21"/>
  <c r="AB88" i="21"/>
  <c r="AD88" i="21"/>
  <c r="AF88" i="21"/>
  <c r="AH88" i="21"/>
  <c r="Z89" i="21"/>
  <c r="AB89" i="21"/>
  <c r="AD89" i="21"/>
  <c r="AF89" i="21"/>
  <c r="AH89" i="21"/>
  <c r="Z90" i="21"/>
  <c r="AB90" i="21"/>
  <c r="AD90" i="21"/>
  <c r="AF90" i="21"/>
  <c r="AH90" i="21"/>
  <c r="Z91" i="21"/>
  <c r="AB91" i="21"/>
  <c r="AD91" i="21"/>
  <c r="AF91" i="21"/>
  <c r="AH91" i="21"/>
  <c r="Z92" i="21"/>
  <c r="AB92" i="21"/>
  <c r="AD92" i="21"/>
  <c r="AF92" i="21"/>
  <c r="AH92" i="21"/>
  <c r="C93" i="21"/>
  <c r="D93" i="21"/>
  <c r="P93" i="21"/>
  <c r="Q93" i="21" s="1"/>
  <c r="R93" i="21"/>
  <c r="BB93" i="21" s="1"/>
  <c r="Z93" i="21"/>
  <c r="AB93" i="21"/>
  <c r="AD93" i="21"/>
  <c r="AF93" i="21"/>
  <c r="AH93" i="21"/>
  <c r="BA93" i="21"/>
  <c r="Z94" i="21"/>
  <c r="AH94" i="21"/>
  <c r="Z95" i="21"/>
  <c r="AB95" i="21"/>
  <c r="AD95" i="21"/>
  <c r="AF95" i="21"/>
  <c r="AH95" i="21"/>
  <c r="Z96" i="21"/>
  <c r="AB96" i="21"/>
  <c r="AD96" i="21"/>
  <c r="AF96" i="21"/>
  <c r="AH96" i="21"/>
  <c r="Z97" i="21"/>
  <c r="AB97" i="21"/>
  <c r="AD97" i="21"/>
  <c r="AF97" i="21"/>
  <c r="AH97" i="21"/>
  <c r="Z98" i="21"/>
  <c r="AB98" i="21"/>
  <c r="AD98" i="21"/>
  <c r="AF98" i="21"/>
  <c r="AH98" i="21"/>
  <c r="C99" i="21"/>
  <c r="D99" i="21"/>
  <c r="P99" i="21"/>
  <c r="Q99" i="21" s="1"/>
  <c r="R99" i="21"/>
  <c r="BB99" i="21" s="1"/>
  <c r="Z99" i="21"/>
  <c r="AB99" i="21"/>
  <c r="AD99" i="21"/>
  <c r="AF99" i="21"/>
  <c r="AH99" i="21"/>
  <c r="BA99" i="21"/>
  <c r="Z100" i="21"/>
  <c r="AB100" i="21"/>
  <c r="AD100" i="21"/>
  <c r="AF100" i="21"/>
  <c r="AH100" i="21"/>
  <c r="Z101" i="21"/>
  <c r="AB101" i="21"/>
  <c r="AD101" i="21"/>
  <c r="AF101" i="21"/>
  <c r="AH101" i="21"/>
  <c r="Z102" i="21"/>
  <c r="AB102" i="21"/>
  <c r="AD102" i="21"/>
  <c r="AF102" i="21"/>
  <c r="AH102" i="21"/>
  <c r="Z103" i="21"/>
  <c r="AB103" i="21"/>
  <c r="AD103" i="21"/>
  <c r="AF103" i="21"/>
  <c r="AH103" i="21"/>
  <c r="Z104" i="21"/>
  <c r="AB104" i="21"/>
  <c r="AD104" i="21"/>
  <c r="AF104" i="21"/>
  <c r="AH104" i="21"/>
  <c r="C105" i="21"/>
  <c r="D105" i="21"/>
  <c r="P105" i="21"/>
  <c r="Q105" i="21" s="1"/>
  <c r="R105" i="21"/>
  <c r="Z105" i="21"/>
  <c r="AB105" i="21"/>
  <c r="AD105" i="21"/>
  <c r="AF105" i="21"/>
  <c r="AH105" i="21"/>
  <c r="BA105" i="21"/>
  <c r="Z106" i="21"/>
  <c r="AB106" i="21"/>
  <c r="AD106" i="21"/>
  <c r="AF106" i="21"/>
  <c r="AH106" i="21"/>
  <c r="Z107" i="21"/>
  <c r="AB107" i="21"/>
  <c r="AD107" i="21"/>
  <c r="AF107" i="21"/>
  <c r="AH107" i="21"/>
  <c r="Z108" i="21"/>
  <c r="AB108" i="21"/>
  <c r="AD108" i="21"/>
  <c r="AF108" i="21"/>
  <c r="AH108" i="21"/>
  <c r="Z109" i="21"/>
  <c r="AB109" i="21"/>
  <c r="AD109" i="21"/>
  <c r="AF109" i="21"/>
  <c r="AH109" i="21"/>
  <c r="Z110" i="21"/>
  <c r="AB110" i="21"/>
  <c r="AD110" i="21"/>
  <c r="AF110" i="21"/>
  <c r="AH110" i="21"/>
  <c r="C111" i="21"/>
  <c r="D111" i="21"/>
  <c r="P111" i="21"/>
  <c r="Q111" i="21" s="1"/>
  <c r="R111" i="21"/>
  <c r="BB111" i="21" s="1"/>
  <c r="Z111" i="21"/>
  <c r="AB111" i="21"/>
  <c r="AD111" i="21"/>
  <c r="AF111" i="21"/>
  <c r="AH111" i="21"/>
  <c r="BA111" i="21"/>
  <c r="Z112" i="21"/>
  <c r="AB112" i="21"/>
  <c r="AD112" i="21"/>
  <c r="AF112" i="21"/>
  <c r="AH112" i="21"/>
  <c r="Z113" i="21"/>
  <c r="AB113" i="21"/>
  <c r="AD113" i="21"/>
  <c r="AF113" i="21"/>
  <c r="AH113" i="21"/>
  <c r="Z114" i="21"/>
  <c r="AB114" i="21"/>
  <c r="AD114" i="21"/>
  <c r="AF114" i="21"/>
  <c r="AH114" i="21"/>
  <c r="Z115" i="21"/>
  <c r="AB115" i="21"/>
  <c r="AD115" i="21"/>
  <c r="AF115" i="21"/>
  <c r="AH115" i="21"/>
  <c r="Z116" i="21"/>
  <c r="AB116" i="21"/>
  <c r="AD116" i="21"/>
  <c r="AF116" i="21"/>
  <c r="AH116" i="21"/>
  <c r="C117" i="21"/>
  <c r="D117" i="21"/>
  <c r="P117" i="21"/>
  <c r="Q117" i="21" s="1"/>
  <c r="R117" i="21"/>
  <c r="Z117" i="21"/>
  <c r="AB117" i="21"/>
  <c r="AD117" i="21"/>
  <c r="AF117" i="21"/>
  <c r="AH117" i="21"/>
  <c r="BA117" i="21"/>
  <c r="Z118" i="21"/>
  <c r="AB118" i="21"/>
  <c r="AD118" i="21"/>
  <c r="AF118" i="21"/>
  <c r="AH118" i="21"/>
  <c r="Z119" i="21"/>
  <c r="AB119" i="21"/>
  <c r="AD119" i="21"/>
  <c r="AF119" i="21"/>
  <c r="AH119" i="21"/>
  <c r="Z120" i="21"/>
  <c r="AB120" i="21"/>
  <c r="AD120" i="21"/>
  <c r="AF120" i="21"/>
  <c r="AH120" i="21"/>
  <c r="Z121" i="21"/>
  <c r="AB121" i="21"/>
  <c r="AD121" i="21"/>
  <c r="AF121" i="21"/>
  <c r="AH121" i="21"/>
  <c r="Z122" i="21"/>
  <c r="AB122" i="21"/>
  <c r="AD122" i="21"/>
  <c r="AF122" i="21"/>
  <c r="AH122" i="21"/>
  <c r="C123" i="21"/>
  <c r="D123" i="21"/>
  <c r="P123" i="21"/>
  <c r="Q123" i="21" s="1"/>
  <c r="R123" i="21"/>
  <c r="BB123" i="21" s="1"/>
  <c r="Z123" i="21"/>
  <c r="AB123" i="21"/>
  <c r="AD123" i="21"/>
  <c r="AF123" i="21"/>
  <c r="AH123" i="21"/>
  <c r="BA123" i="21"/>
  <c r="Z124" i="21"/>
  <c r="AB124" i="21"/>
  <c r="AD124" i="21"/>
  <c r="AF124" i="21"/>
  <c r="AH124" i="21"/>
  <c r="Z125" i="21"/>
  <c r="AB125" i="21"/>
  <c r="AD125" i="21"/>
  <c r="AF125" i="21"/>
  <c r="AH125" i="21"/>
  <c r="Z126" i="21"/>
  <c r="AB126" i="21"/>
  <c r="AD126" i="21"/>
  <c r="AF126" i="21"/>
  <c r="AH126" i="21"/>
  <c r="Z127" i="21"/>
  <c r="AB127" i="21"/>
  <c r="AD127" i="21"/>
  <c r="AF127" i="21"/>
  <c r="AH127" i="21"/>
  <c r="Z128" i="21"/>
  <c r="AB128" i="21"/>
  <c r="AD128" i="21"/>
  <c r="AF128" i="21"/>
  <c r="AH128" i="21"/>
  <c r="C129" i="21"/>
  <c r="D129" i="21"/>
  <c r="P129" i="21"/>
  <c r="Q129" i="21" s="1"/>
  <c r="R129" i="21"/>
  <c r="BB129" i="21" s="1"/>
  <c r="Z129" i="21"/>
  <c r="AB129" i="21"/>
  <c r="AD129" i="21"/>
  <c r="AF129" i="21"/>
  <c r="AH129" i="21"/>
  <c r="BA129" i="21"/>
  <c r="Z130" i="21"/>
  <c r="AB130" i="21"/>
  <c r="AD130" i="21"/>
  <c r="AF130" i="21"/>
  <c r="AH130" i="21"/>
  <c r="Z131" i="21"/>
  <c r="AB131" i="21"/>
  <c r="AD131" i="21"/>
  <c r="AF131" i="21"/>
  <c r="AH131" i="21"/>
  <c r="Z132" i="21"/>
  <c r="AB132" i="21"/>
  <c r="AD132" i="21"/>
  <c r="AF132" i="21"/>
  <c r="AH132" i="21"/>
  <c r="Z133" i="21"/>
  <c r="AB133" i="21"/>
  <c r="AD133" i="21"/>
  <c r="AF133" i="21"/>
  <c r="AH133" i="21"/>
  <c r="Z134" i="21"/>
  <c r="AB134" i="21"/>
  <c r="AD134" i="21"/>
  <c r="AF134" i="21"/>
  <c r="AH134" i="21"/>
  <c r="C135" i="21"/>
  <c r="D135" i="21"/>
  <c r="P135" i="21"/>
  <c r="Q135" i="21" s="1"/>
  <c r="R135" i="21"/>
  <c r="BB135" i="21" s="1"/>
  <c r="Z135" i="21"/>
  <c r="AB135" i="21"/>
  <c r="AD135" i="21"/>
  <c r="AF135" i="21"/>
  <c r="AH135" i="21"/>
  <c r="BA135" i="21"/>
  <c r="Z136" i="21"/>
  <c r="AB136" i="21"/>
  <c r="AD136" i="21"/>
  <c r="AF136" i="21"/>
  <c r="AH136" i="21"/>
  <c r="Z137" i="21"/>
  <c r="AB137" i="21"/>
  <c r="AD137" i="21"/>
  <c r="AF137" i="21"/>
  <c r="AH137" i="21"/>
  <c r="Z138" i="21"/>
  <c r="AB138" i="21"/>
  <c r="AD138" i="21"/>
  <c r="AF138" i="21"/>
  <c r="AH138" i="21"/>
  <c r="Z139" i="21"/>
  <c r="AB139" i="21"/>
  <c r="AD139" i="21"/>
  <c r="AF139" i="21"/>
  <c r="AH139" i="21"/>
  <c r="Z140" i="21"/>
  <c r="AB140" i="21"/>
  <c r="AD140" i="21"/>
  <c r="AF140" i="21"/>
  <c r="AH140" i="21"/>
  <c r="C141" i="21"/>
  <c r="D141" i="21"/>
  <c r="P141" i="21"/>
  <c r="Q141" i="21" s="1"/>
  <c r="R141" i="21"/>
  <c r="BB141" i="21" s="1"/>
  <c r="Z141" i="21"/>
  <c r="AB141" i="21"/>
  <c r="AD141" i="21"/>
  <c r="AF141" i="21"/>
  <c r="AH141" i="21"/>
  <c r="BA141" i="21"/>
  <c r="Z142" i="21"/>
  <c r="AB142" i="21"/>
  <c r="AD142" i="21"/>
  <c r="AF142" i="21"/>
  <c r="AH142" i="21"/>
  <c r="Z143" i="21"/>
  <c r="AB143" i="21"/>
  <c r="AD143" i="21"/>
  <c r="AF143" i="21"/>
  <c r="AH143" i="21"/>
  <c r="Z144" i="21"/>
  <c r="AB144" i="21"/>
  <c r="AD144" i="21"/>
  <c r="AF144" i="21"/>
  <c r="AH144" i="21"/>
  <c r="Z145" i="21"/>
  <c r="AB145" i="21"/>
  <c r="AD145" i="21"/>
  <c r="AF145" i="21"/>
  <c r="AH145" i="21"/>
  <c r="Z146" i="21"/>
  <c r="AB146" i="21"/>
  <c r="AD146" i="21"/>
  <c r="AF146" i="21"/>
  <c r="AH146" i="21"/>
  <c r="AI61" i="21" l="1"/>
  <c r="AI47" i="21"/>
  <c r="BC75" i="21"/>
  <c r="AI16" i="21"/>
  <c r="AI73" i="21"/>
  <c r="BC45" i="21"/>
  <c r="AI110" i="21"/>
  <c r="AI92" i="21"/>
  <c r="AI140" i="21"/>
  <c r="AI126" i="21"/>
  <c r="AI112" i="21"/>
  <c r="AI104" i="21"/>
  <c r="AI57" i="21"/>
  <c r="AI125" i="21"/>
  <c r="AI115" i="21"/>
  <c r="AI78" i="21"/>
  <c r="AI62" i="21"/>
  <c r="AI59" i="21"/>
  <c r="AI55" i="21"/>
  <c r="AI120" i="21"/>
  <c r="AI90" i="21"/>
  <c r="AI76" i="21"/>
  <c r="AI67" i="21"/>
  <c r="AI102" i="21"/>
  <c r="AI95" i="21"/>
  <c r="BC99" i="21"/>
  <c r="AI56" i="21"/>
  <c r="AI121" i="21"/>
  <c r="AI107" i="21"/>
  <c r="BC111" i="21"/>
  <c r="S135" i="21"/>
  <c r="BC33" i="21"/>
  <c r="S87" i="21"/>
  <c r="AI28" i="21"/>
  <c r="AI33" i="21"/>
  <c r="AI29" i="21"/>
  <c r="AI25" i="21"/>
  <c r="S33" i="21"/>
  <c r="BC15" i="21"/>
  <c r="S81" i="21"/>
  <c r="AI42" i="21"/>
  <c r="AI35" i="21"/>
  <c r="AI19" i="21"/>
  <c r="AI21" i="21"/>
  <c r="AI105" i="21"/>
  <c r="AI84" i="21"/>
  <c r="AI80" i="21"/>
  <c r="AI69" i="21"/>
  <c r="AI27" i="21"/>
  <c r="AI144" i="21"/>
  <c r="AI142" i="21"/>
  <c r="AI137" i="21"/>
  <c r="BC129" i="21"/>
  <c r="AI114" i="21"/>
  <c r="AI109" i="21"/>
  <c r="S27" i="21"/>
  <c r="AI26" i="21"/>
  <c r="AI138" i="21"/>
  <c r="AI135" i="21"/>
  <c r="AI49" i="21"/>
  <c r="AI44" i="21"/>
  <c r="BB27" i="21"/>
  <c r="BC27" i="21" s="1"/>
  <c r="AI122" i="21"/>
  <c r="AI143" i="21"/>
  <c r="AI34" i="21"/>
  <c r="AI24" i="21"/>
  <c r="S15" i="21"/>
  <c r="BC123" i="21"/>
  <c r="AI108" i="21"/>
  <c r="BC63" i="21"/>
  <c r="AI136" i="21"/>
  <c r="AI134" i="21"/>
  <c r="AI124" i="21"/>
  <c r="S123" i="21"/>
  <c r="AI117" i="21"/>
  <c r="S111" i="21"/>
  <c r="AI103" i="21"/>
  <c r="AI98" i="21"/>
  <c r="AI91" i="21"/>
  <c r="S75" i="21"/>
  <c r="AI64" i="21"/>
  <c r="AI60" i="21"/>
  <c r="AI50" i="21"/>
  <c r="AI43" i="21"/>
  <c r="AI39" i="21"/>
  <c r="AI30" i="21"/>
  <c r="AI130" i="21"/>
  <c r="AI72" i="21"/>
  <c r="S63" i="21"/>
  <c r="AI54" i="21"/>
  <c r="S39" i="21"/>
  <c r="AI38" i="21"/>
  <c r="AI18" i="21"/>
  <c r="AI128" i="21"/>
  <c r="AI83" i="21"/>
  <c r="AI146" i="21"/>
  <c r="AI133" i="21"/>
  <c r="AI119" i="21"/>
  <c r="AI106" i="21"/>
  <c r="AI101" i="21"/>
  <c r="AI96" i="21"/>
  <c r="AI93" i="21"/>
  <c r="BC87" i="21"/>
  <c r="AI65" i="21"/>
  <c r="AI51" i="21"/>
  <c r="AI41" i="21"/>
  <c r="AI23" i="21"/>
  <c r="AI139" i="21"/>
  <c r="AI131" i="21"/>
  <c r="S129" i="21"/>
  <c r="AI111" i="21"/>
  <c r="AI94" i="21"/>
  <c r="AI88" i="21"/>
  <c r="AI86" i="21"/>
  <c r="AI79" i="21"/>
  <c r="AI75" i="21"/>
  <c r="AI70" i="21"/>
  <c r="AI68" i="21"/>
  <c r="AI52" i="21"/>
  <c r="S51" i="21"/>
  <c r="AI36" i="21"/>
  <c r="AI31" i="21"/>
  <c r="AI15" i="21"/>
  <c r="BC39" i="21"/>
  <c r="AI129" i="21"/>
  <c r="AI141" i="21"/>
  <c r="BC135" i="21"/>
  <c r="AI97" i="21"/>
  <c r="BC93" i="21"/>
  <c r="AI81" i="21"/>
  <c r="AI77" i="21"/>
  <c r="AI74" i="21"/>
  <c r="AI66" i="21"/>
  <c r="BC51" i="21"/>
  <c r="AI145" i="21"/>
  <c r="BC141" i="21"/>
  <c r="AI113" i="21"/>
  <c r="AI100" i="21"/>
  <c r="AI99" i="21"/>
  <c r="AI89" i="21"/>
  <c r="BC81" i="21"/>
  <c r="AI71" i="21"/>
  <c r="AI58" i="21"/>
  <c r="AI53" i="21"/>
  <c r="AI48" i="21"/>
  <c r="AI45" i="21"/>
  <c r="AI37" i="21"/>
  <c r="AI32" i="21"/>
  <c r="AI17" i="21"/>
  <c r="AI132" i="21"/>
  <c r="AI127" i="21"/>
  <c r="AI123" i="21"/>
  <c r="AI118" i="21"/>
  <c r="S117" i="21"/>
  <c r="AI116" i="21"/>
  <c r="S99" i="21"/>
  <c r="AI87" i="21"/>
  <c r="AI85" i="21"/>
  <c r="AI82" i="21"/>
  <c r="AI63" i="21"/>
  <c r="AI46" i="21"/>
  <c r="AI40" i="21"/>
  <c r="AI22" i="21"/>
  <c r="S21" i="21"/>
  <c r="AI20" i="21"/>
  <c r="S105" i="21"/>
  <c r="S69" i="21"/>
  <c r="S57" i="21"/>
  <c r="S141" i="21"/>
  <c r="S93" i="21"/>
  <c r="S45" i="21"/>
  <c r="BB117" i="21"/>
  <c r="BC117" i="21" s="1"/>
  <c r="BB69" i="21"/>
  <c r="BC69" i="21" s="1"/>
  <c r="BB21" i="21"/>
  <c r="BC21" i="21" s="1"/>
  <c r="BB105" i="21"/>
  <c r="BC105" i="21" s="1"/>
  <c r="BB57" i="21"/>
  <c r="BC57" i="21" s="1"/>
  <c r="D13" i="23"/>
  <c r="I97" i="22" l="1"/>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D41" i="23"/>
  <c r="C41" i="23"/>
  <c r="X40" i="23"/>
  <c r="D40" i="23"/>
  <c r="C40" i="23"/>
  <c r="X39" i="23"/>
  <c r="D39" i="23"/>
  <c r="C39" i="23"/>
  <c r="X38" i="23"/>
  <c r="D38" i="23"/>
  <c r="C38" i="23"/>
  <c r="X37" i="23"/>
  <c r="D37" i="23"/>
  <c r="C37" i="23"/>
  <c r="X36" i="23"/>
  <c r="D36" i="23"/>
  <c r="C36" i="23"/>
  <c r="X35" i="23"/>
  <c r="D35" i="23"/>
  <c r="C35" i="23"/>
  <c r="X34" i="23"/>
  <c r="D34" i="23"/>
  <c r="C34" i="23"/>
  <c r="X33" i="23"/>
  <c r="D33" i="23"/>
  <c r="C33" i="23"/>
  <c r="X32" i="23"/>
  <c r="D32" i="23"/>
  <c r="C32" i="23"/>
  <c r="X31" i="23"/>
  <c r="D31" i="23"/>
  <c r="C31" i="23"/>
  <c r="X30" i="23"/>
  <c r="D30" i="23"/>
  <c r="C30" i="23"/>
  <c r="X29" i="23"/>
  <c r="D29" i="23"/>
  <c r="C29" i="23"/>
  <c r="X28" i="23"/>
  <c r="D28" i="23"/>
  <c r="C28" i="23"/>
  <c r="X27" i="23"/>
  <c r="D27" i="23"/>
  <c r="C27" i="23"/>
  <c r="X26" i="23"/>
  <c r="D26" i="23"/>
  <c r="C26" i="23"/>
  <c r="X25" i="23"/>
  <c r="D25" i="23"/>
  <c r="C25" i="23"/>
  <c r="X24" i="23"/>
  <c r="D24" i="23"/>
  <c r="C24" i="23"/>
  <c r="X23" i="23"/>
  <c r="D23" i="23"/>
  <c r="C23" i="23"/>
  <c r="X22" i="23"/>
  <c r="D22" i="23"/>
  <c r="C22" i="23"/>
  <c r="X21" i="23"/>
  <c r="D21" i="23"/>
  <c r="C21" i="23"/>
  <c r="X20" i="23"/>
  <c r="D20" i="23"/>
  <c r="C20" i="23"/>
  <c r="X19" i="23"/>
  <c r="D19" i="23"/>
  <c r="C19" i="23"/>
  <c r="X18" i="23"/>
  <c r="D18" i="23"/>
  <c r="C18" i="23"/>
  <c r="X17" i="23"/>
  <c r="D17" i="23"/>
  <c r="C17" i="23"/>
  <c r="X16" i="23"/>
  <c r="D16" i="23"/>
  <c r="C16" i="23"/>
  <c r="X15" i="23"/>
  <c r="D15" i="23"/>
  <c r="C15" i="23"/>
  <c r="X14" i="23"/>
  <c r="D14" i="23"/>
  <c r="C14" i="23"/>
  <c r="X13" i="23"/>
  <c r="C13" i="23"/>
  <c r="X12" i="23"/>
  <c r="D12" i="23"/>
  <c r="C12" i="23"/>
  <c r="X11" i="23"/>
  <c r="D11" i="23"/>
  <c r="C11" i="23"/>
  <c r="X10" i="23"/>
  <c r="D10" i="23"/>
  <c r="C10" i="23"/>
  <c r="X9" i="23"/>
  <c r="D9" i="23"/>
  <c r="C9" i="23"/>
  <c r="X8" i="23"/>
  <c r="D8" i="23"/>
  <c r="C8" i="23"/>
  <c r="X7" i="23"/>
  <c r="D7" i="23"/>
  <c r="C7" i="23"/>
  <c r="X6" i="23"/>
  <c r="D6" i="23"/>
  <c r="C6" i="23"/>
  <c r="AH224" i="21"/>
  <c r="AF224" i="21"/>
  <c r="AD224" i="21"/>
  <c r="AB224" i="21"/>
  <c r="Z224" i="21"/>
  <c r="AH223" i="21"/>
  <c r="AF223" i="21"/>
  <c r="AD223" i="21"/>
  <c r="AB223" i="21"/>
  <c r="Z223" i="21"/>
  <c r="AH222" i="21"/>
  <c r="AF222" i="21"/>
  <c r="AD222" i="21"/>
  <c r="AB222" i="21"/>
  <c r="Z222" i="21"/>
  <c r="AH221" i="21"/>
  <c r="AF221" i="21"/>
  <c r="AD221" i="21"/>
  <c r="AB221" i="21"/>
  <c r="Z221" i="21"/>
  <c r="AH220" i="21"/>
  <c r="AF220" i="21"/>
  <c r="AD220" i="21"/>
  <c r="AB220" i="21"/>
  <c r="Z220" i="21"/>
  <c r="BA219" i="21"/>
  <c r="AH219" i="21"/>
  <c r="AF219" i="21"/>
  <c r="AD219" i="21"/>
  <c r="AB219" i="21"/>
  <c r="Z219" i="21"/>
  <c r="R219" i="21"/>
  <c r="BB219" i="21" s="1"/>
  <c r="P219" i="21"/>
  <c r="Q219" i="21" s="1"/>
  <c r="D219" i="21"/>
  <c r="C219" i="21"/>
  <c r="AH218" i="21"/>
  <c r="AF218" i="21"/>
  <c r="AD218" i="21"/>
  <c r="AB218" i="21"/>
  <c r="Z218" i="21"/>
  <c r="AH217" i="21"/>
  <c r="AF217" i="21"/>
  <c r="AD217" i="21"/>
  <c r="AB217" i="21"/>
  <c r="Z217" i="21"/>
  <c r="AH216" i="21"/>
  <c r="AF216" i="21"/>
  <c r="AD216" i="21"/>
  <c r="AB216" i="21"/>
  <c r="Z216" i="21"/>
  <c r="AH215" i="21"/>
  <c r="AF215" i="21"/>
  <c r="AD215" i="21"/>
  <c r="AB215" i="21"/>
  <c r="Z215" i="21"/>
  <c r="AH214" i="21"/>
  <c r="AF214" i="21"/>
  <c r="AD214" i="21"/>
  <c r="AB214" i="21"/>
  <c r="Z214" i="21"/>
  <c r="BA213" i="21"/>
  <c r="AH213" i="21"/>
  <c r="AF213" i="21"/>
  <c r="AD213" i="21"/>
  <c r="AB213" i="21"/>
  <c r="Z213" i="21"/>
  <c r="R213" i="21"/>
  <c r="BB213" i="21" s="1"/>
  <c r="P213" i="21"/>
  <c r="Q213" i="21" s="1"/>
  <c r="D213" i="21"/>
  <c r="C213" i="21"/>
  <c r="AH212" i="21"/>
  <c r="AF212" i="21"/>
  <c r="AD212" i="21"/>
  <c r="AB212" i="21"/>
  <c r="Z212" i="21"/>
  <c r="AH211" i="21"/>
  <c r="AF211" i="21"/>
  <c r="AD211" i="21"/>
  <c r="AB211" i="21"/>
  <c r="Z211" i="21"/>
  <c r="AH210" i="21"/>
  <c r="AF210" i="21"/>
  <c r="AD210" i="21"/>
  <c r="AB210" i="21"/>
  <c r="Z210" i="21"/>
  <c r="AH209" i="21"/>
  <c r="AF209" i="21"/>
  <c r="AD209" i="21"/>
  <c r="AB209" i="21"/>
  <c r="Z209" i="21"/>
  <c r="AH208" i="21"/>
  <c r="AF208" i="21"/>
  <c r="AD208" i="21"/>
  <c r="AB208" i="21"/>
  <c r="Z208" i="21"/>
  <c r="BA207" i="21"/>
  <c r="AH207" i="21"/>
  <c r="AF207" i="21"/>
  <c r="AD207" i="21"/>
  <c r="AB207" i="21"/>
  <c r="Z207" i="21"/>
  <c r="R207" i="21"/>
  <c r="BB207" i="21" s="1"/>
  <c r="P207" i="21"/>
  <c r="Q207" i="21" s="1"/>
  <c r="D207" i="21"/>
  <c r="C207"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R201" i="21"/>
  <c r="BB201" i="21" s="1"/>
  <c r="P201" i="21"/>
  <c r="Q201" i="21" s="1"/>
  <c r="D201" i="21"/>
  <c r="C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R195" i="21"/>
  <c r="BB195" i="21" s="1"/>
  <c r="P195" i="21"/>
  <c r="Q195" i="21" s="1"/>
  <c r="D195" i="21"/>
  <c r="C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R189" i="21"/>
  <c r="BB189" i="21" s="1"/>
  <c r="P189" i="21"/>
  <c r="Q189" i="21" s="1"/>
  <c r="D189" i="21"/>
  <c r="C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R183" i="21"/>
  <c r="P183" i="21"/>
  <c r="Q183" i="21" s="1"/>
  <c r="D183" i="21"/>
  <c r="C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R177" i="21"/>
  <c r="BB177" i="21" s="1"/>
  <c r="P177" i="21"/>
  <c r="Q177" i="21" s="1"/>
  <c r="D177" i="21"/>
  <c r="C177" i="21"/>
  <c r="AH176" i="21"/>
  <c r="AF176" i="21"/>
  <c r="AD176" i="21"/>
  <c r="AB176" i="21"/>
  <c r="Z176" i="21"/>
  <c r="AH175" i="21"/>
  <c r="AF175" i="21"/>
  <c r="AD175" i="21"/>
  <c r="AB175" i="21"/>
  <c r="Z175" i="21"/>
  <c r="AH174" i="21"/>
  <c r="AF174" i="21"/>
  <c r="AD174" i="21"/>
  <c r="AB174" i="21"/>
  <c r="Z174" i="21"/>
  <c r="AH173" i="21"/>
  <c r="AF173" i="21"/>
  <c r="AD173" i="21"/>
  <c r="AB173" i="21"/>
  <c r="Z173" i="21"/>
  <c r="AH172" i="21"/>
  <c r="AF172" i="21"/>
  <c r="AD172" i="21"/>
  <c r="AB172" i="21"/>
  <c r="Z172" i="21"/>
  <c r="BA171" i="21"/>
  <c r="AH171" i="21"/>
  <c r="AF171" i="21"/>
  <c r="AD171" i="21"/>
  <c r="AB171" i="21"/>
  <c r="Z171" i="21"/>
  <c r="R171" i="21"/>
  <c r="BB171" i="21" s="1"/>
  <c r="P171" i="21"/>
  <c r="Q171" i="21" s="1"/>
  <c r="D171" i="21"/>
  <c r="C171" i="21"/>
  <c r="AH170" i="21"/>
  <c r="AF170" i="21"/>
  <c r="AD170" i="21"/>
  <c r="AB170" i="21"/>
  <c r="Z170" i="21"/>
  <c r="AH169" i="21"/>
  <c r="AF169" i="21"/>
  <c r="AD169" i="21"/>
  <c r="AB169" i="21"/>
  <c r="Z169" i="21"/>
  <c r="AH168" i="21"/>
  <c r="AF168" i="21"/>
  <c r="AD168" i="21"/>
  <c r="AB168" i="21"/>
  <c r="Z168" i="21"/>
  <c r="AH167" i="21"/>
  <c r="AF167" i="21"/>
  <c r="AD167" i="21"/>
  <c r="AB167" i="21"/>
  <c r="Z167" i="21"/>
  <c r="AH166" i="21"/>
  <c r="AF166" i="21"/>
  <c r="AD166" i="21"/>
  <c r="AB166" i="21"/>
  <c r="Z166" i="21"/>
  <c r="BA165" i="21"/>
  <c r="AH165" i="21"/>
  <c r="AF165" i="21"/>
  <c r="AD165" i="21"/>
  <c r="AB165" i="21"/>
  <c r="Z165" i="21"/>
  <c r="R165" i="21"/>
  <c r="BB165" i="21" s="1"/>
  <c r="P165" i="21"/>
  <c r="Q165" i="21" s="1"/>
  <c r="D165" i="21"/>
  <c r="C165" i="21"/>
  <c r="AH164" i="21"/>
  <c r="AF164" i="21"/>
  <c r="AD164" i="21"/>
  <c r="AB164" i="21"/>
  <c r="Z164" i="21"/>
  <c r="AH163" i="21"/>
  <c r="AF163" i="21"/>
  <c r="AD163" i="21"/>
  <c r="AB163" i="21"/>
  <c r="Z163" i="21"/>
  <c r="AH162" i="21"/>
  <c r="AF162" i="21"/>
  <c r="AD162" i="21"/>
  <c r="AB162" i="21"/>
  <c r="Z162" i="21"/>
  <c r="AH161" i="21"/>
  <c r="AF161" i="21"/>
  <c r="AD161" i="21"/>
  <c r="AB161" i="21"/>
  <c r="Z161" i="21"/>
  <c r="AH160" i="21"/>
  <c r="AF160" i="21"/>
  <c r="AD160" i="21"/>
  <c r="AB160" i="21"/>
  <c r="Z160" i="21"/>
  <c r="BA159" i="21"/>
  <c r="AH159" i="21"/>
  <c r="AF159" i="21"/>
  <c r="AD159" i="21"/>
  <c r="AB159" i="21"/>
  <c r="Z159" i="21"/>
  <c r="R159" i="21"/>
  <c r="BB159" i="21" s="1"/>
  <c r="P159" i="21"/>
  <c r="Q159" i="21" s="1"/>
  <c r="D159" i="21"/>
  <c r="C159" i="21"/>
  <c r="AH158" i="21"/>
  <c r="AF158" i="21"/>
  <c r="AD158" i="21"/>
  <c r="AB158" i="21"/>
  <c r="Z158" i="21"/>
  <c r="AH157" i="21"/>
  <c r="AF157" i="21"/>
  <c r="AD157" i="21"/>
  <c r="AB157" i="21"/>
  <c r="Z157" i="21"/>
  <c r="AH156" i="21"/>
  <c r="AF156" i="21"/>
  <c r="AD156" i="21"/>
  <c r="AB156" i="21"/>
  <c r="Z156" i="21"/>
  <c r="AH155" i="21"/>
  <c r="AF155" i="21"/>
  <c r="AD155" i="21"/>
  <c r="AB155" i="21"/>
  <c r="Z155" i="21"/>
  <c r="AH154" i="21"/>
  <c r="AF154" i="21"/>
  <c r="AD154" i="21"/>
  <c r="AB154" i="21"/>
  <c r="Z154" i="21"/>
  <c r="BA153" i="21"/>
  <c r="AH153" i="21"/>
  <c r="AF153" i="21"/>
  <c r="AD153" i="21"/>
  <c r="AB153" i="21"/>
  <c r="Z153" i="21"/>
  <c r="R153" i="21"/>
  <c r="P153" i="21"/>
  <c r="Q153" i="21" s="1"/>
  <c r="D153" i="21"/>
  <c r="C153" i="21"/>
  <c r="AH152" i="21"/>
  <c r="AF152" i="21"/>
  <c r="AD152" i="21"/>
  <c r="AB152" i="21"/>
  <c r="Z152" i="21"/>
  <c r="AH151" i="21"/>
  <c r="AF151" i="21"/>
  <c r="AD151" i="21"/>
  <c r="AB151" i="21"/>
  <c r="Z151" i="21"/>
  <c r="AH150" i="21"/>
  <c r="AF150" i="21"/>
  <c r="AD150" i="21"/>
  <c r="AB150" i="21"/>
  <c r="Z150" i="21"/>
  <c r="AH149" i="21"/>
  <c r="AF149" i="21"/>
  <c r="AD149" i="21"/>
  <c r="AB149" i="21"/>
  <c r="Z149" i="21"/>
  <c r="AH148" i="21"/>
  <c r="AF148" i="21"/>
  <c r="AD148" i="21"/>
  <c r="AB148" i="21"/>
  <c r="Z148" i="21"/>
  <c r="BA147" i="21"/>
  <c r="AH147" i="21"/>
  <c r="AF147" i="21"/>
  <c r="AD147" i="21"/>
  <c r="AB147" i="21"/>
  <c r="Z147" i="21"/>
  <c r="R147" i="21"/>
  <c r="BB147" i="21" s="1"/>
  <c r="P147" i="21"/>
  <c r="Q147" i="21" s="1"/>
  <c r="D147" i="21"/>
  <c r="C147" i="21"/>
  <c r="AH14" i="21"/>
  <c r="AF14" i="21"/>
  <c r="AD14" i="21"/>
  <c r="AB14" i="21"/>
  <c r="Z14" i="21"/>
  <c r="AH13" i="21"/>
  <c r="AF13" i="21"/>
  <c r="AD13" i="21"/>
  <c r="AB13" i="21"/>
  <c r="Z13" i="21"/>
  <c r="AH12" i="21"/>
  <c r="AF12" i="21"/>
  <c r="AD12" i="21"/>
  <c r="AB12" i="21"/>
  <c r="Z12" i="21"/>
  <c r="AH11" i="21"/>
  <c r="AF11" i="21"/>
  <c r="AD11" i="21"/>
  <c r="AB11" i="21"/>
  <c r="Z11" i="21"/>
  <c r="AH10" i="21"/>
  <c r="AF10" i="21"/>
  <c r="AD10" i="21"/>
  <c r="AB10" i="21"/>
  <c r="Z10" i="21"/>
  <c r="BA9" i="21"/>
  <c r="AH9" i="21"/>
  <c r="AF9" i="21"/>
  <c r="AD9" i="21"/>
  <c r="AB9" i="21"/>
  <c r="Z9" i="21"/>
  <c r="R9" i="21"/>
  <c r="BB9" i="21" s="1"/>
  <c r="P9" i="21"/>
  <c r="Q9" i="21" s="1"/>
  <c r="D9" i="21"/>
  <c r="C9" i="21"/>
  <c r="AB6" i="23" l="1"/>
  <c r="AE6" i="23" s="1"/>
  <c r="AA6" i="23"/>
  <c r="AD6" i="23" s="1"/>
  <c r="Z6" i="23"/>
  <c r="AC6" i="23" s="1"/>
  <c r="Y6" i="23"/>
  <c r="AB7" i="23"/>
  <c r="AE7" i="23" s="1"/>
  <c r="AA7" i="23"/>
  <c r="AD7" i="23" s="1"/>
  <c r="Z7" i="23"/>
  <c r="AC7" i="23" s="1"/>
  <c r="Y7" i="23"/>
  <c r="AB8" i="23"/>
  <c r="AE8" i="23" s="1"/>
  <c r="AA8" i="23"/>
  <c r="AD8" i="23" s="1"/>
  <c r="Z8" i="23"/>
  <c r="AC8" i="23" s="1"/>
  <c r="Y8" i="23"/>
  <c r="AB9" i="23"/>
  <c r="AE9" i="23" s="1"/>
  <c r="AA9" i="23"/>
  <c r="AD9" i="23" s="1"/>
  <c r="Z9" i="23"/>
  <c r="AC9" i="23" s="1"/>
  <c r="Y9" i="23"/>
  <c r="AB10" i="23"/>
  <c r="AE10" i="23" s="1"/>
  <c r="AA10" i="23"/>
  <c r="AD10" i="23" s="1"/>
  <c r="Z10" i="23"/>
  <c r="AC10" i="23" s="1"/>
  <c r="Y10" i="23"/>
  <c r="AB11" i="23"/>
  <c r="AE11" i="23" s="1"/>
  <c r="AA11" i="23"/>
  <c r="AD11" i="23" s="1"/>
  <c r="Z11" i="23"/>
  <c r="AC11" i="23" s="1"/>
  <c r="Y11" i="23"/>
  <c r="AB12" i="23"/>
  <c r="AE12" i="23" s="1"/>
  <c r="AA12" i="23"/>
  <c r="AD12" i="23" s="1"/>
  <c r="Z12" i="23"/>
  <c r="AC12" i="23" s="1"/>
  <c r="Y12" i="23"/>
  <c r="AB13" i="23"/>
  <c r="AE13" i="23" s="1"/>
  <c r="AA13" i="23"/>
  <c r="AD13" i="23" s="1"/>
  <c r="Z13" i="23"/>
  <c r="AC13" i="23" s="1"/>
  <c r="Y13" i="23"/>
  <c r="AB14" i="23"/>
  <c r="AE14" i="23" s="1"/>
  <c r="AA14" i="23"/>
  <c r="AD14" i="23" s="1"/>
  <c r="Z14" i="23"/>
  <c r="AC14" i="23" s="1"/>
  <c r="Y14" i="23"/>
  <c r="AB15" i="23"/>
  <c r="AE15" i="23" s="1"/>
  <c r="AA15" i="23"/>
  <c r="AD15" i="23" s="1"/>
  <c r="Z15" i="23"/>
  <c r="AC15" i="23" s="1"/>
  <c r="Y15" i="23"/>
  <c r="AB16" i="23"/>
  <c r="AE16" i="23" s="1"/>
  <c r="AA16" i="23"/>
  <c r="AD16" i="23" s="1"/>
  <c r="Z16" i="23"/>
  <c r="AC16" i="23" s="1"/>
  <c r="Y16" i="23"/>
  <c r="AB17" i="23"/>
  <c r="AE17" i="23" s="1"/>
  <c r="AA17" i="23"/>
  <c r="AD17" i="23" s="1"/>
  <c r="Z17" i="23"/>
  <c r="AC17" i="23" s="1"/>
  <c r="Y17" i="23"/>
  <c r="AB18" i="23"/>
  <c r="AE18" i="23" s="1"/>
  <c r="AA18" i="23"/>
  <c r="AD18" i="23" s="1"/>
  <c r="Z18" i="23"/>
  <c r="AC18" i="23" s="1"/>
  <c r="Y18" i="23"/>
  <c r="AB19" i="23"/>
  <c r="AE19" i="23" s="1"/>
  <c r="AA19" i="23"/>
  <c r="AD19" i="23" s="1"/>
  <c r="Z19" i="23"/>
  <c r="AC19" i="23" s="1"/>
  <c r="Y19" i="23"/>
  <c r="AB20" i="23"/>
  <c r="AE20" i="23" s="1"/>
  <c r="AA20" i="23"/>
  <c r="AD20" i="23" s="1"/>
  <c r="Z20" i="23"/>
  <c r="AC20" i="23" s="1"/>
  <c r="Y20" i="23"/>
  <c r="AB21" i="23"/>
  <c r="AE21" i="23" s="1"/>
  <c r="AA21" i="23"/>
  <c r="AD21" i="23" s="1"/>
  <c r="Z21" i="23"/>
  <c r="AC21" i="23" s="1"/>
  <c r="Y21" i="23"/>
  <c r="AB22" i="23"/>
  <c r="AE22" i="23" s="1"/>
  <c r="AA22" i="23"/>
  <c r="AD22" i="23" s="1"/>
  <c r="Z22" i="23"/>
  <c r="AC22" i="23" s="1"/>
  <c r="Y22" i="23"/>
  <c r="AB23" i="23"/>
  <c r="AE23" i="23" s="1"/>
  <c r="AA23" i="23"/>
  <c r="AD23" i="23" s="1"/>
  <c r="Z23" i="23"/>
  <c r="AC23" i="23" s="1"/>
  <c r="Y23" i="23"/>
  <c r="AB24" i="23"/>
  <c r="AE24" i="23" s="1"/>
  <c r="AA24" i="23"/>
  <c r="AD24" i="23" s="1"/>
  <c r="Z24" i="23"/>
  <c r="AC24" i="23" s="1"/>
  <c r="Y24" i="23"/>
  <c r="AB25" i="23"/>
  <c r="AE25" i="23" s="1"/>
  <c r="AA25" i="23"/>
  <c r="AD25" i="23" s="1"/>
  <c r="Z25" i="23"/>
  <c r="AC25" i="23" s="1"/>
  <c r="Y25" i="23"/>
  <c r="AB26" i="23"/>
  <c r="AE26" i="23" s="1"/>
  <c r="AA26" i="23"/>
  <c r="AD26" i="23" s="1"/>
  <c r="Z26" i="23"/>
  <c r="AC26" i="23" s="1"/>
  <c r="Y26" i="23"/>
  <c r="AB27" i="23"/>
  <c r="AE27" i="23" s="1"/>
  <c r="AA27" i="23"/>
  <c r="AD27" i="23" s="1"/>
  <c r="Z27" i="23"/>
  <c r="AC27" i="23" s="1"/>
  <c r="Y27" i="23"/>
  <c r="AB28" i="23"/>
  <c r="AE28" i="23" s="1"/>
  <c r="AA28" i="23"/>
  <c r="AD28" i="23" s="1"/>
  <c r="Z28" i="23"/>
  <c r="AC28" i="23" s="1"/>
  <c r="Y28" i="23"/>
  <c r="AB29" i="23"/>
  <c r="AE29" i="23" s="1"/>
  <c r="AA29" i="23"/>
  <c r="AD29" i="23" s="1"/>
  <c r="Z29" i="23"/>
  <c r="AC29" i="23" s="1"/>
  <c r="Y29" i="23"/>
  <c r="AB30" i="23"/>
  <c r="AE30" i="23" s="1"/>
  <c r="AA30" i="23"/>
  <c r="AD30" i="23" s="1"/>
  <c r="Z30" i="23"/>
  <c r="AC30" i="23" s="1"/>
  <c r="Y30" i="23"/>
  <c r="AB31" i="23"/>
  <c r="AE31" i="23" s="1"/>
  <c r="AA31" i="23"/>
  <c r="AD31" i="23" s="1"/>
  <c r="Z31" i="23"/>
  <c r="AC31" i="23" s="1"/>
  <c r="Y31" i="23"/>
  <c r="AB32" i="23"/>
  <c r="AE32" i="23" s="1"/>
  <c r="AA32" i="23"/>
  <c r="AD32" i="23" s="1"/>
  <c r="Z32" i="23"/>
  <c r="AC32" i="23" s="1"/>
  <c r="Y32" i="23"/>
  <c r="AB33" i="23"/>
  <c r="AE33" i="23" s="1"/>
  <c r="AA33" i="23"/>
  <c r="AD33" i="23" s="1"/>
  <c r="Z33" i="23"/>
  <c r="AC33" i="23" s="1"/>
  <c r="Y33" i="23"/>
  <c r="AB34" i="23"/>
  <c r="AE34" i="23" s="1"/>
  <c r="AA34" i="23"/>
  <c r="AD34" i="23" s="1"/>
  <c r="Z34" i="23"/>
  <c r="AC34" i="23" s="1"/>
  <c r="Y34" i="23"/>
  <c r="AB35" i="23"/>
  <c r="AE35" i="23" s="1"/>
  <c r="AA35" i="23"/>
  <c r="AD35" i="23" s="1"/>
  <c r="Z35" i="23"/>
  <c r="AC35" i="23" s="1"/>
  <c r="Y35" i="23"/>
  <c r="AB36" i="23"/>
  <c r="AE36" i="23" s="1"/>
  <c r="AA36" i="23"/>
  <c r="AD36" i="23" s="1"/>
  <c r="Z36" i="23"/>
  <c r="AC36" i="23" s="1"/>
  <c r="Y36" i="23"/>
  <c r="AB37" i="23"/>
  <c r="AE37" i="23" s="1"/>
  <c r="AA37" i="23"/>
  <c r="AD37" i="23" s="1"/>
  <c r="Z37" i="23"/>
  <c r="AC37" i="23" s="1"/>
  <c r="Y37" i="23"/>
  <c r="AB38" i="23"/>
  <c r="AE38" i="23" s="1"/>
  <c r="AA38" i="23"/>
  <c r="AD38" i="23" s="1"/>
  <c r="Z38" i="23"/>
  <c r="AC38" i="23" s="1"/>
  <c r="Y38" i="23"/>
  <c r="AB39" i="23"/>
  <c r="AE39" i="23" s="1"/>
  <c r="AA39" i="23"/>
  <c r="AD39" i="23" s="1"/>
  <c r="Z39" i="23"/>
  <c r="AC39" i="23" s="1"/>
  <c r="Y39" i="23"/>
  <c r="AB40" i="23"/>
  <c r="AE40" i="23" s="1"/>
  <c r="AA40" i="23"/>
  <c r="AD40" i="23" s="1"/>
  <c r="Z40" i="23"/>
  <c r="AC40" i="23" s="1"/>
  <c r="Y40" i="23"/>
  <c r="AB41" i="23"/>
  <c r="AE41" i="23" s="1"/>
  <c r="AA41" i="23"/>
  <c r="AD41" i="23" s="1"/>
  <c r="Z41" i="23"/>
  <c r="AC41" i="23" s="1"/>
  <c r="Y41" i="23"/>
  <c r="BD57" i="21"/>
  <c r="BD105" i="21"/>
  <c r="BD21" i="21"/>
  <c r="BD69" i="21"/>
  <c r="BD117" i="21"/>
  <c r="T45" i="21"/>
  <c r="T93" i="21"/>
  <c r="T141" i="21"/>
  <c r="T57" i="21"/>
  <c r="T69" i="21"/>
  <c r="T105" i="21"/>
  <c r="T21" i="21"/>
  <c r="T99" i="21"/>
  <c r="T117" i="21"/>
  <c r="BD81" i="21"/>
  <c r="BD141" i="21"/>
  <c r="BD51" i="21"/>
  <c r="BD93" i="21"/>
  <c r="BD135" i="21"/>
  <c r="BD39" i="21"/>
  <c r="T51" i="21"/>
  <c r="T129" i="21"/>
  <c r="BD87" i="21"/>
  <c r="T39" i="21"/>
  <c r="T63" i="21"/>
  <c r="T75" i="21"/>
  <c r="T111" i="21"/>
  <c r="T123" i="21"/>
  <c r="BD63" i="21"/>
  <c r="BD123" i="21"/>
  <c r="T15" i="21"/>
  <c r="BD27" i="21"/>
  <c r="T27" i="21"/>
  <c r="BD129" i="21"/>
  <c r="T81" i="21"/>
  <c r="BD15" i="21"/>
  <c r="T33" i="21"/>
  <c r="T87" i="21"/>
  <c r="BD33" i="21"/>
  <c r="T135" i="21"/>
  <c r="BD111" i="21"/>
  <c r="BD99" i="21"/>
  <c r="BD45" i="21"/>
  <c r="BD75" i="21"/>
  <c r="BC213" i="21"/>
  <c r="BD213" i="21" s="1"/>
  <c r="AI9" i="21"/>
  <c r="AI187" i="21"/>
  <c r="AI191" i="21"/>
  <c r="AI201" i="21"/>
  <c r="AI160" i="21"/>
  <c r="AI167" i="21"/>
  <c r="AI171" i="21"/>
  <c r="BC159" i="21"/>
  <c r="BD159" i="21" s="1"/>
  <c r="AI152" i="21"/>
  <c r="AI154" i="21"/>
  <c r="AI165" i="21"/>
  <c r="AI173" i="21"/>
  <c r="AI213" i="21"/>
  <c r="AI190" i="21"/>
  <c r="AI204" i="21"/>
  <c r="AI174" i="21"/>
  <c r="BC177" i="21"/>
  <c r="BD177" i="21" s="1"/>
  <c r="AI181" i="21"/>
  <c r="AI185" i="21"/>
  <c r="AI168" i="21"/>
  <c r="AI175" i="21"/>
  <c r="AI179" i="21"/>
  <c r="AI186" i="21"/>
  <c r="BC201" i="21"/>
  <c r="BD201" i="21" s="1"/>
  <c r="AI212" i="21"/>
  <c r="AI218" i="21"/>
  <c r="BC219" i="21"/>
  <c r="BD219" i="21" s="1"/>
  <c r="AI193" i="21"/>
  <c r="AI200" i="21"/>
  <c r="AI159" i="21"/>
  <c r="AI169" i="21"/>
  <c r="AI206" i="21"/>
  <c r="BC207" i="21"/>
  <c r="BD207" i="21" s="1"/>
  <c r="AI203" i="21"/>
  <c r="AI180" i="21"/>
  <c r="AI192" i="21"/>
  <c r="AI194" i="21"/>
  <c r="AI149" i="21"/>
  <c r="S153" i="21"/>
  <c r="T153" i="21" s="1"/>
  <c r="AI157" i="21"/>
  <c r="AI163" i="21"/>
  <c r="AI199" i="21"/>
  <c r="AI211" i="21"/>
  <c r="AI216" i="21"/>
  <c r="AI223" i="21"/>
  <c r="AI153" i="21"/>
  <c r="AI196" i="21"/>
  <c r="AI208" i="21"/>
  <c r="AI220" i="21"/>
  <c r="AI151" i="21"/>
  <c r="AI148" i="21"/>
  <c r="AI156" i="21"/>
  <c r="AI162" i="21"/>
  <c r="AI184" i="21"/>
  <c r="AI188" i="21"/>
  <c r="BC189" i="21"/>
  <c r="BD189" i="21" s="1"/>
  <c r="AI195" i="21"/>
  <c r="AI198" i="21"/>
  <c r="AI207" i="21"/>
  <c r="AI210" i="21"/>
  <c r="AI215" i="21"/>
  <c r="AI219" i="21"/>
  <c r="AI222" i="21"/>
  <c r="AI178" i="21"/>
  <c r="AI182" i="21"/>
  <c r="AI189" i="21"/>
  <c r="AI205" i="21"/>
  <c r="AI10" i="21"/>
  <c r="AI147" i="21"/>
  <c r="AI150" i="21"/>
  <c r="AI158" i="21"/>
  <c r="AI164" i="21"/>
  <c r="AI172" i="21"/>
  <c r="AI176" i="21"/>
  <c r="AI183" i="21"/>
  <c r="AI202" i="21"/>
  <c r="AI217" i="21"/>
  <c r="AI224" i="21"/>
  <c r="AI155" i="21"/>
  <c r="AI161" i="21"/>
  <c r="BC165" i="21"/>
  <c r="BD165" i="21" s="1"/>
  <c r="AI166" i="21"/>
  <c r="AI170" i="21"/>
  <c r="BC171" i="21"/>
  <c r="BD171" i="21" s="1"/>
  <c r="AI177" i="21"/>
  <c r="AI197" i="21"/>
  <c r="AI209" i="21"/>
  <c r="AI214" i="21"/>
  <c r="AI221" i="21"/>
  <c r="BB153" i="21"/>
  <c r="BC153" i="21" s="1"/>
  <c r="BD153" i="21" s="1"/>
  <c r="BC147" i="21"/>
  <c r="BD147" i="21" s="1"/>
  <c r="S165" i="21"/>
  <c r="T165" i="21" s="1"/>
  <c r="S183" i="21"/>
  <c r="T183" i="21" s="1"/>
  <c r="BC195" i="21"/>
  <c r="BD195" i="21" s="1"/>
  <c r="S195" i="21"/>
  <c r="T195" i="21" s="1"/>
  <c r="S213" i="21"/>
  <c r="T213" i="21" s="1"/>
  <c r="BC9" i="21"/>
  <c r="BD9" i="21" s="1"/>
  <c r="AI11" i="21"/>
  <c r="AI14" i="21"/>
  <c r="S147" i="21"/>
  <c r="T147" i="21" s="1"/>
  <c r="S201" i="21"/>
  <c r="T201" i="21" s="1"/>
  <c r="S177" i="21"/>
  <c r="T177" i="21" s="1"/>
  <c r="AI13" i="21"/>
  <c r="BB183" i="21"/>
  <c r="BC183" i="21" s="1"/>
  <c r="BD183" i="21" s="1"/>
  <c r="S189" i="21"/>
  <c r="T189" i="21" s="1"/>
  <c r="AI12" i="21"/>
  <c r="S9" i="21"/>
  <c r="T9" i="21" s="1"/>
  <c r="S159" i="21"/>
  <c r="T159" i="21" s="1"/>
  <c r="S207" i="21"/>
  <c r="T207" i="21" s="1"/>
  <c r="S171" i="21"/>
  <c r="T171" i="21" s="1"/>
  <c r="S219" i="21"/>
  <c r="T219" i="21" s="1"/>
</calcChain>
</file>

<file path=xl/comments1.xml><?xml version="1.0" encoding="utf-8"?>
<comments xmlns="http://schemas.openxmlformats.org/spreadsheetml/2006/main">
  <authors>
    <author>Ingrid Dalila Mariño Morales</author>
    <author>Ingrid</author>
  </authors>
  <commentList>
    <comment ref="BM7" authorId="0" shapeId="0">
      <text>
        <r>
          <rPr>
            <b/>
            <sz val="9"/>
            <color indexed="81"/>
            <rFont val="Tahoma"/>
            <family val="2"/>
          </rPr>
          <t>Ingrid Dalila Mariño Morales:</t>
        </r>
        <r>
          <rPr>
            <sz val="9"/>
            <color indexed="81"/>
            <rFont val="Tahoma"/>
            <family val="2"/>
          </rPr>
          <t xml:space="preserve">
SELECCIONAR EL ESTADO DE LA ACTIVIDAD AL CORTE DEL SEGUIMIENTO </t>
        </r>
      </text>
    </comment>
    <comment ref="BO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S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BW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A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E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I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M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Q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U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CY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DC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 ref="DG7" authorId="1" shapeId="0">
      <text>
        <r>
          <rPr>
            <b/>
            <sz val="9"/>
            <color indexed="81"/>
            <rFont val="Tahoma"/>
            <family val="2"/>
          </rPr>
          <t>Ingrid:</t>
        </r>
        <r>
          <rPr>
            <sz val="9"/>
            <color indexed="81"/>
            <rFont val="Tahoma"/>
            <family val="2"/>
          </rPr>
          <t xml:space="preserve">
Descripción del seguimiento   (SE DEBE REPORTAR LA JUSTIFICACION DEL RESULTADO, DETALLANDO EL DESARROLLO DEL CONTROL)</t>
        </r>
      </text>
    </comment>
  </commentList>
</comments>
</file>

<file path=xl/comments2.xml><?xml version="1.0" encoding="utf-8"?>
<comments xmlns="http://schemas.openxmlformats.org/spreadsheetml/2006/main">
  <authors>
    <author>admin</author>
  </authors>
  <commentList>
    <comment ref="C5" authorId="0" shapeId="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<sst xmlns="http://schemas.openxmlformats.org/spreadsheetml/2006/main" count="5554" uniqueCount="1656">
  <si>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</si>
  <si>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</si>
  <si>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</si>
  <si>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</si>
  <si>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</si>
  <si>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</si>
  <si>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</si>
  <si>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</si>
  <si>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</si>
  <si>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</si>
  <si>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</si>
  <si>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</si>
  <si>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</si>
  <si>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</si>
  <si>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</si>
  <si>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</si>
  <si>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</si>
  <si>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</si>
  <si>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</si>
  <si>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</si>
  <si>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</si>
  <si>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</si>
  <si>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</si>
  <si>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</si>
  <si>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</si>
  <si>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</si>
  <si>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</si>
  <si>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</si>
  <si>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</si>
  <si>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</si>
  <si>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</si>
  <si>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</si>
  <si>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</si>
  <si>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</si>
  <si>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</si>
  <si>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</si>
  <si>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</si>
  <si>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</si>
  <si>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</si>
  <si>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</si>
  <si>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</si>
  <si>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</si>
  <si>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</si>
  <si>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</si>
  <si>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</si>
  <si>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</si>
  <si>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</si>
  <si>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</si>
  <si>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</si>
  <si>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</si>
  <si>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</si>
  <si>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</si>
  <si>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</si>
  <si>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</si>
  <si>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</si>
  <si>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</si>
  <si>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</si>
  <si>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</si>
  <si>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</si>
  <si>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</si>
  <si>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</si>
  <si>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</si>
  <si>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</si>
  <si>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</si>
  <si>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</si>
  <si>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</si>
  <si>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</si>
  <si>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</si>
  <si>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</si>
  <si>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</si>
  <si>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</si>
  <si>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</si>
  <si>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</si>
  <si>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</si>
  <si>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</si>
  <si>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</si>
  <si>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</si>
  <si>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</si>
  <si>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</si>
  <si>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</si>
  <si>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</si>
  <si>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</si>
  <si>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</si>
  <si>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</si>
  <si>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</si>
  <si>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</si>
  <si>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</si>
  <si>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</si>
  <si>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</si>
  <si>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</si>
  <si>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</si>
  <si>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</si>
  <si>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</si>
  <si>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</si>
  <si>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</si>
  <si>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</si>
  <si>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</si>
  <si>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</si>
  <si>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</si>
  <si>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</si>
  <si>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</si>
  <si>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</si>
  <si>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</si>
  <si>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</si>
  <si>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</si>
  <si>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</si>
  <si>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</si>
  <si>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</si>
  <si>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</si>
  <si>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</si>
  <si>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</si>
  <si>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</si>
  <si>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</si>
  <si>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</si>
  <si>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</si>
  <si>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</si>
  <si>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</si>
  <si>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</si>
  <si>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</si>
  <si>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</si>
  <si>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</si>
  <si>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</si>
  <si>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</si>
  <si>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</si>
  <si>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</si>
  <si>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</si>
  <si>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</si>
  <si>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</si>
  <si>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</si>
  <si>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</si>
  <si>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</si>
  <si>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</si>
  <si>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</si>
  <si>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</si>
  <si>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</si>
  <si>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</si>
  <si>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</si>
  <si>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</si>
  <si>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</si>
  <si>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</si>
  <si>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</si>
  <si>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</si>
  <si>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</si>
  <si>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</si>
  <si>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</si>
  <si>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</si>
  <si>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</si>
  <si>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</si>
  <si>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</si>
  <si>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</si>
  <si>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</si>
  <si>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</si>
  <si>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</si>
  <si>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</si>
  <si>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</si>
  <si>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</si>
  <si>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</si>
  <si>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</si>
  <si>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</si>
  <si>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</si>
  <si>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</si>
  <si>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</si>
  <si>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</si>
  <si>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</si>
  <si>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</si>
  <si>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</si>
  <si>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</si>
  <si>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</si>
  <si>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</si>
  <si>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</si>
  <si>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</si>
  <si>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</si>
  <si>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</si>
  <si>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</si>
  <si>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</si>
  <si>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</si>
  <si>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</si>
  <si>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</si>
  <si>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</si>
  <si>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</si>
  <si>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</si>
  <si>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</si>
  <si>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</si>
  <si>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</si>
  <si>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</si>
  <si>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</si>
  <si>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</si>
  <si>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</si>
  <si>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</si>
  <si>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</si>
  <si>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</si>
  <si>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</si>
  <si>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</si>
  <si>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</si>
  <si>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</si>
  <si>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</si>
  <si>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</si>
  <si>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</si>
  <si>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</si>
  <si>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</si>
  <si>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</si>
  <si>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</si>
  <si>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SEGUIMIENTO RESPONSABLE DEL PROCESO (reporte de avance de los controles y planes de acción)</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</si>
  <si>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</si>
  <si>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</si>
  <si>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</si>
  <si>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</si>
  <si>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</si>
  <si>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</si>
  <si>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</si>
  <si>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</si>
  <si>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</si>
  <si>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</si>
  <si>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</si>
  <si>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</si>
  <si>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</si>
  <si>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</si>
  <si>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</si>
  <si>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</si>
  <si>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</si>
  <si>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</si>
  <si>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</si>
  <si>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</si>
  <si>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</si>
  <si>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</si>
  <si>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</si>
  <si>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</si>
  <si>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</si>
  <si>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</si>
  <si>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</si>
  <si>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</si>
  <si>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</si>
  <si>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</si>
  <si>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</si>
  <si>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Seguimiento Actividad de Control de Tratamiento del Riesgo</t>
  </si>
  <si>
    <t xml:space="preserve">Resultado Indicador Actividad de Control de Tratamiento (Columna BA) </t>
  </si>
  <si>
    <t xml:space="preserve">EL RESPONSABLE DEL PROCESO DEBE DILIGENCIAR EL SEGUIMIENTO A REPORTAR DE SUS CONTROLES Y ACTIVIDADES DE CONTROL DE TRATAMIENTO </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</si>
  <si>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</si>
  <si>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</si>
  <si>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</si>
  <si>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Versión: 4</t>
  </si>
  <si>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</si>
  <si>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</si>
  <si>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</si>
  <si>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</si>
  <si>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</si>
  <si>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</si>
  <si>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</si>
  <si>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</si>
  <si>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</si>
  <si>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</si>
  <si>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</si>
  <si>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</si>
  <si>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</si>
  <si>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</si>
  <si>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</si>
  <si>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</si>
  <si>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</si>
  <si>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</si>
  <si>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</si>
  <si>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</si>
  <si>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</si>
  <si>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</si>
  <si>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</si>
  <si>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</si>
  <si>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</si>
  <si>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</si>
  <si>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</si>
  <si>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</si>
  <si>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</si>
  <si>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</si>
  <si>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</si>
  <si>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</si>
  <si>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</si>
  <si>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</si>
  <si>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</si>
  <si>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</si>
  <si>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</si>
  <si>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</si>
  <si>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</si>
  <si>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</si>
  <si>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</si>
  <si>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</si>
  <si>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</si>
  <si>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</si>
  <si>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</si>
  <si>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</si>
  <si>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</si>
  <si>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</si>
  <si>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</si>
  <si>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</si>
  <si>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</si>
  <si>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</si>
  <si>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</si>
  <si>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</si>
  <si>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</si>
  <si>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</si>
  <si>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</si>
  <si>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</si>
  <si>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</si>
  <si>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</si>
  <si>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</si>
  <si>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</si>
  <si>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</si>
  <si>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Desconocimiento de los procedimientos por parte de los beneficiarios.</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</si>
  <si>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</si>
  <si>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</si>
  <si>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</si>
  <si>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</si>
  <si>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</si>
  <si>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</si>
  <si>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 xml:space="preserve">El Director de Reasentamientos de manera semestral emitirá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</si>
  <si>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 xml:space="preserve">El Director de Reasentamientos de manera trimestral realizará, con el equipo interdisciplinario de la Dirección de Reasentamientos, un seguimiento a los procesos de Reasentamientos que iniciaron a partir de la vigencia del 2020, hasta la fecha y dejará consignada la información en la base de datos.  </t>
  </si>
  <si>
    <t>El Director de Reasentamientos de manera mensual realizará la entrega de información del Programa de Reasentamientos al Proceso de Atención al Ciudadano, para la divulgación de éste con la ciudadanía.</t>
  </si>
  <si>
    <t>Desarrollar una reunión con todo el equipo de la Dirección de Reasentamientos para informar sobre la prohibición de realizar cobro a los beneficiarios en los trámites del Programa de Reasentamientos.</t>
  </si>
  <si>
    <t>Comunicado emitido y socializado</t>
  </si>
  <si>
    <t>Solicitar a la profesional del GIS la base de datos actualizada y consolida de los procesos de Reasentamientos que iniciaron a partir de la vigencia del 2020, hasta la fecha.</t>
  </si>
  <si>
    <t>Acta de reunión con el seguimiento de los procesos de Reasentamientos</t>
  </si>
  <si>
    <t>Emitir un comunicado para la ciudadanía, a través de la página web o redes sociales, informando sobre los procedimientos que aplican en el Programa de Reasentamientos</t>
  </si>
  <si>
    <t xml:space="preserve">Actualizar el trámite inscrito ante el SUIT, en el primer semestre de 2022, y mantener la nota que destaca la gratuidad en el trámite del Programa de Reasentamientos. </t>
  </si>
  <si>
    <t>Realizar un Informe trimestral de los procesos de Reasentamientos que iniciaron a partir de la vigencia del 2020, hasta la fecha y que presentan demora o dificultad en el avance y determinar las acciones a seguir.</t>
  </si>
  <si>
    <t xml:space="preserve">Socializar y entregar trimestralmente a los beneficiarios piezas comunicativas informando sobre los procedimientos que aplican en el Programa de Reasentamientos. </t>
  </si>
  <si>
    <t xml:space="preserve">Pantallazo del SUIT </t>
  </si>
  <si>
    <t>Informe de los procesos</t>
  </si>
  <si>
    <t>Acta, Registro fotográfico, Listas de asistencia, piezas comunicativas.</t>
  </si>
  <si>
    <t xml:space="preserve">1 trámite actualizado en SUIT </t>
  </si>
  <si>
    <t>4 informes del estado de los procesos</t>
  </si>
  <si>
    <t>4 socializaciones de realizadas durante la vigencia</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</si>
  <si>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</si>
  <si>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</si>
  <si>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</si>
  <si>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</si>
  <si>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</si>
  <si>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</si>
  <si>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</si>
  <si>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</si>
  <si>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</si>
  <si>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</si>
  <si>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</si>
  <si>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</si>
  <si>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</si>
  <si>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</si>
  <si>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</si>
  <si>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</si>
  <si>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</si>
  <si>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</si>
  <si>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</si>
  <si>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</si>
  <si>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</si>
  <si>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</si>
  <si>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</si>
  <si>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</si>
  <si>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</si>
  <si>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</si>
  <si>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</si>
  <si>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Realizar seguimiento cuatrimestral a la ejecución de la estrategia de divulgación sobre la Gratuidad de los Tramites y Servicios que presta la Caja de la Vivienda Popular</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</si>
  <si>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</si>
  <si>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</si>
  <si>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</si>
  <si>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</si>
  <si>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</si>
  <si>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</si>
  <si>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</si>
  <si>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</si>
  <si>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</si>
  <si>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</si>
  <si>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</si>
  <si>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</si>
  <si>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</si>
  <si>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</si>
  <si>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</si>
  <si>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</si>
  <si>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</si>
  <si>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</si>
  <si>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</si>
  <si>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</si>
  <si>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</si>
  <si>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</si>
  <si>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</si>
  <si>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Expedición de actos administrativos favoreciendo a desfavoreciendo en la expedición de los actos administrativos</t>
  </si>
  <si>
    <t>Deficiencia en la evaluación de las etapas en el desarrollo de las actuaciones disciplinarias.</t>
  </si>
  <si>
    <t>Producir una sanción errada</t>
  </si>
  <si>
    <t>Ausencia de sanciones ejemplarizantes.</t>
  </si>
  <si>
    <t>Realizar reuniones extraordinarias, para adoptar las medidas tendientes a corregir la actuación  disciplinaria a que haya lugar  y  poner en conocimiento de la autoridad competente para afectos de iniciar las acciones que correspondan</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</si>
  <si>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</si>
  <si>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</si>
  <si>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</si>
  <si>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</si>
  <si>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</si>
  <si>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</si>
  <si>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</si>
  <si>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Giros y pagos generados de forma inadecuada causando detrimento patrimonial.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</si>
  <si>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</si>
  <si>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</si>
  <si>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</si>
  <si>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</si>
  <si>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</si>
  <si>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</si>
  <si>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</si>
  <si>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</si>
  <si>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</si>
  <si>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</si>
  <si>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Realizar mensualmente dentro de los comité financieros en análisis de los ranking de capitación de bancos. </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</si>
  <si>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</si>
  <si>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</si>
  <si>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</si>
  <si>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</si>
  <si>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</si>
  <si>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</si>
  <si>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</si>
  <si>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</si>
  <si>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</si>
  <si>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</si>
  <si>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</si>
  <si>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</si>
  <si>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</si>
  <si>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El profesional designado por el Subdirector Administrativo realizará seguimiento trimestral al Plan Estratégico de Talento Humano, dando el reporte al Comité Institucional de Gestión y Desempeño sobre el balance de servidores públicos vinculados en cada trimestre</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</si>
  <si>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</si>
  <si>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</si>
  <si>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</si>
  <si>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</si>
  <si>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</si>
  <si>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</si>
  <si>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</si>
  <si>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</si>
  <si>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</si>
  <si>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</si>
  <si>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</si>
  <si>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</si>
  <si>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Realizar revisión de los instrumentos de auditoría para verificar si se requiere o no actualización de los mismos. </t>
  </si>
  <si>
    <t>Equipo de auditores a cargo del proceso</t>
  </si>
  <si>
    <t>Acta de reunión de revisión de los instrumentos de auditoría</t>
  </si>
  <si>
    <t>1 acta de reunión donde se revisan los instrumentos de auditoría</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</si>
  <si>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</si>
  <si>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</si>
  <si>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</si>
  <si>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</si>
  <si>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</si>
  <si>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</si>
  <si>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</si>
  <si>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</si>
  <si>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</si>
  <si>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</si>
  <si>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</si>
  <si>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</si>
  <si>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</si>
  <si>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</si>
  <si>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</si>
  <si>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</si>
  <si>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</si>
  <si>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</si>
  <si>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</si>
  <si>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1 jornada de sensibilización anual  para el personal que labora en el proceso de gestión documental, con el fin de dar a conocer las implicaciones legales que conlleva el manejo documental.</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</si>
  <si>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</si>
  <si>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</si>
  <si>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</si>
  <si>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</si>
  <si>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</si>
  <si>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</si>
  <si>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</si>
  <si>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</si>
  <si>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</si>
  <si>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</si>
  <si>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</si>
  <si>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</si>
  <si>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</si>
  <si>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</si>
  <si>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</si>
  <si>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</si>
  <si>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</si>
  <si>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</si>
  <si>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</si>
  <si>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</si>
  <si>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</si>
  <si>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</si>
  <si>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</si>
  <si>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</si>
  <si>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</si>
  <si>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</si>
  <si>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</si>
  <si>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</si>
  <si>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</si>
  <si>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</si>
  <si>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</si>
  <si>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</si>
  <si>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</si>
  <si>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Débil conocimiento de la norma, bajo arraigo de la cultura ética y baja participación de funcionarios y contratistas en actividades orientadas al fortalecimiento de la cultura de integridad.</t>
  </si>
  <si>
    <t>Falta divulgación de los procedimientos en versión actualizada en carpeta de calidad.</t>
  </si>
  <si>
    <t>Investigaciones por entes de control.</t>
  </si>
  <si>
    <t>Daño reputacional</t>
  </si>
  <si>
    <t>Sanciones penales</t>
  </si>
  <si>
    <t xml:space="preserve">Sanciones disciplinarias </t>
  </si>
  <si>
    <t>El profesional asignado divulgará semestralmente la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</si>
  <si>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Acudir al debido proceso disciplinario</t>
  </si>
  <si>
    <t>Lista de asistencia y registro fotográfico .
Ultimo Informe de atención al ciudadano disponible al momento de programar la actividad</t>
  </si>
  <si>
    <t>Validar las actividades de no ejecución que hacen parte del procedimiento y proponer acciones que permitan su implementación</t>
  </si>
  <si>
    <t>Acta de la mesa de trabajo con la validación de la implementación del procedimiento</t>
  </si>
  <si>
    <t>Realizar socializaciones semestrales al equipo de la Dirección de Mejoramiento de Vivienda en el protocolo "presentación y estructuración de proyectos en el marco del Plan Terrazas y Radicación Pública Social Dirección de Mejoramiento de Vivienda"</t>
  </si>
  <si>
    <t>Acta y listado de asistencia</t>
  </si>
  <si>
    <t>Lista de asistencia</t>
  </si>
  <si>
    <t>Número de jornadas de capacitación realizadas /Número de jornadas de capacitación programadas</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</si>
  <si>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</si>
  <si>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</si>
  <si>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</si>
  <si>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</si>
  <si>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</si>
  <si>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</si>
  <si>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</si>
  <si>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</si>
  <si>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</si>
  <si>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</si>
  <si>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</si>
  <si>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</si>
  <si>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</si>
  <si>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</si>
  <si>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</si>
  <si>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</si>
  <si>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</si>
  <si>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</si>
  <si>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</si>
  <si>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</si>
  <si>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</si>
  <si>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</si>
  <si>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</si>
  <si>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</si>
  <si>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</si>
  <si>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</si>
  <si>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</si>
  <si>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</si>
  <si>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 xml:space="preserve">La manipulación de la base de datos y la comercialización de la información que reposa en el aplicativo.
</t>
  </si>
  <si>
    <t>Falta de validación en las solicitudes de información personal y financiera de deudores que formulan los terceros.</t>
  </si>
  <si>
    <t>Investigaciones y sanciones disciplinarias,</t>
  </si>
  <si>
    <t>Sanciones  fiscales y penales y daño reputacional.</t>
  </si>
  <si>
    <t xml:space="preserve">Mensualmente el profesional y/o técnico encargado validará las solicitudes de información en el  aplicativo y las bases disponibles de cartera, realizadas por terceros, a través de los canales disponibles y en particular las realizadas a través de la pagina Web y en el caso de la expedición de paz y salvos y cada vez que se requiera,  se adjuntara una captura de pantalla donde se evidencie que la deuda esta en ceros. </t>
  </si>
  <si>
    <t>Notificar a TIC (dependencia encargada de la administración del aplicativo de cartera Formula 4GL) para el ajuste necesario.</t>
  </si>
  <si>
    <t xml:space="preserve">Acta de revisión de usuarios autorizados </t>
  </si>
  <si>
    <t xml:space="preserve">Comunicar al tercero si requiere una autorización para consulta la información  personal y financiera de deudor. </t>
  </si>
  <si>
    <t>Informe de solitudes formuladas.</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</si>
  <si>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</si>
  <si>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</si>
  <si>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</si>
  <si>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</si>
  <si>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</si>
  <si>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</si>
  <si>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</si>
  <si>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</si>
  <si>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</si>
  <si>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</si>
  <si>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</si>
  <si>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</si>
  <si>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</si>
  <si>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</si>
  <si>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</si>
  <si>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</si>
  <si>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</si>
  <si>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</si>
  <si>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 xml:space="preserve">No cumplir el procedimiento de ingreso al programa y selección de la acción.
</t>
  </si>
  <si>
    <t xml:space="preserve">No revisar el documento de recomendación.
</t>
  </si>
  <si>
    <t>No solicitar aclaraciones a la entidad que emite el documento de recomendación.</t>
  </si>
  <si>
    <t xml:space="preserve">No verificar el cumplimiento de requisitos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</si>
  <si>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Prefactiblidad o Informe Interdisciplinario de proceso en curso.</t>
  </si>
  <si>
    <t>Solicitar al profesional referente del componente financiero la revisión de los informes de factibilidad</t>
  </si>
  <si>
    <t>Relación de Procesos (ID) iniciados o con trámite durante la vigencia con Informe de Prefactiblidad o Informe Interdisciplinario de proceso en curso.</t>
  </si>
  <si>
    <t>Citación a reunión
Lista de Asistencia
Acta de Reunión</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</si>
  <si>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</si>
  <si>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</si>
  <si>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</si>
  <si>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</si>
  <si>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</si>
  <si>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</si>
  <si>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</si>
  <si>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</si>
  <si>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</si>
  <si>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</si>
  <si>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</si>
  <si>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</si>
  <si>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</si>
  <si>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</si>
  <si>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</si>
  <si>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</si>
  <si>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</si>
  <si>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</si>
  <si>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</si>
  <si>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</si>
  <si>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</si>
  <si>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</si>
  <si>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</si>
  <si>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</si>
  <si>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</si>
  <si>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</si>
  <si>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</si>
  <si>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</si>
  <si>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</si>
  <si>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 xml:space="preserve">Mensualmente el profesional y/o técnico encargado validará las solicitudes de información en el  aplicativo y las bases disponibles de cartera, realizadas por terceros, a través de los canales disponibles y en particular las realizadas a través de la pagina Web. </t>
  </si>
  <si>
    <t xml:space="preserve">Informe de solicitudes formuladas </t>
  </si>
  <si>
    <t xml:space="preserve"> Validar la entrega de información financiera de los deudores, a terceros.</t>
  </si>
  <si>
    <t xml:space="preserve">Informe de respuestas a las solicitudes realizadas por terceros </t>
  </si>
  <si>
    <t xml:space="preserve">11 informes </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</si>
  <si>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</si>
  <si>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</si>
  <si>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</si>
  <si>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</si>
  <si>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</si>
  <si>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</si>
  <si>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</si>
  <si>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</si>
  <si>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</si>
  <si>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</si>
  <si>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</si>
  <si>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</si>
  <si>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</si>
  <si>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</si>
  <si>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</si>
  <si>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</si>
  <si>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</si>
  <si>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</si>
  <si>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</si>
  <si>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</si>
  <si>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</si>
  <si>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VIGENCIA 2022</t>
  </si>
  <si>
    <t>CONTROL DE CAMBIOS DE REGISTROS</t>
  </si>
  <si>
    <t>FECHA</t>
  </si>
  <si>
    <t>VERSIÓN</t>
  </si>
  <si>
    <t>CAMBIO SOLICITADO</t>
  </si>
  <si>
    <t xml:space="preserve">NÚMERO RADICADO </t>
  </si>
  <si>
    <t>N/A</t>
  </si>
  <si>
    <t>Gestión Financiera</t>
  </si>
  <si>
    <t>Adquisición de Bienes y Servicios</t>
  </si>
  <si>
    <t>Servicio al Ciudadano</t>
  </si>
  <si>
    <t>Gestión del Control Interno Disciplinario</t>
  </si>
  <si>
    <t>MAPA RIESGOS DE CORRUPCIÓN</t>
  </si>
  <si>
    <t>MAPA DE RIESGOS DE CORRUPCIÓN 
CAJA DE LA VIVIENDA POPULAR</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</si>
  <si>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</si>
  <si>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</si>
  <si>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</si>
  <si>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</si>
  <si>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</si>
  <si>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</si>
  <si>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</si>
  <si>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</si>
  <si>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</si>
  <si>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</si>
  <si>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</si>
  <si>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</si>
  <si>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</si>
  <si>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</si>
  <si>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</si>
  <si>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</si>
  <si>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</si>
  <si>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</si>
  <si>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</si>
  <si>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</si>
  <si>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</si>
  <si>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</si>
  <si>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</si>
  <si>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</si>
  <si>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</si>
  <si>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</si>
  <si>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</si>
  <si>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</si>
  <si>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</si>
  <si>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</si>
  <si>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</si>
  <si>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</si>
  <si>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</si>
  <si>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</si>
  <si>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</si>
  <si>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</si>
  <si>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</si>
  <si>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</si>
  <si>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</si>
  <si>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</si>
  <si>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</si>
  <si>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</si>
  <si>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</si>
  <si>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 xml:space="preserve">Mejoramiento de Barrios </t>
  </si>
  <si>
    <t>x</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</si>
  <si>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</si>
  <si>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Número de jornadas de sensibilización realizadas /2 jornadas</t>
  </si>
  <si>
    <t>El profesional o contratista asignado verificará mensualmente el cumplimiento de los componentes técnicos y jurídicos a través de la validación de los componentes del proyecto y la proyección del acto administrativo.</t>
  </si>
  <si>
    <t>Una jornada semestral de socialización sobre la normatividad y lineamientos técnicos de la Curaduría Pública Social</t>
  </si>
  <si>
    <t>DÈBIL</t>
  </si>
  <si>
    <t>Divulgar y evaluar semestral a los servidores y contratistas del proceso de Mejoramiento de Vivienda sobre la Ley de transparencia.</t>
  </si>
  <si>
    <t>Mejoramiento de Vivienda</t>
  </si>
  <si>
    <t>Posibilidad de realizar seguimiento poco riguroso del contrato designado con el propósito de favorecer a terceros por parte de la interventoría y/o la supervisión</t>
  </si>
  <si>
    <t>Urbanizaciones y Titulación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</si>
  <si>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</si>
  <si>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</si>
  <si>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</si>
  <si>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</si>
  <si>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</si>
  <si>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</si>
  <si>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Gestión Tecnología de la Información y Comunicaciones</t>
  </si>
  <si>
    <t>X</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</si>
  <si>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</si>
  <si>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</si>
  <si>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Desconocimiento de los beneficiarios respecto a los procesos y la gratuidad de los servicios.</t>
  </si>
  <si>
    <t>Daño moral o material en contra de los intereses de la entidad</t>
  </si>
  <si>
    <t xml:space="preserve">Hallazgos fiscales </t>
  </si>
  <si>
    <t>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t>
  </si>
  <si>
    <t xml:space="preserve">Posibilidad de asignar un instrumento financiero con el fin de favorecer a una familia que no cumple con los requisitos para el ingreso al Programa de Reasentamientos  </t>
  </si>
  <si>
    <t>Presentar al Director de Reasentamientos para revisar y aprobar los informes y prefactibilidades generados por el equipo interdisciplinario, durante la vigencia.</t>
  </si>
  <si>
    <t>12 actas de reasentamientos</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</si>
  <si>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</si>
  <si>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</si>
  <si>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</si>
  <si>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</si>
  <si>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</si>
  <si>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</si>
  <si>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</si>
  <si>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</si>
  <si>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</si>
  <si>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</si>
  <si>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</si>
  <si>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</si>
  <si>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</si>
  <si>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</si>
  <si>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</si>
  <si>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</si>
  <si>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</si>
  <si>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</si>
  <si>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</si>
  <si>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</si>
  <si>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</si>
  <si>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</si>
  <si>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</si>
  <si>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</si>
  <si>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</si>
  <si>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</si>
  <si>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</si>
  <si>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</si>
  <si>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</si>
  <si>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</si>
  <si>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</si>
  <si>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</si>
  <si>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</si>
  <si>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</si>
  <si>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</si>
  <si>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</si>
  <si>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</si>
  <si>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</si>
  <si>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</si>
  <si>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</si>
  <si>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</si>
  <si>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</si>
  <si>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</si>
  <si>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</si>
  <si>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</si>
  <si>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</si>
  <si>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</si>
  <si>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</si>
  <si>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</si>
  <si>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</si>
  <si>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</si>
  <si>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</si>
  <si>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Evaluación de la Gestión</t>
  </si>
  <si>
    <t>Gestión del Talento Humano</t>
  </si>
  <si>
    <t>Gestión Administrativa</t>
  </si>
  <si>
    <t>Análisis del riesgo residual</t>
  </si>
  <si>
    <t>Reasentamientos</t>
  </si>
  <si>
    <t>Posibilidad de vincular una persona sin cumplir los requisitos mínimos de un cargo con el fin de obtener un beneficio propio o de terceros.</t>
  </si>
  <si>
    <t>Definición de Controles</t>
  </si>
  <si>
    <t>Plan de Acción</t>
  </si>
  <si>
    <t>Probabilidad Inherente FOR</t>
  </si>
  <si>
    <r>
      <t xml:space="preserve">Impacto Riesgo Inherente*
</t>
    </r>
    <r>
      <rPr>
        <i/>
        <sz val="10"/>
        <color theme="1"/>
        <rFont val="Arial"/>
        <family val="2"/>
      </rPr>
      <t xml:space="preserve">
Dato que se trae automático de la hoja "Impacto Ri Inhe") </t>
    </r>
  </si>
  <si>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</si>
  <si>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</si>
  <si>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</si>
  <si>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</si>
  <si>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</si>
  <si>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</si>
  <si>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</si>
  <si>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</si>
  <si>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</si>
  <si>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</si>
  <si>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</si>
  <si>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</si>
  <si>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</si>
  <si>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</si>
  <si>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</si>
  <si>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</si>
  <si>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</si>
  <si>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</si>
  <si>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</si>
  <si>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Divulgar semestral a los servidores y contratistas del proceso de Mejoramiento de Vivienda en los lineamientos técnicos y soportes que respaldan la ejecución de recursos.</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</si>
  <si>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</si>
  <si>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</si>
  <si>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</si>
  <si>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</si>
  <si>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</si>
  <si>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</si>
  <si>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</si>
  <si>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Inclusión programa(s) Reasentamientos humanos ubicados en zonas de alto riesgo no mitigable</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</si>
  <si>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</si>
  <si>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</si>
  <si>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</si>
  <si>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</si>
  <si>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</si>
  <si>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</si>
  <si>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</si>
  <si>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</si>
  <si>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</si>
  <si>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</si>
  <si>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</si>
  <si>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</si>
  <si>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</si>
  <si>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</si>
  <si>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</si>
  <si>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</si>
  <si>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Correo electrónico con la información a socializar con la ciudadanía y los colaboradores que atienden a los ciudadanos</t>
  </si>
  <si>
    <t>En los casos que se evidencien desviaciones en la implementación de la estrategia se debe realizar una mesa de trabajo y definir un plan de acción.</t>
  </si>
  <si>
    <t>A quien se le asigne la labor el subdirector administrativo,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</si>
  <si>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</si>
  <si>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</si>
  <si>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</si>
  <si>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</si>
  <si>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</si>
  <si>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</si>
  <si>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</si>
  <si>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</si>
  <si>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 xml:space="preserve">El profesional o contratista asignado por el Director de la DMV convocará una mesa de trabajo semestralmente para validar la implementación el procedimiento: Presentación y estructuración de proyectos en el marco del plan terrazas y radicación en curaduría pública social dirección de mejoramiento de vivienda </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</si>
  <si>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</si>
  <si>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</si>
  <si>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</si>
  <si>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</si>
  <si>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</si>
  <si>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</si>
  <si>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</si>
  <si>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</si>
  <si>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</si>
  <si>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</si>
  <si>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</si>
  <si>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Gestión Estratégica</t>
  </si>
  <si>
    <r>
      <t xml:space="preserve">Actualización de Formato 
</t>
    </r>
    <r>
      <rPr>
        <b/>
        <sz val="11"/>
        <color rgb="FF000000"/>
        <rFont val="Calibri"/>
        <family val="2"/>
      </rPr>
      <t>Presentado en el Comité Institucional de Gestión y Desempeño (Segunda Sesión Ordinaria - 09/06/2022)</t>
    </r>
  </si>
  <si>
    <r>
      <t xml:space="preserve">Se ajusto la actividad de tratamiento del riesgo 8.1 
</t>
    </r>
    <r>
      <rPr>
        <b/>
        <sz val="11"/>
        <color rgb="FF000000"/>
        <rFont val="Calibri"/>
        <family val="2"/>
      </rPr>
      <t>Presentado en el Comité Institucional de Gestión y Desempeño (Segunda Sesión Ordinaria - 09/06/2022)</t>
    </r>
  </si>
  <si>
    <r>
      <t xml:space="preserve">Ajuste de la redacción del objetivo
</t>
    </r>
    <r>
      <rPr>
        <b/>
        <sz val="11"/>
        <color theme="1"/>
        <rFont val="Calibri"/>
        <family val="2"/>
        <scheme val="minor"/>
      </rPr>
      <t>Presentado en el Comité Institucional de Gestión y Desempeño (Segunda Sesión Ordinaria - 09/06/2022)</t>
    </r>
  </si>
  <si>
    <r>
      <t>Ajustes en la redacción de la descripción del riesgo 1
Inclusión de nuevas causas y consecuencias</t>
    </r>
    <r>
      <rPr>
        <b/>
        <sz val="11"/>
        <color theme="1"/>
        <rFont val="Calibri"/>
        <family val="2"/>
        <scheme val="minor"/>
      </rPr>
      <t xml:space="preserve">
Presentado en el Comité Institucional de Gestión y Desempeño (Segunda Sesión Ordinaria - 09/06/2022)</t>
    </r>
  </si>
  <si>
    <r>
      <t xml:space="preserve">Ajustes en redacción del riesgo 15 en: Nombre, descripción, control 1, actividad de tratamiento e indicador </t>
    </r>
    <r>
      <rPr>
        <b/>
        <sz val="11"/>
        <color theme="1"/>
        <rFont val="Calibri"/>
        <family val="2"/>
        <scheme val="minor"/>
      </rPr>
      <t xml:space="preserve">
Presentado en el Comité Institucional de Gestión y Desempeño (Segunda Sesión Ordinaria - 09/06/2022)</t>
    </r>
  </si>
  <si>
    <r>
      <t>Ajustes en redacción del riesgo 16 en: causas, control 1, actividad de tratamiento e indicador</t>
    </r>
    <r>
      <rPr>
        <b/>
        <sz val="11"/>
        <color theme="1"/>
        <rFont val="Calibri"/>
        <family val="2"/>
        <scheme val="minor"/>
      </rPr>
      <t xml:space="preserve">
Presentado en el Comité Institucional de Gestión y Desempeño (Segunda Sesión Ordinaria - 09/06/2022)</t>
    </r>
  </si>
  <si>
    <r>
      <t>Ajustes en redacción del riesgo 16 en: control 1, actividad de tratamiento e indicador</t>
    </r>
    <r>
      <rPr>
        <b/>
        <sz val="11"/>
        <color theme="1"/>
        <rFont val="Calibri"/>
        <family val="2"/>
        <scheme val="minor"/>
      </rPr>
      <t xml:space="preserve">
Presentado en el Comité Institucional de Gestión y Desempeño (Segunda Sesión Ordinaria - 09/06/2022)</t>
    </r>
  </si>
  <si>
    <r>
      <t>Ajustes en la redacción del nombre, descripción, control 1 y Actividades de Control de Tratamiento del Riesgo y su indicador correspondientes al riesgo 11
Inclusión de nuevas causas y consecuencias</t>
    </r>
    <r>
      <rPr>
        <b/>
        <sz val="11"/>
        <color theme="1"/>
        <rFont val="Calibri"/>
        <family val="2"/>
        <scheme val="minor"/>
      </rPr>
      <t xml:space="preserve">
Presentado en el Comité Institucional de Gestión y Desempeño (Segunda Sesión Ordinaria - 09/06/2022)</t>
    </r>
  </si>
  <si>
    <r>
      <t xml:space="preserve">Ajustes en la redacción de la descripción, controles 1 y 2 (descripción, Correctivos o Desviaciones Control y evidencias), Actividades de Control de Tratamiento del Riesgo, fechas de inicio y fin, evidencias y su indicador correspondientes al riesgo 20
</t>
    </r>
    <r>
      <rPr>
        <b/>
        <sz val="11"/>
        <color theme="1"/>
        <rFont val="Calibri"/>
        <family val="2"/>
        <scheme val="minor"/>
      </rPr>
      <t>Presentado y aprobado en el Comité Institucional de Gestión y Desempeño (Segunda Sesión Ordinaria - 09/06/2022)</t>
    </r>
  </si>
  <si>
    <r>
      <t>Ajuste de la redacción del control 1 e inclusión del control 2 con sus evidencias y desviaciones para el riesgo 14.
Inclusión de la acción de desviación del control 1 
Ajuste de redacción para la acción de tratamiento de riesgos y su indicador</t>
    </r>
    <r>
      <rPr>
        <b/>
        <sz val="11"/>
        <color theme="1"/>
        <rFont val="Calibri"/>
        <family val="2"/>
        <scheme val="minor"/>
      </rPr>
      <t xml:space="preserve">
Presentado en el Comité Institucional de Gestión y Desempeño (Segunda Sesión Ordinaria - 09/06/2022)</t>
    </r>
  </si>
  <si>
    <r>
      <t>1. Se incluyó “Correctivos o Desviaciones Control” del riesgo No. 4 del proceso de Servicio al Ciudadano.
2. Se eliminó control duplicado del riesgo No. 4 del proceso de Servicio al Ciudadano.
3. Se ajustó redacción del Indicador de tratamiento del riesgo No. 4 del proceso de Servicio al Ciudadano.</t>
    </r>
    <r>
      <rPr>
        <b/>
        <sz val="11"/>
        <color theme="1"/>
        <rFont val="Calibri"/>
        <family val="2"/>
        <scheme val="minor"/>
      </rPr>
      <t xml:space="preserve">
Presentado en el Comité Institucional de Gestión y Desempeño (Segunda Sesión Ordinaria - 09/06/2022)</t>
    </r>
  </si>
  <si>
    <r>
      <t xml:space="preserve">1. Se ajustó el tipo de control del riesgo No. 5 del proceso de Adquisición de Bienes y Servicios.
2. Se ajustó redacción del Indicador de tratamiento del riesgo No. 5 del proceso de Adquisición de Bienes y Servicios.
3. Se ajustó el tipo de control del riesgo No. 6 del proceso de Adquisición de Bienes y Servicios.
4. Se ajustó la fecha de finalización de la actividad de control de tratamiento del riesgo No. 6 del proceso de Adquisición de Bienes y Servicios.
</t>
    </r>
    <r>
      <rPr>
        <b/>
        <sz val="11"/>
        <color theme="1"/>
        <rFont val="Calibri"/>
        <family val="2"/>
        <scheme val="minor"/>
      </rPr>
      <t>Presentado en el Comité Institucional de Gestión y Desempeño (Segunda Sesión Ordinaria - 09/06/2022)</t>
    </r>
  </si>
  <si>
    <r>
      <t xml:space="preserve">1, Se eliminó control duplicado del riesgo No. 7 del proceso de Gestión del Control Interno Disciplinario.
2,  Se ajustó redacción del Indicador de tratamiento del riesgo No. 7 del proceso de Gestión del Control
Interno Disciplinario.
</t>
    </r>
    <r>
      <rPr>
        <b/>
        <sz val="11"/>
        <color theme="1"/>
        <rFont val="Calibri"/>
        <family val="2"/>
        <scheme val="minor"/>
      </rPr>
      <t>Presentado en el Comité Institucional de Gestión y Desempeño (Segunda Sesión Ordinaria - 09/06/2022)</t>
    </r>
  </si>
  <si>
    <r>
      <t xml:space="preserve">Ajustes en la redacción del nombre, descripción del riesgo 10.
Reformulación de los controles 2 y 4 correspondientes del riesgo 10 y la fecha de terminación de la actividad de Control de Tratamiento del Riesgo.
</t>
    </r>
    <r>
      <rPr>
        <b/>
        <sz val="11"/>
        <color theme="1"/>
        <rFont val="Calibri"/>
        <family val="2"/>
        <scheme val="minor"/>
      </rPr>
      <t>Presentado y aprobado en el Comité Institucional de Gestión y Desempeño (Segunda Sesión Ordinaria - 09/06/2022)</t>
    </r>
  </si>
  <si>
    <r>
      <t>Se incluyen causas inmediatas en el riesgo 18</t>
    </r>
    <r>
      <rPr>
        <b/>
        <sz val="11"/>
        <color theme="1"/>
        <rFont val="Calibri"/>
        <family val="2"/>
        <scheme val="minor"/>
      </rPr>
      <t xml:space="preserve">
Presentado en el Comité Institucional de Gestión y Desempeño (Segunda Sesión Ordinaria - 09/06/2022)</t>
    </r>
  </si>
  <si>
    <r>
      <t>Se incluyen causas inmediatas en el riesgo 24</t>
    </r>
    <r>
      <rPr>
        <b/>
        <sz val="11"/>
        <color theme="1"/>
        <rFont val="Calibri"/>
        <family val="2"/>
        <scheme val="minor"/>
      </rPr>
      <t xml:space="preserve">
Presentado en el Comité Institucional de Gestión y Desempeño (Segunda Sesión Ordinaria - 09/06/2022)</t>
    </r>
  </si>
  <si>
    <r>
      <t>Se modifico el soporte de la actividad de control de tratamiento del riesgo No. 9</t>
    </r>
    <r>
      <rPr>
        <b/>
        <sz val="11"/>
        <color theme="1"/>
        <rFont val="Calibri"/>
        <family val="2"/>
        <scheme val="minor"/>
      </rPr>
      <t xml:space="preserve">
Presentado y aprobado en el Comité Institucional de Gestión y Desempeño (Segunda Sesión Ordinaria - 09/06/2022)</t>
    </r>
  </si>
  <si>
    <r>
      <t>Se ajustan la redacción de los indicadores de los riesgos No 9</t>
    </r>
    <r>
      <rPr>
        <b/>
        <sz val="11"/>
        <color theme="1"/>
        <rFont val="Calibri"/>
        <family val="2"/>
        <scheme val="minor"/>
      </rPr>
      <t xml:space="preserve">
Presentado en el Comité Institucional de Gestión y Desempeño (Segunda Sesión Ordinaria - 09/06/2022)</t>
    </r>
  </si>
  <si>
    <r>
      <t>Se ajustan la redacción de los indicadores del riesgo No 13</t>
    </r>
    <r>
      <rPr>
        <b/>
        <sz val="11"/>
        <color theme="1"/>
        <rFont val="Calibri"/>
        <family val="2"/>
        <scheme val="minor"/>
      </rPr>
      <t xml:space="preserve">
Presentado en el Comité Institucional de Gestión y Desempeño (Segunda Sesión Ordinaria - 09/06/2022)</t>
    </r>
  </si>
  <si>
    <r>
      <t>Se ajustan la redacción de los indicadores del riesgo No 22</t>
    </r>
    <r>
      <rPr>
        <b/>
        <sz val="11"/>
        <color theme="1"/>
        <rFont val="Calibri"/>
        <family val="2"/>
        <scheme val="minor"/>
      </rPr>
      <t xml:space="preserve">
Presentado en el Comité Institucional de Gestión y Desempeño (Segunda Sesión Ordinaria - 09/06/2022)</t>
    </r>
  </si>
  <si>
    <r>
      <t>Se ajustan la redacción de los indicadores del riesgo No 23</t>
    </r>
    <r>
      <rPr>
        <b/>
        <sz val="11"/>
        <color theme="1"/>
        <rFont val="Calibri"/>
        <family val="2"/>
        <scheme val="minor"/>
      </rPr>
      <t xml:space="preserve">
Presentado en el Comité Institucional de Gestión y Desempeño (Segunda Sesión Ordinaria - 09/06/2022)</t>
    </r>
  </si>
  <si>
    <r>
      <t>Se ajusta la redacción de los controles correspondientes a los riesgos 9, 22 y 23</t>
    </r>
    <r>
      <rPr>
        <b/>
        <sz val="11"/>
        <color theme="1"/>
        <rFont val="Calibri"/>
        <family val="2"/>
        <scheme val="minor"/>
      </rPr>
      <t xml:space="preserve">
Presentado en el Comité Institucional de Gestión y Desempeño (Segunda Sesión Ordinaria - 09/06/2022)</t>
    </r>
  </si>
  <si>
    <r>
      <t>Se ajusta la redacción de los controles correspondientes al riesgo 13</t>
    </r>
    <r>
      <rPr>
        <b/>
        <sz val="11"/>
        <color theme="1"/>
        <rFont val="Calibri"/>
        <family val="2"/>
        <scheme val="minor"/>
      </rPr>
      <t xml:space="preserve">
Presentado en el Comité Institucional de Gestión y Desempeño (Segunda Sesión Ordinaria - 09/06/2022)</t>
    </r>
  </si>
  <si>
    <r>
      <t>Se incluyen causas, se ajustan redacciones de riesgo, descripción, control y evidencia de control del riesgo 2</t>
    </r>
    <r>
      <rPr>
        <b/>
        <sz val="11"/>
        <color theme="1"/>
        <rFont val="Calibri"/>
        <family val="2"/>
        <scheme val="minor"/>
      </rPr>
      <t xml:space="preserve">
Presentado en el Comité Institucional de Gestión y Desempeño (Segunda Sesión Ordinaria - 09/06/2022)</t>
    </r>
  </si>
  <si>
    <r>
      <t>Se incluyen causas y consecuencias, se ajustan redacciones de riesgo, descripción, control y desviación, actividad de tratamiento e indicador del riesgo 21</t>
    </r>
    <r>
      <rPr>
        <b/>
        <sz val="11"/>
        <color theme="1"/>
        <rFont val="Calibri"/>
        <family val="2"/>
        <scheme val="minor"/>
      </rPr>
      <t xml:space="preserve">
Presentado en el Comité Institucional de Gestión y Desempeño (Segunda Sesión Ordinaria - 09/06/2022)</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</si>
  <si>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</si>
  <si>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 xml:space="preserve">Actualización objetivo del proceso </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</si>
  <si>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</si>
  <si>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Se actualiza el nombre del responsable del proceso y del responsable de ejecutar el control del riesgos en los casos que registraba como responsable el Director de Gestión Corporativa y CID, conforme al acuerdo 002 - 2022 de la CVP.</t>
  </si>
  <si>
    <t>Acuerdo 002 - 2022 CVP - 17/08/2022</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</si>
  <si>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</si>
  <si>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</si>
  <si>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</si>
  <si>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</si>
  <si>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</si>
  <si>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</si>
  <si>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Prevención del Daño Antijurídico y Representación Judicial</t>
  </si>
  <si>
    <r>
      <t xml:space="preserve">Se ajusta la actividad de contingencia del riesgo No. 3. </t>
    </r>
    <r>
      <rPr>
        <b/>
        <sz val="11"/>
        <color theme="1"/>
        <rFont val="Calibri"/>
        <family val="2"/>
        <scheme val="minor"/>
      </rPr>
      <t>Presentado en el Comité Institucional de Gestión y Desempeño (Tercera Sesión Ordinaria - 12/10/2022)</t>
    </r>
  </si>
  <si>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</si>
  <si>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Fecha de Actualización:  18/10/2022    _Versión  3 - 2022</t>
  </si>
  <si>
    <t>Se realizaron comités técnicos de seguimiento y control a las actividades y cronogramas de ejecución de los siguientes Territorios: Alto Fucha, Suba-Usaquén, Suba, Rafael Uribe, San Cristóbal-Santa Fé, Usme I, Usme II y Ciudad Bolívar-Bosa</t>
  </si>
  <si>
    <t>5. MAYO</t>
  </si>
  <si>
    <t>El día 26 de mayo de 2022 se realizo la Socialización puntos de control establecidos en el procedimiento de Supervisión de Contratos para evitar posibles incumplimientos. 
Se adjunta acta de reunión como soporte.</t>
  </si>
  <si>
    <t>Se realizaron comités técnicos de seguimiento y control a las actividades y cronogramas de ejecución de los siguientes Territorios: Alto Fucha, Usme I, Usme II y Ciudad Bolívar-Bosa</t>
  </si>
  <si>
    <t>6. JUNIO</t>
  </si>
  <si>
    <t>Se realizaron comités técnicos de seguimiento y control a las actividades y cronogramas de ejecución de los siguientes Territorios: Alto Fucha, San Cristóbal-Santa Fé, Usme II y Ciudad Bolívar-Bosa</t>
  </si>
  <si>
    <t>7. JULIO</t>
  </si>
  <si>
    <t>Se realizaron comités técnicos de seguimiento y control a las actividades y cronogramas de ejecución de los siguientes Territorios: Alto Fucha, Suba-Usaquén, San Cristóbal-Santa Fé, Usme I, Usme II y Ciudad Bolívar-Bosa</t>
  </si>
  <si>
    <t>8. AGOSTO</t>
  </si>
  <si>
    <t xml:space="preserve">De acuerdo con el radicado 1202212000043263 enviado a la OAP solicitando actualización del trámite se recibió retroalimentación por correo electrónico para realizar ajustes al documento y se llevó a cabo reunión entre REAS y OAP.
Se mantiene el porcentaje de avance en  50% </t>
  </si>
  <si>
    <t>Una vez expedida la resolución 1139 del 11 de julio de 2022, se envió:
Comunicado OAP Radicado Orfeo 202212000071293 del 14072022  solicitando actualización del trámite de REAS
Se envió documento que contiene la información para actualización del Trámite, incluyendo la nota de Gratuidad de éste.
Correo enviando la información incluyendo la nueva normatividad
Correo socializando la Resolución del Proceso de REAS
Correo socialización el nuevo normograma del Proceso de Reasentamientos
Correo socializando los nuevos procedimientos de REAS
Se reportar el avance en 80% en razón a que se tiene el comunicado para la OAP y el documento que contiene la información actualizada del trámite de acuerdo con las nuevas disposiciones normativas. Se aclara que los cambios normativos que ha tenido el proceso de reasentamientos, durante la vigencia 2022, la actualización de procedimientos de Reasentamientos y la nueva estructura del registro en el SUIT, hizo que fuera necesario realizar ajustes al documento de actualización del trámite, lo cual tomó más tiempo del estimado para el cumplimiento de la acción en el tiempo establecido.</t>
  </si>
  <si>
    <t xml:space="preserve">Posterior a la revisión realizada por la AOP se deben realizar ajustes al documento enviado por REAS, en razón a que la plataforma del SUIT modificó la estructura de registro de información y ésta se debe cargar en bloques específicos. Se evidencia:
Reunión de revisión Correo con el envío del documento final de actualización del trámite con los ajustes requeridos Correo de reunión entre REAS y OAP Documento final con información para actualizar trámite en SUIT Documento cargado en el SUIT actualizando el trámite de REAS Se reportar el avance en 100%  </t>
  </si>
  <si>
    <t xml:space="preserve">El Director de Reasentamientos  con el equipo interdisciplinario de la Dirección de Reasentamientos, realizó seguimiento a los procesos de REAS, emitió directrices para la revisión y actualización de éstos; especialmente para los procesos que iniciaron a partir de la vigencia del 2020 hasta el 2022 y  dejó consignada la información en acta </t>
  </si>
  <si>
    <t xml:space="preserve">Acta de reunión revisión procesos de Reasentamientos 2020 - 2022
</t>
  </si>
  <si>
    <t>Con base en la información de los procesos de Reasentamientos revisados, se solicitó a los responsables de cada componente la revisión y actualización de la información en el Sistema. Se evidencian correos de solicitud con informe del estado.
Se reporta el avance en 50% en razón a que se tiene el  informe de revisión de los procesos - estado del arte de éstos en la base de datos con corte a junio</t>
  </si>
  <si>
    <t>Con base en la información de los procesos de Reasentamientos revisados, se solicitó a los responsables de cada componente la revisión y actualización de la información en el Sistema. Se evidencian correos de solicitud con informe del estado.
Se reporta el avance en 50% en razón a que se tiene el  informe de revisión de los procesos - estado del arte de éstos en la base de datos con corte a julio</t>
  </si>
  <si>
    <t xml:space="preserve">Como control  la Dirección de Reasentamientos realizó la entrega de la  información del Programa de Reasentamientos al Proceso de Atención al Ciudadano - Dirección Corporativa, para la divulgación de éste con la ciudadanía y los profesionales que  los atienden. </t>
  </si>
  <si>
    <t>Correo con entrega de información mayo</t>
  </si>
  <si>
    <t>Correo con entrega de información Junio</t>
  </si>
  <si>
    <t>Correo con entrega de información Julio</t>
  </si>
  <si>
    <t>Como actividad de control de tratamiento del riesgo, el Componente Social de REAS, durante los meses de mayo, junio y julio realizó socialización con los beneficiarios,  sobre actividades relacionadas con los procedimientos, como entrega de alternativa, conformación de asamblea de copropietarios, requisitos del proceso de reasentamientos, entre otros.  Se evidencia:
Piezas comunicativas, Talleres y encuentros con los beneficiarios de Mz.52, AST, Bolonia, realizados en myo, junio y julio
Se reporta el avance en 50% en razón a que cuenta con la socialización realizada con los beneficiarios.</t>
  </si>
  <si>
    <t>Correo con entrega de información agosto</t>
  </si>
  <si>
    <t xml:space="preserve">El 17 de mayo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</si>
  <si>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MAYO</t>
  </si>
  <si>
    <t xml:space="preserve">El 9 de mayo de 2022, se llevó a cabo la Socialización del Procedimiento de Representación Judicial y Extrajudicial </t>
  </si>
  <si>
    <t xml:space="preserve">El 21 de junio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</si>
  <si>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JUNIO</t>
  </si>
  <si>
    <t xml:space="preserve">El 19 de julio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</si>
  <si>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JULIO</t>
  </si>
  <si>
    <t xml:space="preserve">El 16 de agosto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</si>
  <si>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AGOSTO</t>
  </si>
  <si>
    <t>3.2 Acta de Reunión MAYO</t>
  </si>
  <si>
    <t>3.2 Acta de Reunión JUNIO</t>
  </si>
  <si>
    <t>3.2 Acta de Reunión JULIO</t>
  </si>
  <si>
    <t>3.2 Acta de Reunión AGOSTO</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</si>
  <si>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maulino y volantes fijos en los módulos en el punto de atención a la ciudadanía.</t>
  </si>
  <si>
    <t>4. Un (1) archivo soportes estrategia de gratuidad de trámites y servicios.</t>
  </si>
  <si>
    <t>El seguimiento se realizará de manera cuatrimestral, por lo tanto se presentara en Junio del 2022</t>
  </si>
  <si>
    <t>N.A.</t>
  </si>
  <si>
    <t>El seguimiento se realizará de manera cuatrimestral, por lo tanto se presentara en octubre del 2022</t>
  </si>
  <si>
    <t>Se verificaron y se llevaron a cabo 5 procesos de selección discriminados de la siguiente manera: 1 contrato por medio de selección abreviada por menor cuantía, 1 por medio de selección abreviada por subasta inversa, 1 procesos de selección abreviada por acuerdos marco, también se llevó acabo el análisis y elaboración de 2 procesos de régimen especial por Fiducia para el área misional de Dirección de Urbanización y titulación.  Se revisaron, analizaron y proyectaron, los estudios previos y la documentación presentada por cada uno de los procesos, de igual forma se analizó con el cometido de determinar que éstos cumplieran con el perfil solicitado.  Igualmente, se revisó que los códigos UNSPSC de cada proceso de contratación correspondiera a los segmentos solicitados.  Se revisó que el presupuesto oficial asignado a cada contratación, correspondiera a las líneas de inversiones establecidas.  En el proceso de selección abreviada por acuerdo marco, esta contratación se deriva de unos procesos previamente adjudicados por Colombia Compra Eficiente, en donde la CVP se adhiere al acuerdo que cumpla con los requisitos de necesidad y conveniencia requeridos.</t>
  </si>
  <si>
    <t>5. Una (1) base de datos de contratación.</t>
  </si>
  <si>
    <t>Se revisaron 8 procesos de selección discriminados de la siguiente manera: 1 por medio de contratación directa modalidad convenio interadministrativo, 1 por medio de mínima cuantía, 2 contratos por medio de selección abreviada por menor cuantía, 1 por medio de selección abreviada por subasta inversa, 1 proceso de selección abreviada por acuerdos marco (4 órdenes de compra), también se ha llevado acabo el análisis y elaboración de 2 procesos de régimen especial por Fiducia para el área misional de Dirección de Urbanización y titulación y se encuentra en curso 2 procesos de régimen especial por Fiducia para la ejecución del Plan Terrazas.  Se revisaron, analizaron y proyectaron, los estudios previos y la documentación presentada por cada uno de los procesos, de igual forma para (Contratación Directa - Prestaciones de servicios profesionales y de apoyo a la gestión) se analizó con el cometido de determinar que éstos cumplieran con el perfil solicitado.  Igualmente, se revisó que los códigos UNSPSC de cada proceso de contratación correspondiera a los segmentos solicitados.  Se revisó que el presupuesto oficial asignado a cada contratación, correspondiera a las líneas de inversiones establecidas.  En el proceso de selección abreviada por acuerdo marco, esta contratación se deriva de unos procesos previamente adjudicados por Colombia Compra Eficiente, en donde la CVP se adhiere al acuerdo que cumpla con los requisitos de necesidad y conveniencia requeridos.</t>
  </si>
  <si>
    <t>Se realizaron 43 procesos de prestación de servicios profesionales y apoyo a la gestión y se revisaron 3 procesos de selección discriminados de la siguiente manera: 1 por medio de contratación directa modalidad convenio interadministrativo, 1 por medio de mínima cuantía,   proceso de selección abreviada por acuerdos marco (1 orden de compra),  Se revisaron, analizaron y proyectaron, los estudios previos y la documentación presentada por cada uno de los procesos, de igual forma para (Contratación Directa - Prestaciones de servicios profesionales y de apoyo a la gestión) se analizó con el cometido de determinar que éstos cumplieran con el perfil solicitado.  Igualmente, se revisó que los códigos UNSPSC de cada proceso de contratación correspondiera a los segmentos solicitados.  Se revisó que el presupuesto oficial asignado a cada contratación, correspondiera a las líneas de inversiones establecidas.  En el proceso de selección abreviada por acuerdo marco, esta contratación se deriva de unos procesos previamente adjudicados por Colombia Compra Eficiente, en donde la CVP se adhiere al acuerdo que cumpla con los requisitos de necesidad y conveniencia requeridos.</t>
  </si>
  <si>
    <t>Se verificaron 162 contratos de prestación de servicios y de apoyo a la gestión -  5 procesos de selección discriminados de la siguiente manera: 1 por medio de contratación directa modalidad convenio interadministrativo, 1 por medio de mínima cuantía, 1 por medio de selección abreviada por subasta inversa, y se encuentra en curso 2 procesos de régimen especial por Fiducia para la ejecución del Plan Terrazas.  Se revisaron, analizaron y proyectaron, los estudios previos y la documentación presentada por cada uno de los procesos, de igual forma para (Contratación Directa - Prestaciones de servicios profesionales y de apoyo a la gestión) se analizó con el cometido de determinar que éstos cumplieran con el perfil solicitado.  Igualmente, se revisó que los códigos UNSPSC de cada proceso de contratación correspondiera a los segmentos solicitados.  Se revisó que el presupuesto oficial asignado a cada contratación, correspondiera a las líneas de inversiones establecidas.  En el proceso de selección abreviada por acuerdo marco, esta contratación se deriva de unos procesos previamente adjudicados por Colombia Compra Eficiente, en donde la CVP se adhiere al acuerdo que cumpla con los requisitos de necesidad y conveniencia requeridos.</t>
  </si>
  <si>
    <t>Se realizara el seguimiento a cada uno de los procesos que se encuentre en curso y  publicados en la plataforma de Secop II, atendiendo algunas observaciones presentadas por los interesados, con el correspondiente ajuste de documentos, todo ello en concordancia con las respuestas dadas por la Entidad, a fin de garantizar la pluralidad de oferentes y la adjudicación de los procesos observando los principios que rigen la contratación estatal.</t>
  </si>
  <si>
    <t>7. Un (1) archivo soportes actas de reunión.</t>
  </si>
  <si>
    <t>Se realizó mesa de trabajo de seguimiento a los procesos disciplinarios el día 16 de junio de 2022</t>
  </si>
  <si>
    <t>Se realizó mesa de trabajo de seguimiento a los procesos disciplinarios  el día 05 de julio de 2022</t>
  </si>
  <si>
    <t>Se realizó mesa de trabajo de seguimiento a los procesos disciplinarios el día  31 de agosto de 2022</t>
  </si>
  <si>
    <t>Se genero informe el mes de mayo de los estados de tesorería en el cual se evidencia los movimientos efectuados. (ingresos y egresos).</t>
  </si>
  <si>
    <t>8.1 Estados de Tesorería Mayo 2022</t>
  </si>
  <si>
    <t xml:space="preserve">Se realizaron las conciliaciones bancarias del mes de mayo. </t>
  </si>
  <si>
    <t>Se genero informe el mes de junio de los estados de tesorería en el cual se evidencia los movimientos efectuados. (ingresos y egresos).</t>
  </si>
  <si>
    <t>8.1 Estados de Tesorería junio 2022</t>
  </si>
  <si>
    <t xml:space="preserve">Se realizaron las conciliaciones bancarias del mes de junio.  </t>
  </si>
  <si>
    <t>Se genero informe el mes de julio de los estados de tesorería en el cual se evidencia los movimientos efectuados. (ingresos y egresos).</t>
  </si>
  <si>
    <t>8.1 Estados de Tesorería Julio 2022</t>
  </si>
  <si>
    <t xml:space="preserve">Se realizaron las conciliaciones bancarias del mes de julio. </t>
  </si>
  <si>
    <t xml:space="preserve">Debido a que la información financiera se genera mes vencido, se reportara la evidencia de mes de agosto en el próximo cuatrimestre. </t>
  </si>
  <si>
    <t xml:space="preserve">Se realiza el análisis del  reporte de ranking en los comité financieros.  </t>
  </si>
  <si>
    <t>8.2 CuposInversión_16052022</t>
  </si>
  <si>
    <t xml:space="preserve">Se realizo dentro del comité  financiero del mes de mayo, el análisis de los ranking de capitación de bancos. </t>
  </si>
  <si>
    <t>8.2 CuposInversión_03062022</t>
  </si>
  <si>
    <t xml:space="preserve">Se realizo dentro del comité  financiero del mes de junio, el análisis de los ranking de capitación de bancos. </t>
  </si>
  <si>
    <t>8.2 CuposInversión_18072022, CuposInversión_26072022</t>
  </si>
  <si>
    <t xml:space="preserve">Se realizo dentro del comité  financiero del mes de julio, el análisis de los ranking de capitación de bancos. </t>
  </si>
  <si>
    <t xml:space="preserve">Se realizo dentro del comité  financiero del mes de enero, el análisis de los ranking de capitación de bancos.  Debido a que el comité financiero se realizo finalizando el mes de agosto, el acta se encuentra en elaboración </t>
  </si>
  <si>
    <t>No se realizó ninguna vinculación en la planta de personal de la entidad.</t>
  </si>
  <si>
    <t>Se realizó seguimiento al segundo trimestre al Plan Estratégico de Talento Humano y específicamente el Plan de Previsión del Talento Humano donde se reporta lo ocurrido en los meses de abril, mayo y junio de la vigencia</t>
  </si>
  <si>
    <t>Se realizó la vinculación de conductor código 480 grado 09 en la planta de empleos de la entidad previo la revisión y verificación del cumplimiento de los requisitos mínimos para el cargo</t>
  </si>
  <si>
    <t xml:space="preserve">Formato 208-SADM-Ft-22 </t>
  </si>
  <si>
    <t>No ingresaron nuevos auditores durante el periodo reportado</t>
  </si>
  <si>
    <t xml:space="preserve">Se evidencia el diligenciamiento de la sección del compromiso ético y reglas de conducta del auditor del formato 208-CI-FT-19 de la auditoría protección de datos personales el 11may2022 </t>
  </si>
  <si>
    <t xml:space="preserve">Formato 208-CI-FT-19 de la auditoría protección de datos personales el 11may2022 </t>
  </si>
  <si>
    <t>Se evidencia el diligenciamiento de la sección del compromiso ético y reglas de conducta del auditor del formato 208-CI-FT-19 de la auditoría al contrato de Obra No. 416-2021 el 23jun2022</t>
  </si>
  <si>
    <t>Formato 208-CI-FT-19 de la auditoría al contrato de Obra No. 416-2021 el 23jun2022</t>
  </si>
  <si>
    <t>Se evidencia el diligenciamiento de la sección del compromiso ético y reglas de conducta del auditor del formato 208-CI-FT-19 de la auditoría al Proceso Gestión Financiera el 25jul2022</t>
  </si>
  <si>
    <t>Formato 208-CI-FT-19 de la auditoría al Proceso Gestión Financiera el 25jul2022</t>
  </si>
  <si>
    <t>Se evidencia el diligenciamiento de la sección del compromiso ético y reglas de conducta del auditor del formato 208-CI-FT-19 de la auditoría a la Implementación del MSPI el 16ago2022</t>
  </si>
  <si>
    <t>Formato 208-CI-FT-19 de la auditoría a la Implementación del MSPI el 16ago2022</t>
  </si>
  <si>
    <t>Se presentaron los siguientes informes finales revisados y aprobados:
• Auditoría al contrato No. 882-2021
• Auditoría al contrato No. Contrato No. 879-2021
• Auditoría de inventarios Bienes Muebles e Inmuebles
• Auditoría al proceso Adquisición de bienes y servicios</t>
  </si>
  <si>
    <t>4 informes finales:
• Auditoría al contrato No. 882-2021
• Auditoría al contrato No. Contrato No. 879-2021
• Auditoría de inventarios Bienes Muebles e Inmuebles
• Auditoría al proceso Adquisición de bienes y servicios</t>
  </si>
  <si>
    <t>Se presentaron los siguientes informes finales revisados y aprobados:
• Auditoría a la Fiducia Consorcio La Casona
• Fiducia Mz 54 y 55</t>
  </si>
  <si>
    <t>2 Informes finales:
• Auditoría a la Fiducia Consorcio La Casona
• Fiducia Mz 54 y 55</t>
  </si>
  <si>
    <t>Se presentó el siguiente informe final revisado y aprobado:
• Auditoría a protección datos personales</t>
  </si>
  <si>
    <t>1 Informe final:
• Auditoría a protección datos personales</t>
  </si>
  <si>
    <t xml:space="preserve">Carta de representación de la auditoría protección de datos personales el 11may2022 </t>
  </si>
  <si>
    <t>Carta de representación de la auditoría al contrato de Obra No. 416-2021 el 23jun2022</t>
  </si>
  <si>
    <t>Carta de representación de la auditoría a la Implementación del MSPI el 16ago2022</t>
  </si>
  <si>
    <t xml:space="preserve">Durante el periodo se realizaron tres (3) comités de seguimiento de obra con el contratista Proyectar. </t>
  </si>
  <si>
    <t>11. Actas comité de seguimiento obras mayo</t>
  </si>
  <si>
    <t>11. Acta No 5 Seguimiento proyectos - mayo</t>
  </si>
  <si>
    <t xml:space="preserve">Durante el periodo se realizaron cuatro (4) comités de seguimiento de obra con el contratista Proyectar. </t>
  </si>
  <si>
    <t>11. Actas comité de seguimiento obras junio</t>
  </si>
  <si>
    <t>11. Acta No 6 Seguimiento proyectos - junio</t>
  </si>
  <si>
    <t>11. Actas comité de seguimiento obras julio</t>
  </si>
  <si>
    <t>Acta No 7 Seguimiento proyectos - julio</t>
  </si>
  <si>
    <t xml:space="preserve">Durante el periodo se realizaron dos (2) comités de seguimiento de obra con el contratista Proyectar. </t>
  </si>
  <si>
    <t>11. Actas comité de seguimiento obras agosto</t>
  </si>
  <si>
    <t>Acta No 8 Seguimiento proyectos - agosto</t>
  </si>
  <si>
    <t>Se está están trabajando los contenidos de la sensibilización, se planea desarrollar en segundo semestre</t>
  </si>
  <si>
    <t>Se realiza informe de seguimiento a la implementación de los instrumentos archivísticos del primer trimestre de la vigencia, a saber:
- Informe trimestral PGD 
- Informe trimestral SIC
- Informe trimestral PINAR
No se evidencia la materialización del riesgo en el periodo</t>
  </si>
  <si>
    <t>- Informe trimestral PGD
- Informe trimestral SIC
- Informe trimestral PINAR</t>
  </si>
  <si>
    <t>De acuerdo con la normatividad vigente, se realizó la toma de inventario físico de bienes muebles de propiedad de la Caja de la Vivienda Popular para la vigencia 2021 en noviembre, se programa realizar la toma física en el mes de noviembre de 2022.</t>
  </si>
  <si>
    <t>Se están trabajando los contenidos de la jornada de inducción- reinducción anual al equipo de la Subdirección Administrativa en tema de gestión de bienes muebles e inventarios.</t>
  </si>
  <si>
    <t>Desde la oficina TIC se realiza seguimiento mensual a los usuarios vinculados con la entidad, con su cuenta de dominio y correo institucional, esta actividad es ejecutada por el coordinador de la mesa de servicios y el delegado en la mesa de servicios a fin de garantizar la vigencia de las cuentas de usuario de la CVP</t>
  </si>
  <si>
    <t xml:space="preserve">Carpeta de evidencia:
14.1 Control del riesgo - verificar cuentas de usuario
Usuarios Activos - Suspendidos.xlsx
</t>
  </si>
  <si>
    <t xml:space="preserve">Carpeta Evidencia:
14.1 Control riesgo - verificar cuentas de usuario
Control usuarios CVP corte Agosto 2022
</t>
  </si>
  <si>
    <t>Se generan piezas comunicativas en campañas de pishing, noticias falsas, malware y jornadas de mantenimiento a equipos de cómputo e infraestructura de red. Adicional se emiten piezas informativas en alusión a la semana de la seguridad desarrollada en la CVP con invitación a todas las áreas de la entidad.</t>
  </si>
  <si>
    <t xml:space="preserve">Carpeta de evidencia:
14.2 Control riesgo - Evidencias permisos asignados
</t>
  </si>
  <si>
    <t>La oficina TIC realiza seguimiento, control y ajuste a las políticas de dominio, directivas de seguridad y demás relacionadas al margen de la política de seguridad de la información de la entidad.
Nota: Carpeta de Evidencia:
14.2. Actividades del riesgo - Controles de seguridad infraestructura</t>
  </si>
  <si>
    <t>Actividad en curso programada para el 14 de junio del 2022</t>
  </si>
  <si>
    <t>N.A</t>
  </si>
  <si>
    <t>El 16 de junio del 2022, se realizó el taller de divulgación de la cartilla de integralidad - Riesgo 15 Plan Anticorrupción.</t>
  </si>
  <si>
    <t xml:space="preserve">Riesgo 15
15.1 Control
15.1.1 Evidencias: Acta y listado asistencia.
</t>
  </si>
  <si>
    <t>Actividad en curso programada para el mes de septiembre.</t>
  </si>
  <si>
    <t>Actividad en curso programada para el mes de octubre</t>
  </si>
  <si>
    <t>Actividad en curso programada para el mes de septiembre</t>
  </si>
  <si>
    <t>Actividad en curso reprogramada de mayo para junio.</t>
  </si>
  <si>
    <t>El 30 de junio se realizó mesa de trabajo semestral para socialización y validación de la implementación de los procedimientos de estructuración de proyectos y la radicación de estos en curaduría pública social.</t>
  </si>
  <si>
    <t>Actividad en curso programada para el mes de noviembre</t>
  </si>
  <si>
    <t>Se adjuntan tres (3) actas de observaciones sobre las cuales se realiza el muestreo.
Se adjuntan tres (3) actos administrativos sobre los cuales se realizó muestreo</t>
  </si>
  <si>
    <t>Riesgo 16
16.1 Control
16.1.1 Actas de observación muestreo.
16.1.1.5 Mayo
16.2 Control
16.1.1 Actos administrativos
16.1.1.5 Mayo</t>
  </si>
  <si>
    <t>Actividad en curso programada para septiembre.</t>
  </si>
  <si>
    <t>Se adjuntan tres (3) actas de observaciones sobre las cuales se realiza el muestreo.
Se adjuntan tres (3) actos administrativos sobre los cuales se realizó muestreo</t>
  </si>
  <si>
    <t>Riesgo 16
16.1 Control
16.1.1 Actas de observación muestreo.
16.1.1.6  Junio.
16.2 Control
16.1.1 Actos administrativos
16.1.1.5 Junio</t>
  </si>
  <si>
    <t>El 8 de junio, liderado por el equipo de factibilidad se generó una reunión con representantes de todas los grupos de trabajo de la DMV para actualizar lineamientos técnicos y normativos con el cambio de modelo en el diseño.</t>
  </si>
  <si>
    <t>Se adjuntan tres (3) actas de observaciones sobre las cuales se realiza el muestreo.
Se adjuntan tres (3) actos administrativos sobre los cuales se realizó muestreo</t>
  </si>
  <si>
    <t>Riesgo 16
16.1 Control
16.1.1 Actas de observación muestreo.
16.1.1.7 Julio.
16.2 Control
16.1.1 Actos administrativos
16.1.1.5 Julio</t>
  </si>
  <si>
    <t xml:space="preserve">Se adjuntan una  (1) actas de observaciones sobre las cuales se realiza el muestreo.
El acto administrativo se encuentra en proceso de revisión.
</t>
  </si>
  <si>
    <t xml:space="preserve">Riesgo 16
16.1 Control
16.1.1 Actas de observación muestreo.
16.1.1.8  Agosto
</t>
  </si>
  <si>
    <t>El profesional designado coordinó la  validación en las instancias establecidas para garantizar transparencia en el proceso, para ello, 
El 25 de mayo del 2022, en sesión del Comité Fiduciario- FIDEICOMISO P.A. Plan Terrazas, en el marco de la adición al convenio 686-21, se aprueba la apertura de una cuenta de ahorro bajo el nombre Plan Terrazas CVP, teniendo en cuenta que esta sería una subcuenta del concepto obra.</t>
  </si>
  <si>
    <t xml:space="preserve">Riesgo 17
17.1 Controles
17.1.1 Control 1
17.1.1.5 Mayo
</t>
  </si>
  <si>
    <t>Actividad en curso re programada de mayo para junio del 2022</t>
  </si>
  <si>
    <t xml:space="preserve">El profesional designado coordinó la  validación en las instancias establecidas para garantizar transparencia en el proceso, para ello, 
El 17 de junio del 2022, el Comité Técnico Fiduciario No. 12, aprueban la modificación y prórroga del contrato No. 01 de 2021 y solicita que la minuta de modificación del contrato sea sometida a revisión y aprobación de la fiduciaria.
</t>
  </si>
  <si>
    <t xml:space="preserve">Riesgo 17
17.1 Controles
17.1.1 Control 1
17.1.1.6 Junio
</t>
  </si>
  <si>
    <t>El 30 de junio  del 2022, se divulgó con el equipo de líderes aspectos generales de la Ley de Transparencia a través de correo electrónico y adjuntando presentación.</t>
  </si>
  <si>
    <t>El profesional designado coordinó la  validación en las instancias establecidas para garantizar transparencia en el proceso, para ello,
El 15 de julio del 2022, el Comité Técnico Fiduciario No. 13, aprueba el Otrosí No. 1 al contrato de fiducia 14352 (784-2021 de SDHT)
El 21 de julio del 2022, el Comité Técnico Fiduciario No. 14, aprueba la modificación 2 del contrato de interventoría No. 1 del 2021.
El 22 de julio del 2022, el Comité Fiduciario No. 23, aprueba la modificación 2 del contrato de interventoría No. 1 del 2021.</t>
  </si>
  <si>
    <t xml:space="preserve">Riesgo 17
17.1 Controles
17.1.1 Control 1
17.1.1.7 Julio
</t>
  </si>
  <si>
    <t>Actividad en curso para el segundo semestre, programada para el mes de septiembre</t>
  </si>
  <si>
    <t xml:space="preserve">Riesgo 17
17.1 Controles
17.1.1 Control 1
17.1.1.8 Agosto
</t>
  </si>
  <si>
    <t>17.2
17.2..1 Control
17.2.1.8 Agosto.</t>
  </si>
  <si>
    <t>Actividad en curso programada para septiembre</t>
  </si>
  <si>
    <t>Se generaron las conciliaciones del mes de mayo entre la solicitudes de pago radicados y los realizados.</t>
  </si>
  <si>
    <t>18. Correo- REPORTE DE PAGOS MAYO DEL 2022
REPORTE DE OP SICAPITAL MAYO 2022
REPORTE DE PAGOS DEL 01 AL 31 MAYO 2022</t>
  </si>
  <si>
    <t xml:space="preserve">Se realizo mesa de trabajo  con el equipo de trabajo de pagos, para validar que los pagos realizados en el mes de mayo. </t>
  </si>
  <si>
    <t>Se generaron las conciliaciones del mes de junio entre la solicitudes de pago radicados y los realizados.</t>
  </si>
  <si>
    <t>18. Correo- REPORTE DE PAGOS JUNIO DEL 2022
REPORTE DE OP SICAPITAL JUNIO 2022
REPORTE DE PAGOS DEL 01 AL 31 JUNIO 2022</t>
  </si>
  <si>
    <t xml:space="preserve">Se realizo mesa de trabajo  con el equipo de trabajo de pagos, para validar que los pagos realizados en el mes de junio. </t>
  </si>
  <si>
    <t>Se generaron las conciliaciones del mes de julio entre la solicitudes de pago radicados y los realizados.</t>
  </si>
  <si>
    <t>18. Correo- REPORTE DE PAGOS JULIO DEL 2022
REPORTE DE OP SICAPITAL JULIO 2022
REPORTE DE PAGOS DEL 01 AL 31 JULIO 2022</t>
  </si>
  <si>
    <t xml:space="preserve">Se realizo mesa de trabajo  con el equipo de trabajo de pagos, para validar que los pagos realizados en el mes de julio. </t>
  </si>
  <si>
    <t>Se realizo la revisión trimestral de los permisos otorgados a los integrantes del proceso de cartera verificar las restricciones   de acuerdo al perfil.</t>
  </si>
  <si>
    <t>19.1 Acta - Revisión de Usuarios Autorizados - Permisos y Usuarios Activos F4GL - 18Jul2022</t>
  </si>
  <si>
    <t xml:space="preserve">Se realizo la  validación de  las solicitudes de información en el  aplicativo y las bases disponibles de cartera, realizadas por terceros, a través de los canales disponibles y en particular las realizadas a través de la pagina Web del mes de mayo. </t>
  </si>
  <si>
    <t>19.2 Informe  - Solicitudes y Respuestas de Información Personal Financiera - Mayo 2022</t>
  </si>
  <si>
    <t xml:space="preserve">Se realizo el Informe de respuestas a las solicitudes realizadas por terceros del mes de mayo. </t>
  </si>
  <si>
    <t>19.2 Informe  - Solicitudes y Respuestas de Información Personal Financiera - Junio 2022</t>
  </si>
  <si>
    <t>19.2 Informe  - Solicitudes y Respuestas de Información Personal Financiera - Julio 2022</t>
  </si>
  <si>
    <t xml:space="preserve">Debido a que la información financiera se genera mes vencido, se reportara la evidencia de mes de abril en el próximo cuatrimestre. </t>
  </si>
  <si>
    <t xml:space="preserve">Se realizó un (1) reporte por parte del encargado del reparto, en este se reporta la trazabilidad en tiempos y movimientos del expediente. </t>
  </si>
  <si>
    <t>20.1 Reporte traza-mayo</t>
  </si>
  <si>
    <t>20.1 Reporte traza-junio</t>
  </si>
  <si>
    <t>20.1 Reporte traza-julio</t>
  </si>
  <si>
    <t>20.1 Reporte traza-agosto</t>
  </si>
  <si>
    <t>Se realizó la reunión número cinco (5) con el fin de hacer seguimiento a la actividad de socialización para los procesos de titulación iniciados, esta se llevó a cabo el 31 de mayo de 2022</t>
  </si>
  <si>
    <t xml:space="preserve">Durante el periodo de mayo se inicia proceso de titulación con la comunidad perteneciente al barrio amparo cañizares. El 24 de mayo se realiza la socialización sobre el procedimiento de titulación y la gratuidad de los tramites, a los líderes de la comunidad y representantes de las juntas de acción comunal.  </t>
  </si>
  <si>
    <t>20.2 Acta de reunión socialización amparo cañizares JAC</t>
  </si>
  <si>
    <t>Se realizó la reunión número seis (6) con el fin de hacer seguimiento a la actividad de socialización para los procesos de titulación iniciados, llevada a cabo el 30 de junio 2022.</t>
  </si>
  <si>
    <t>20.2 Junio seguimiento socialización</t>
  </si>
  <si>
    <t>Durante el periodo de junio se llevó a cabo la socialización a la comunidad del barrio Amparo Cañizares el 4 de junio; Jerusalén-Tanque Laguna el 16 y 22 de junio.</t>
  </si>
  <si>
    <t>Se realizó la reunión número siete (7) con el fin de hacer seguimiento a la actividad de socialización para los procesos de titulación iniciados, llevada a cabo el 27 de julio 2022.</t>
  </si>
  <si>
    <t>20.2 Julio seguimiento socialización</t>
  </si>
  <si>
    <t>Durante el periodo se reportó la actividad con enfoque de genero "Mujer con Propiedad" donde se explicó el procedimiento para la obtención de su título de propiedad y la gratuidad de los tramites.</t>
  </si>
  <si>
    <t>Se realizó la reunión número ocho (8) con el fin de hacer seguimiento a la actividad de socialización para los procesos de titulación iniciados, llevada a cabo el 29 de agosto 2022.</t>
  </si>
  <si>
    <t>20.2 Agosto seguimiento socialización</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</si>
  <si>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mayo. Los informes son revisados en forma y contenido en la Mesa para viabilizar la continuidad del proceso.</t>
  </si>
  <si>
    <t>Correo solicitando la relación de informes de los procesos que pasaran a revisión</t>
  </si>
  <si>
    <t>Durante mayo se llevaron a cabo las Mesas Técnicas de Reasentamientos, como punto de control, para revisar y aprobar los informes y pre factibilidad y de procesos de curso, generados por el equipo interdisciplinario de REAS, para garantizar que los proceso cumplen los requisitos para continuar.   Se evidencia 
Citación a reunión 27052022
Evidencia grabación reunión
Se reporta un avance del 33% (4/12)</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</si>
  <si>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junio. Los informes son revisados en forma y contenido en la Mesa para viabilizar la continuidad del proceso.</t>
  </si>
  <si>
    <t>Durante junio se llevaron a cabo las Mesas Técnicas de Reasentamientos, como punto de control, para revisar y aprobar los informes y pre factibilidad y de procesos de curso, generados por el equipo interdisciplinario de REAS, para garantizar que los proceso cumplen los requisitos para continuar.   Se señala que a partir de Junio, por cambio en los procedimientos, se cambia de nombre a la revisión de la manera siguiente "Revisión y aprobación del Director u Ordenador del Gasto". Se evidencia citación y grabación a reuniones. Las actas se encuentran en revisión de la Directora
Citación a reuniones del 2, 10 y 23 de junio
Evidencia grabación reunión
Se reporta un avance del 58% (7/12)</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</si>
  <si>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julio. Los informes son revisados en forma y contenido en la Mesa para viabilizar la continuidad del proceso.</t>
  </si>
  <si>
    <t>Correo solicitando la relación de informes de los procesos que pasaran a revisión y base de datos de estos</t>
  </si>
  <si>
    <t>Durante julio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Las Actas se encuentran en revisión de la Directora. Se evidencia 
Citación a reuniones del 19 y 22 de julio. 
Evidencia grabación reuniones
Se reporta un avance del 75% (9/12)</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</si>
  <si>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agosto. Los informes son revisados en forma y contenido en la Mesa para viabilizar la continuidad del proceso.</t>
  </si>
  <si>
    <t>Correo solicitando la relación de informes de los procesos que pasaran a revisión y base de datos de éstos</t>
  </si>
  <si>
    <t>Durante agosto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Las Actas se encuentran en revisión de la Directora. Se evidencia 
Citación a reuniones del 11 , 25 y 30 de agosto.  
Evidencia citaciones y grabación reuniones. Teniendo en cuenta que se programaron 12 reuniones y a la fecha ya se han realizado las 12, pero dado que las actas están en revisión de la Directora, se reporta un avance del 90%</t>
  </si>
  <si>
    <t>Se verificó el cumplimiento de los procedimientos establecidos para la liquidación mensual de la nómina, la misma fue tramitada y pagada en las fechas mensuales y bajo los parámetros establecidos. 
Se adelantó la revisión de los soportes previo al envió para firmas y pago en la Subdirección Financiera.</t>
  </si>
  <si>
    <t>Nómina mensual.
Soportes del cumplimiento del procedimiento para la liquidación de nómina.</t>
  </si>
  <si>
    <t>Se están trabajando los contenidos de la jornada de inducción- reinducción anual al equipo de la Subdirección Administrativa en tema de nómina y manejo de recursos públicos</t>
  </si>
  <si>
    <t>Se verificó el cumplimiento de los procedimientos establecidos para la liquidación mensual de la nómina, la misma fue tramitada y pagada en la fecha y bajo los parámetros establecidos. 
Se adelantó la revisión de los soportes previo al envió para firmas y pago en la Subdirección Financiera.</t>
  </si>
  <si>
    <t>Se están trabajando los contenidos de la jornada de inducción- reinducción anual al equipo de la Subdirección Administrativa en tema de gestión y manejo de certificaciones de talento humano</t>
  </si>
  <si>
    <t>Se generan las CERTIFICACIONES SALARIALES, LABORES Y PENSIONALES CETIL) de acuerdo con la información consultada en las bases de datos y/o en el historial laboral del solicitante, cumpliendo con lo establecido en el procedimiento establecido para tal fin.</t>
  </si>
  <si>
    <t>Reporte trimestral de certificaciones emitidas</t>
  </si>
  <si>
    <t>19.2 Informe  - Solicitudes y Respuestas de Información Personal Financiera - mayo 2022.docx</t>
  </si>
  <si>
    <t xml:space="preserve">Se realizo la  validación de  las solicitudes de información en el  aplicativo y las bases disponibles de cartera, realizadas por terceros, a través de los canales disponibles y en particular las realizadas a través de la pagina Web del mes de junio. </t>
  </si>
  <si>
    <t>19.2 Informe  - Solicitudes y Respuestas de Información Personal Financiera - junio  2022.docx</t>
  </si>
  <si>
    <t xml:space="preserve">Se realizo el Informe de respuestas a las solicitudes realizadas por terceros del mes de junio. </t>
  </si>
  <si>
    <t xml:space="preserve">Se realizo la  validación de  las solicitudes de información en el  aplicativo y las bases disponibles de cartera, realizadas por terceros, a través de los canales disponibles y en particular las realizadas a través de la pagina Web del mes de julio. </t>
  </si>
  <si>
    <t>19.2 Informe  - Solicitudes y Respuestas de Información Personal Financiera - julio  2022.docx</t>
  </si>
  <si>
    <t xml:space="preserve">Se realizo el Informe de respuestas a las solicitudes realizadas por terceros del mes de julio. </t>
  </si>
  <si>
    <t>Se presentó en Comité Institucional de Gestión y Desempeño del 12 y  13 de octubre el informe de seguimiento al PETH, plan anual de vacantes y plan de previsión de talento humano con corte al segundo y tercer trimestre de la vigencia.</t>
  </si>
  <si>
    <t>El 10 de octubre de 2022 se dio posesión en la planta de personal a la Subdirectora Administrativa de la entidad y el 25 del mismo mes se vinculó a la Directora de Urbanizaciones y Titulación, en ambos casos ante las  renuncias aceptadas a la titulares anteriores.</t>
  </si>
  <si>
    <t xml:space="preserve">El proceso reporta cumplimiento del control dentro de la periodicidad definida para su ejecución y adjunta evidencia de acuerdo al diseño del control. Es de aclarar que la periodicidad de ejecución del este control se definió como cada vez que sea necesario o que se abra un proceso de vinculación de personal, el proceso reporta su ejecución solo en los periodos que se dio la condición.
El proceso reporta evidencia asociada al cumplimiento de control.
El control muestra seguimiento a los posibles eventos que puedan materializar el riesgo.
</t>
  </si>
  <si>
    <t>Se realiza informe de seguimiento a la implementación de los instrumentos archivísticos del tercer trimestre de la vigencia, a saber:
- Informe trimestral PGD 
- Informe trimestral SIC
- Informe trimestral PINAR
Se presentan en el Comité de Gestión y Desempeño del 12 y 13 octubre 2022.
No se evidencia la materialización del riesgo en el periodo</t>
  </si>
  <si>
    <t>- Informe trimestral PGD
- Informe trimestral SIC
- Informe trimestral PINAR
- Acta CIGD 12 y 13 de octubre 2022</t>
  </si>
  <si>
    <t>Se realiza informe de seguimiento a la implementación de los instrumentos archivísticos del cuarto trimestre de la vigencia, a saber:
- Informe trimestral PGD 
- Informe trimestral SIC
- Informe trimestral PINAR
Se espera presentar en el próximo Comité Institucional de Gestión y Desempeño.
No se evidencia la materialización del riesgo en el periodo</t>
  </si>
  <si>
    <t xml:space="preserve">De acuerdo con la normatividad vigente, se realizó la toma física del inventario de bienes muebles de propiedad de la Caja de la Vivienda Popular en cada una de las dependencias, para la vigencia 2022 a partir del mes de noviembre.                    </t>
  </si>
  <si>
    <t>La Subdirección Administrativa realizó jornadas de reinducción a servidores públicos de la Caja de la Vivienda Popular en las cuales se abordó el tema de gestión de bienes muebles.</t>
  </si>
  <si>
    <t>La Subdirección Administrativa realizo jornadas de reinducción a servidores públicos de la Caja de la Vivienda Popular en las cuales se abordó el tema de gestión de bienes muebles.</t>
  </si>
  <si>
    <t xml:space="preserve">El proceso reporta cumplimiento del control dentro de la periodicidad definida para su ejecución y adjunta evidencia de acuerdo al diseño del control. 
El proceso reporta evidencia asociada al cumplimiento de control.
El control muestra seguimiento a los posibles eventos que puedan materializar el riesgo.
</t>
  </si>
  <si>
    <t>Se verificó el cumplimiento de los procedimientos establecidos para la liquidación mensual de la nómina, la misma fue tramitada para su pago en la fecha mensual bajo los parámetros establecidos. 
Se adelantó la revisión de los soportes previo al envió para firmas y el pago a realizarse por la Subdirección Financiera.</t>
  </si>
  <si>
    <t>La sesión de inducción y reinducción a servidores públicos y contratistas de la Subdirección Administrativa, haciendo énfasis en el código de ética e integridad de la CVP en temas de manejo de recursos públicos está programada para la última semana de la vigencia</t>
  </si>
  <si>
    <t>La sesión de inducción y reinducción a servidores públicos y contratistas de la Subdirección Administrativa, haciendo énfasis en el código de ética e integridad de la CVP en temas de manejo de certificaciones del proceso de talento humano, está programada para la última semana de la vigencia.</t>
  </si>
  <si>
    <t>Se realizaron comités técnicos de seguimiento y control a las actividades y cronogramas de ejecución de los siguientes Territorios: Alto Fucha, Suba-Usaquén, San Cristóbal-Santa Fé, Usme II y Ciudad Bolívar-Bosa</t>
  </si>
  <si>
    <t>9. SEPTIEMBRE</t>
  </si>
  <si>
    <t>Se realizaron comités técnicos de seguimiento y control a las actividades y cronogramas de ejecución de los siguientes Territorios:  Suba-Usaquén, San Cristóbal-Santa Fé, Usme II y Ciudad Bolívar-Bosa</t>
  </si>
  <si>
    <t>10. OCTUBRE</t>
  </si>
  <si>
    <t>Se realizaron comités técnicos de seguimiento y control a las actividades y cronogramas de ejecución de los siguientes Territorios: Suba-Usaquén, San Cristóbal-Santa Fé, Usme II y Ciudad Bolívar-Bosa</t>
  </si>
  <si>
    <t>11. NOVIEMBRE</t>
  </si>
  <si>
    <t>Se realizaron comités técnicos de seguimiento y control a las actividades y cronogramas de ejecución de los siguientes Territorios: Suba-Usaquén, Usme II y Ciudad Bolívar-Bosa</t>
  </si>
  <si>
    <t>12. DICIEMBRE</t>
  </si>
  <si>
    <t>La actividad fue cumplida por parte del proceso dentro de los tiempos establecidos en el primer cuatrimestre de la vigencia.</t>
  </si>
  <si>
    <t>En septiembre la Directora generó el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t>
  </si>
  <si>
    <t>Comunicado Rad.202212000104593</t>
  </si>
  <si>
    <t>En octubre se realizó la socialización y entrega de comunicado a todo el equipo de Reasentamientos</t>
  </si>
  <si>
    <t>Correo socialización
Correo socialización</t>
  </si>
  <si>
    <t>Se realizó el reporte fina para el SUIT de la racionacionalización del Trámite, donde se indica que todo se cumplió al 100%. Se emite correo con soportes</t>
  </si>
  <si>
    <t>Con base en la información de los procesos de Reasentamientos revisados, se solicitó a los responsables de cada componente la revisión y actualización de la información en el Sistema. Se evidencian correos de solicitud con informe del estado.
Se reporta el avance en 75% en razón a que se tiene el Informe con el reporte de revisión de los procesos y las acciones a seguir, con los soportes de los archivos</t>
  </si>
  <si>
    <t>Con base en la información de los procesos de Reasentamientos revisados, se solicitó a los responsables de cada componente la revisión y actualización de la información en el Sistema. Se evidencian correos de solicitud con informe del estado.
Se reporta el avance en 100% en razón a que se tiene Informe con el reporte de revisión de los procesos y las acciones a seguir, con los soportes de los archivos</t>
  </si>
  <si>
    <t>Correo con entrega de información septiembre</t>
  </si>
  <si>
    <t>Correo con entrega de información octubre</t>
  </si>
  <si>
    <t>Como actividad de control de tratamiento del riesgo, el Componente Social de REAS, durante los meses julio, agosto y septiembre realizó socialización con los beneficiarios,  sobre actividades relacionadas con los procedimientos, como entrega de alternativa, conformación de asamblea de copropietarios, requisitos del proceso de reasentamientos, entre otros.  Se evidencia: Informe, Registro Fotográfico. Listas Asistencia de encuentros con los beneficiarios por parte del Equipo de Resiliencia de la Dirección de Reasentamientos.
Se reporta el avance en 75% en razón a que cuenta con la socialización realizada con los beneficiarios.</t>
  </si>
  <si>
    <t>Correo con entrega de información noviembre</t>
  </si>
  <si>
    <t>Correo con entrega de información diciembre</t>
  </si>
  <si>
    <t>Como actividad de control de tratamiento del riesgo, el Componente Social de REAS, durante los meses octubre, noviembre y diciembre realizó socialización con los beneficiarios,  sobre actividades relacionadas con los procedimientos, como entrega de alternativa, conformación de asamblea de copropietarios, requisitos del proceso de reasentamientos, entre otros.  Se evidencia: Informe. Registro Fotográfico, Registro de Asistencia de los encuentros con los beneficiarios por parte del Equipo de Resiliencia de la Dirección de Reasentamientos. Se reporta el avance en 100% en razón a cumplió con la socialización a los beneficiarios.</t>
  </si>
  <si>
    <t>El proceso reporta cumplimiento de la actividad del plan de acción dentro de la periodicidad definida y adjunta evidencia acorde al desarrollo del plan de acción. 
Adjunta los correos que validan el reporte final para el SUIT de la racionacionalización del Trámite.</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</si>
  <si>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septiembre. Los informes son revisados en forma y contenido en la Mesa para viabilizar la continuidad del proceso. Quedan archivados en los expedientes</t>
  </si>
  <si>
    <t xml:space="preserve">Durante septiembre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Se evidencia:
Citación a reuniones y Actas de marzo a septiembre.
Teniendo en cuenta que se programaron 12 reuniones y a la fecha, por necesidad del desarrollo del Programa, se han realizado más reuniones de las programadas, y se han pasado los procesos a Revisión de la Directora, se reporta un avance del 100% </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</si>
  <si>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octubre. Los informes son revisados en forma y contenido en la Mesa para viabilizar la continuidad del proceso. Queda archivados en los expedientes</t>
  </si>
  <si>
    <t xml:space="preserve">Durante octubre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Se evidencia:
Citación a reuniones y Actas octubre.
Teniendo en cuenta que se programaron 12 reuniones y a la fecha, por necesidad del desarrollo del Programa, se han realizado más reuniones de las programadas, y se han pasado los procesos a Revisión de la Directora, se reporta un avance del 100% </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</si>
  <si>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noviembre. Los informes son revisados en forma y contenido en la Mesa para viabilizar la continuidad del proceso. Queda archivados en los expedientes</t>
  </si>
  <si>
    <t xml:space="preserve">Durante noviembre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Se evidencia:
Citación a reuniones y Actas noviembre.
Teniendo en cuenta que se programaron 12 reuniones y a la fecha, por necesidad del desarrollo del Programa, se han realizado más reuniones de las programadas, y se han pasado los procesos a Revisión de la Directora, se reporta un avance del 100% </t>
  </si>
  <si>
    <t>El Equipo Interdisciplinario de la Dirección de Reasentamientos (Jurídicos, Sociales, Técnicos y Financieros), elaboraron los informes de prefactibilidad (3 primeras etapas del Proceso) y procesos en curso  (Etapa Ejecución del Proceso), revisaron el cumplimiento de los requisitos, tal y como lo establece los formatos publicados en calidad. Estos informes se presentaron en las Mesas Técnicas de Reasentamientos llevada a cabo en diciembre. Los informes son revisados en forma y contenido en la Mesa para viabilizar la continuidad del proceso. Queda archivados en los expedientes</t>
  </si>
  <si>
    <t xml:space="preserve">Durante diciembre se llevaron a cabo las revisiones y aprobaciones del Director u Ordenador del Gasto, como punto de control, para revisar y aprobar los informes y pre factibilidad y de procesos de curso, generados por el equipo interdisciplinario de REAS, para garantizar que los proceso cumplen los requisitos para continuar.  Se evidencia:
Citación a reuniones y Actas diciembre.
Teniendo en cuenta que se programaron 12 reuniones y a la fecha, por necesidad del desarrollo del Programa, se han realizado más reuniones de las programadas, y se han pasado los procesos a Revisión de la Directora, se reporta un avance del 100% </t>
  </si>
  <si>
    <t xml:space="preserve">El 22 de septiembre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</si>
  <si>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SEPTIEMBRE</t>
  </si>
  <si>
    <t xml:space="preserve">El 18 de octubre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</si>
  <si>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OCTUBRE</t>
  </si>
  <si>
    <t xml:space="preserve">El 22 de noviembre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</si>
  <si>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NOVIEMBRE</t>
  </si>
  <si>
    <t xml:space="preserve">El 22 de diciembre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</si>
  <si>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3.1 Acta de Reunión DICIEMBRE</t>
  </si>
  <si>
    <t>3.2 Acta de Reunión SEPTIEMBRE</t>
  </si>
  <si>
    <t xml:space="preserve">El 18  de octubre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</si>
  <si>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3.2 Acta de Reunión OCTUBRE</t>
  </si>
  <si>
    <t xml:space="preserve">El 22  de noviembre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</si>
  <si>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3.2 Acta de Reunión NOVIEMBRE</t>
  </si>
  <si>
    <t xml:space="preserve">El 22  de diciembre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</si>
  <si>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3.2 Acta de Reunión DICIEMBRE</t>
  </si>
  <si>
    <t>El proceso reporta cumplimiento del control dentro de la periodicidad definida y adjunta evidencia acorde al desarrollo del control. 
El control muestra seguimiento a  los posibles eventos que puedan materializar el riesgo.
Se recomienda fortalecer el control con el propósito de poder evidenciar de manera clara todos los criterios para la buena definición del control.</t>
  </si>
  <si>
    <t xml:space="preserve">La actividad de tratamiento del riesgo tiene una periodicidad anual, no se tienen reporte de ejecución para el primer cuatrimestre. No se tiene en cuenta para medición ni seguimiento.
</t>
  </si>
  <si>
    <t>El proceso reporta cumplimiento de la actividad del plan de acción dentro de la periodicidad definida y adjunta evidencia acorde al desarrollo del plan de acción.</t>
  </si>
  <si>
    <t>Finalizada</t>
  </si>
  <si>
    <t>Esta asesoría se permite manifestar que en atención al cumplimiento del control la Dirección de Mejoramiento de Barrios, realiza comités técnicos mensuales de los territorios en los cuales ejecuta obras, de acuerdo con las evidencias aportadas. En el mismo sentido se observa el fortalecimiento en las evidencias que avalan el cumplimiento del control en relación con las recomendaciones emitidas por la ACI para el primer cuatrimestre de 2022.</t>
  </si>
  <si>
    <t>La actividad formulada fue ejecutada el 26 de mayo de 2022, en la cual se realizó la Socialización de los puntos de control establecidos en el procedimiento de Supervisión de Contratos para evitar posibles incumplimientos, la cual consta en el acta de reunión como soporte.</t>
  </si>
  <si>
    <t>FINALIZADA</t>
  </si>
  <si>
    <t>El proceso reporta cumplimiento del control dentro de la periodicidad definida y adjunta evidencia acorde al desarrollo del control. 
El control muestra seguimiento a  los posibles eventos que puedan materializar el riesgo.
Se sugiere fortalecer el control de tal manera que se puedan evidenciar las variables para la buena formulación de los controles.</t>
  </si>
  <si>
    <t>El proceso reporta cumplimiento de la actividad del plan de acción dentro de la periodicidad definida y adjunta evidencia acorde al desarrollo del plan de acción.
El proceso reporta avance de la actividad, radicando comunicado para la solicitud  de la actualización del trámite. No obstante esta dentro de los tiempos de ejecución y se validara el cumplimiento del mimo en el próximo cuatrimestre.</t>
  </si>
  <si>
    <t>De acuerdo al diseño del control, se encuentra dentro de los tiempos establecidos de su ejecución. No se evidencia reporte de ejecución del control ya que está dentro de los tiempos definidos para el mismo.</t>
  </si>
  <si>
    <t>Finalizada fuera de tiempo</t>
  </si>
  <si>
    <t>Frente al control estructurado, durante el segundo cuatrimestre no se observa evidencia del comunicado semestral al equipo de la Dirección de Reasentamientos, con los lineamientos frente al cumplimiento del código disciplinario ley 734 del 2002, y específicamente lo relacionado con la prohibición de realizar cobros a los beneficiarios en los trámites del Programa de Reasentamientos, lo anterior teniendo encuentra que la evidencia que soporta la ejecución del Control de acuerdo a lo estructurado por el proceso es un Comunicado emitido y socializado. Sin embargo, el mismo se encuentra dentro de la periodicidad definida para su cumplimiento.</t>
  </si>
  <si>
    <r>
      <t xml:space="preserve">La actividad programada por el proceso es un trámite actualizado en SUIT, el cual tiene una periodicidad anual, con fecha de inicio del 1-02-2022 y terminación 31-07-2022, el indicador es 1 trámite actualizado en SUIT el cual de acuerdo a los soportes </t>
    </r>
    <r>
      <rPr>
        <u/>
        <sz val="10"/>
        <color theme="1"/>
        <rFont val="Arial"/>
        <family val="2"/>
      </rPr>
      <t>se dio cumplimiento al 100% el 31 de agosto de 2022, es decir fuera de los tiempos estructurados inicialmente.</t>
    </r>
  </si>
  <si>
    <t>FINALIZADA FUERA DE TIEMPO</t>
  </si>
  <si>
    <t>El proceso reporta cumplimiento de la actividad del plan de acción dentro de la periodicidad definida y adjunta evidencia acorde al desarrollo del plan de acción.
Se ajusta el resultado del indicador ya que este no esta dado en % sino en métrica siendo 4 su meta, por lo tanto se reporta en este monitoreo por la 2 línea de defensa en avance del indicador como "1".</t>
  </si>
  <si>
    <t>El proceso reporta cumplimiento de la actividad del plan de acción dentro de la periodicidad definida y adjunta evidencia acorde al desarrollo del plan de acción.
Se ajusta el resultado del indicador ya que este no esta dado en % sino en métrica siendo 4 su meta, por lo tanto se reporta en este monitoreo por la 2 línea de defensa en avance del indicador como "2".</t>
  </si>
  <si>
    <t>El proceso ejecuta el control de acuerdo con lo estructurado. Se evidencian los soportes que muestran el cumplimiento. Avance en 50% en razón a que se tiene el  informe de revisión de los procesos - estado del arte de éstos en la base de datos con corte a julio</t>
  </si>
  <si>
    <t>El proceso con base en la información de los procesos de Reasentamientos revisados, se solicitó a los responsables de cada componente la revisión y actualización de la información en el Sistema. Se evidencian correos de solicitud con informe del estado. Avance en 50% en razón a que se tiene el  informe de revisión de los procesos - estado del arte de éstos en la base de datos con corte a julio</t>
  </si>
  <si>
    <t>EN EJECUCIÓN</t>
  </si>
  <si>
    <t>El proceso reporta cumplimiento del control dentro de la periodicidad definida y adjunta evidencia la cual soporta el envió respectivo de la información, no obstante no se evidencian las piezas comunicativas elaboradas acorde a la evidencia del control. 
Revisando el control se valida la evidencia reportada la cual corresponde al cumplimiento del mismo, por lo que se recomienda el ajuste en la evidencia ya que esta responde es a la actividad de desviación o correctivos no al control.
El control muestra seguimiento a  los posibles eventos que puedan materializar el riesgo.
Se sugiere fortalecer el control de tal manera que se puedan evidenciar las variables para la buena formulación de los controles.</t>
  </si>
  <si>
    <t xml:space="preserve">El control se viene ejecutando de acuerdo a lo estructurado, la Dirección de Reasentamientos realizó la entrega de la  información del Programa de Reasentamientos al Proceso de Atención al Ciudadano - Dirección Corporativa, para la divulgación de éste con la ciudadanía y los profesionales que  los atienden, en los meses de mayo, junio, julio y agosto. </t>
  </si>
  <si>
    <t>El proceso reporta cumplimiento del control dentro de la periodicidad definida y adjunta evidencia acorde al desarrollo del control. 
El control muestra seguimiento a  los posibles eventos que puedan materializar el riesgo.</t>
  </si>
  <si>
    <t xml:space="preserve">La actividad de tratamiento del riesgo tiene una periodicidad semestral, no se tienen reporte de ejecución para el primer cuatrimestre. No se tiene en cuenta para medición ni seguimiento.
</t>
  </si>
  <si>
    <t>El proceso reporta cumplimiento del control dentro de la periodicidad definida para su ejecución y adjunta evidencia de acuerdo al diseño del control. 
El control muestra seguimiento a  los posibles eventos que puedan materializar el riesgo.</t>
  </si>
  <si>
    <t>Esta asesoría se permite manifestar frente a la verificación de las evidencias de la ejecución del control durante el segundo cuatrimestre lo siguiente:  
- El proceso realiza mensualmente el seguimiento a la matriz de riesgos de corrupción y deja las respectivas constancias en esta.
- Se ejecutó el control de acuerdo a la estructura del mismo y las evidencias reposan en la carpeta disponible para el archivo las cuales se verificaron para el presente seguimiento.</t>
  </si>
  <si>
    <t>Frente a la actividad de tratamiento estructurada, durante el segundo cuatrimestre no se ejecutó ninguna sensibilización teniendo en cuenta que el indicador refleja 2 sensibilizaciones con periodicidad semestral.</t>
  </si>
  <si>
    <t>Frente a la actividad de tratamiento estructurada, durante el segundo cuatrimestre no se ejecutó ninguna inducción teniendo en cuenta que el indicador refleja 2 con periodicidad semestral.</t>
  </si>
  <si>
    <t>La actividad de tratamiento del riesgo tiene una periodicidad cuatrimestral y aun no inicia,  por lo tanto no se tienen reporte de ejecución para el primer cuatrimestre. No se tiene en cuenta para medición ni seguimiento.</t>
  </si>
  <si>
    <t xml:space="preserve">Esta asesoría se permite manifestar que, en atención al control diseñado, se dio el cumplimiento en los términos estructurados para el segundo cuatrimestre de 2022. Se observan las evidencias del cumplimiento publicadas acorde con lo indicado. Se acogieron las recomendaciones dadas en el seguimiento del primer cuatrimestre por parte de la ACI. </t>
  </si>
  <si>
    <t>El proceso reporta cumplimiento de la actividad del plan de acción dentro de la periodicidad definida de acuerdo con la reunión de seguimiento del 17 de junio de 2022, adjunta evidencia acorde a la estructurada.</t>
  </si>
  <si>
    <t>El proceso reporta cumplimiento del control dentro de la periodicidad definida y adjunta evidencia acorde al desarrollo del control. 
El control muestra seguimiento a  los posibles eventos que puedan materializar el riesgo.
Corresponde al mismo control aplicado para el mismo riesgo</t>
  </si>
  <si>
    <t>La evidencia aportada no es la formulada por el proceso en la matriz, en esta última se indica que la evidencia serán las “solicitudes de contratación”, sin embargo, lo que se aporta es la base de datos de contratación de la vigencia, la misma no contiene el numero radicado que permita validar la ejecución y el cumplimiento del control realizado a través de ORFEO.</t>
  </si>
  <si>
    <r>
      <t>El proceso formuló</t>
    </r>
    <r>
      <rPr>
        <i/>
        <sz val="10"/>
        <color theme="1"/>
        <rFont val="Arial"/>
        <family val="2"/>
      </rPr>
      <t xml:space="preserve"> ¨Realizar seguimientos cuatrimestrales mediante mesas de trabajo para revisar las observaciones realizadas a los estudios previos y/o pliego de condiciones¨</t>
    </r>
    <r>
      <rPr>
        <sz val="10"/>
        <color theme="1"/>
        <rFont val="Arial"/>
        <family val="2"/>
      </rPr>
      <t>, verificados los soportes se encuentra la base de datos con la que se soporta el cumplimiento del control, sin embargo, el documento que debe soportar la actividad es un acta de reunión teniendo en cuenta lo consignado en la matriz. Lo anterior no soporta la ejecución de la acción planeada, razón por la cual se reporta un 0% como resultado del avance. Es importante contar con la evidencia que soporte la ejecución de las actividades planeadas.
Recomendación: Es importante que el proceso realice una validación frente a la evidencia estructurada en busca de la alineación con los parámetros dados en los lineamientos internos de la CVP y la Guía para la administración del riesgo y el diseño de controles en Entidades Públicas emitida por la Función Pública.</t>
    </r>
  </si>
  <si>
    <t>La actividad de tratamiento del riesgo tiene una periodicidad anual,  por lo tanto no se tienen reporte de ejecución para el primer cuatrimestre. No se tiene en cuenta para medición ni seguimiento.</t>
  </si>
  <si>
    <t>La actividad de tratamiento del riesgo tiene una periodicidad anual,  por lo tanto no se tienen reporte de ejecución para el primer cuatrimestre. No se tiene en cuenta para medición ni seguimiento.
Se recomienda ir programando el desarrollo de la actividad ya que a la fecha se ha superado el primer cuatrimestre de la vigencia.</t>
  </si>
  <si>
    <t>El control establece como evidencia que soporta el cumplimiento Listas de chequeo por modalidad de contratación revisada, y el documento publicado como soporte es una base de datos de los procesos de contratación.
Frente a la evidencia aportada en el seguimiento no se puede verificar el responsable, la acción, la periodicidad establecida, si cumple con el propósito del control que en este caso es detectar. 
Recomendación: Es importante que el proceso realice una validación frente a la evidencia estructurada en busca de la alineación con los parámetros dados en los lineamientos internos de la CVP y la Guía para la administración del riesgo y el diseño de controles en Entidades Públicas emitida por la Función Pública.</t>
  </si>
  <si>
    <r>
      <t xml:space="preserve">El proceso formuló </t>
    </r>
    <r>
      <rPr>
        <i/>
        <sz val="10"/>
        <color rgb="FF000000"/>
        <rFont val="Arial"/>
        <family val="2"/>
      </rPr>
      <t>¨</t>
    </r>
    <r>
      <rPr>
        <sz val="10"/>
        <color theme="1"/>
        <rFont val="Calibri"/>
        <family val="2"/>
        <scheme val="minor"/>
      </rPr>
      <t xml:space="preserve"> </t>
    </r>
    <r>
      <rPr>
        <i/>
        <sz val="10"/>
        <color rgb="FF000000"/>
        <rFont val="Arial"/>
        <family val="2"/>
      </rPr>
      <t>Realizar una (1) socialización a los referentes de contratación sobre las listas de chequeo por modalidad de contratación¨</t>
    </r>
    <r>
      <rPr>
        <sz val="10"/>
        <color rgb="FF000000"/>
        <rFont val="Arial"/>
        <family val="2"/>
      </rPr>
      <t>, con fecha de inicio 01-01-2022 y fecha final 31-03-2022, sin embargo, no se ha dado cumplimiento en lo corrido de la vigencia. Así las cosas, se reporta un 0% como resultado del avance. Es importante contar con la evidencia que soporte la ejecución de las actividades planeadas.</t>
    </r>
  </si>
  <si>
    <t>SIN EJECUCIÓN</t>
  </si>
  <si>
    <t>El proceso reporta cumplimiento del control dentro de la periodicidad definida y adjunta evidencia acorde al desarrollo del control. 
El control muestra seguimiento a  los posibles eventos que puedan materializar el riesgo.
Corresponde al mismo control aplicado para el mismo riesgo.
Se recomienda fortalecer la redacción del riesgo.</t>
  </si>
  <si>
    <t>La ejecución del control es apropiada de acuerdo con la estructura del mismo, el proceso reporta cumplimiento del control dentro de la periodicidad definida.</t>
  </si>
  <si>
    <t>La actividad programada por el proceso se está ejecutando en relación a lo proyectado y en la periodicidad descrita.</t>
  </si>
  <si>
    <t>El proceso reporta cumplimiento del control dentro de la periodicidad definida y adjunta evidencia acorde al desarrollo del control. 
Aunque el control es mensual el proceso no reporta seguimiento de abril por tema de cierres de mes, lo cual es coherente con la gestión propia del proceso.
El control muestra seguimiento a  los posibles eventos que puedan materializar el riesgo.</t>
  </si>
  <si>
    <t>El proceso reporta cumplimiento de la actividad de control de tratamiento del riesgo dentro de la periodicidad definida y adjunta evidencia acorde al desarrollo del plan de acción. Aunque el plan de acción es mensual el proceso no reporta seguimiento de abril por tema de cierres de mes, lo cual es coherente con la gestión propia del proceso.
La actividad de control de tratamiento del riesgo definida por el proceso,  muestra seguimiento por parte del responsable a  los posibles eventos que puedan materializar el riesgo.</t>
  </si>
  <si>
    <t>El proceso reporta cumplimiento del control dentro de la periodicidad definida y adjunta evidencia acorde al desarrollo del control. 
Aunque el control es mensual el proceso no reporta seguimiento del mes de agosto por tema de cierres de mes, lo cual es coherente con la gestión propia del proceso.
El control muestra seguimiento a  los posibles eventos que puedan materializar el riesgo.</t>
  </si>
  <si>
    <t>El proceso reporta cumplimiento de la actividad de control de tratamiento del riesgo dentro de la periodicidad definida y adjunta evidencia acorde al desarrollo del plan de acción. 
Aunque el plan de acción es mensual el proceso no reporta seguimiento de agosto por tema de cierres de mes, lo cual es coherente con la gestión propia del proceso.
La actividad de control de tratamiento del riesgo definida por el proceso,  muestra seguimiento por parte del responsable a  los posibles eventos que puedan materializar el riesgo.
Se recomienda validar el indicador del la actividad de tratamiento, puesto que no es certero al cierre de la vigencia que se logre, por la naturaleza de la actividad.</t>
  </si>
  <si>
    <t>La ejecución del control es apropiada de acuerdo con la estructura del mismo, el proceso reporta cumplimiento apropiado del control dentro del cuatrimestre, se observa la evidencia acorde a su desarrollo de los meses de abril , mayo, junio y julio en atención a los cierres financieros.</t>
  </si>
  <si>
    <t>La ejecución de la actividad es apropiada de acuerdo con la estructurado por el proceso reporta cumplimiento dentro del cuatrimestre, se observa la evidencia acorde a su desarrollo de los meses de abril , mayo, junio y julio en atención a los cierres financieros.</t>
  </si>
  <si>
    <t>El proceso reporta cumplimiento del control dentro de la periodicidad definida y adjunta evidencia acorde al desarrollo del control. 
Aunque el control es cada vez que se requiera el proceso reporta la actividad mensual exceptuando el mes de agosto, lo cual es coherente con la gestión propia del proceso.
El control muestra seguimiento a  los posibles eventos que puedan materializar el riesgo.</t>
  </si>
  <si>
    <t>El proceso reporta cumplimiento de la actividad de control de tratamiento del riesgo dentro de la periodicidad definida y adjunta evidencia acorde al desarrollo del plan de acción. 
La actividad de control de tratamiento del riesgo definida por el proceso,  muestra seguimiento por parte del responsable a  los posibles eventos que puedan materializar el riesgo.</t>
  </si>
  <si>
    <t>Ejecución del control con la vinculación del cargo conductor código 480 grado 09 en la planta de empleos de la entidad previo la revisión y verificación del cumplimiento de los requisitos mínimos para el cargo.</t>
  </si>
  <si>
    <t>La actividad programada por el proceso se está ejecutando en relación a lo proyectado y en la periodicidad descrita, se observan los soportes documentales como evidencia.</t>
  </si>
  <si>
    <t>El proceso reporta que no fue necesaria la implementación del control pese a que no ingresaron nuevos auditores al equipo de trabajo durante este periodo.
El control muestra seguimiento a  los posibles eventos que puedan materializar el riesgo.</t>
  </si>
  <si>
    <t xml:space="preserve">De acuerdo al diseño del control, la actividad de tratamiento cuenta con una periodicidad anual y el proceso reporta que la actividad está pendiente por su ejecución. 
No se evidencia reporte de ejecución del control ya que está dentro de los tiempos definidos para el mismo.
</t>
  </si>
  <si>
    <t>De acuerdo con el control estructurado para el segundo cuatrimestre no fue necesaria la ejecución del mismo.</t>
  </si>
  <si>
    <t>Para el presente seguimiento no se observa avance de la actividad de tratamiento, esta tiene una periodicidad anual, se encuentra en tiempos para la ejecución oportuna inicialmente programada.</t>
  </si>
  <si>
    <t>El proceso reporta cumplimiento del control dentro de la periodicidad definida y adjunta evidencia acorde al desarrollo del control. 
Aunque reporta no haber tenido contratos de obra en ejecución, realizaron seguimiento ante el comité encargado.
El control muestra seguimiento a  los posibles eventos que puedan materializar el riesgo.</t>
  </si>
  <si>
    <t>El proceso reporta cumplimiento de la actividad del plan de acción dentro de la periodicidad definida y adjunta evidencia acorde al desarrollo del plan de acción. 
El plan de acción definido por el proceso,  muestra seguimiento por parte del responsable a  los posibles eventos que puedan materializar el riesgo.</t>
  </si>
  <si>
    <t>La ejecución del control es apropiada de acuerdo con la estructura del mismo, el proceso reporta cumplimiento del control de forma mensual dentro del cuatrimestre, se observa la evidencia acorde a su desarrollo.</t>
  </si>
  <si>
    <t>La actividad de tratamiento del riesgo tiene una periodicidad anual, no se tienen reporte de ejecución para el primer cuatrimestre. No se tiene en cuenta para medición ni seguimiento.</t>
  </si>
  <si>
    <t>La actividad de tratamiento del riesgo tiene una periodicidad anual, no se tienen reporte de ejecución para el primer cuatrimestre. No se tiene en cuenta para medición ni seguimiento.
Se recomienda validar la actividad de (plan de acción) de tratamiento de riesgos, dado que su periodicidad al ser tan extensa, no permite hacer un seguimiento certero lo cual puede llevar a una posible materialización del riesgo.</t>
  </si>
  <si>
    <t xml:space="preserve">La ejecución del control es apropiada de acuerdo con la estructura del mismo, se observa la evidencia acorde a su desarrollo. </t>
  </si>
  <si>
    <t>El control tiene una periodicidad anual, no se tienen reporte de ejecución para el primer cuatrimestre
Se recomienda fortalecer la redacción del control puesto que este no cumple con todos los criterios para una buena definición del control.</t>
  </si>
  <si>
    <t>Para el presente seguimiento no se observa avance del control, se observa que el proceso tiene programado el levantamiento del inventario para el mes de noviembre de 2022, en atención a que para ese mes se cumpliría un año de la toma del inventario de la vigencia 2021.</t>
  </si>
  <si>
    <t xml:space="preserve">Para el presente seguimiento no se observa avance de la actividad, la cual se encuentra en tiempos y no será objeto del presente seguimiento. </t>
  </si>
  <si>
    <t>El control estructurado establece una periodicidad mensual, razón por la cual recomienda que los soportes aportados sean acordes a la periodicidad es decir un cruce mensual, en atención a la recomendación realizada para el primer cuatrimestre de 2022 se observa que la evidencia fue fortalecida, sin embargo, aún no permite establecer quien la ejecutó razón por la cual no puede verificarse el responsable. Es decir, se debe mejorar la estructura de la evidencia en busca de validar que el control cuente con “Responsable + Acción + Frecuencia + Complemento”.</t>
  </si>
  <si>
    <t>El proceso reporta cumplimiento de la actividad del plan de acción dentro de la periodicidad definida y adjunta evidencia acorde al desarrollo del plan de acción.
Se ajusta el resultado del indicador ya que este no esta dado en % sino en métrica siendo 3 su meta, por lo tanto se reporta en este monitoreo por la 2 línea de defensa en avance del indicador como "2".</t>
  </si>
  <si>
    <t>El control estructurado establece una periodicidad mensual, razón por la cual recomienda que los soportes aportados sean acordes a la periodicidad es decir un por mes.</t>
  </si>
  <si>
    <t>La actividad de tratamiento del riesgo tiene una periodicidad semestral, y reporto cumplimiento en el primer cuatrimestre dentro del primer periodo de ejecución. 
No se evidencia reporte de ejecución del control ya que está dentro de los tiempos definidos para el mismo.</t>
  </si>
  <si>
    <t>Las actividades programadas por el proceso son 2 jornadas de sensibilización, para el segundo cuatrimestre se celebró una el 30 de junio de 2022, la evidencia estructurada por el proceso es lista de asistencia y acta de Reunión, así las cosas, de acuerdo con los soportes se encuentran pendiente la lista de asistencia y dos firmas del acta de la reunión celebrada el 30 de junio de 2022.</t>
  </si>
  <si>
    <t>La actividad de tratamiento del riesgo tiene una periodicidad semestral, no se tienen reporte de ejecución para el primer cuatrimestre. No se tiene en cuenta para medición ni seguimiento.
Se recomienda reformular el indicador de la actividad del tratamiento del riesgo.</t>
  </si>
  <si>
    <t>El proceso reporta cumplimiento del control dentro de la periodicidad definida y adjunta evidencia acorde al desarrollo del control. Aunque el control esta definido de manera semestral el proceso reporta seguimiento de manera mensual.
El control muestra seguimiento a  los posibles eventos que puedan materializar el riesgo.
Se recomienda fortalecer la descripción del control.</t>
  </si>
  <si>
    <t>Se acogieron las recomendaciones dadas para el seguimiento del primer cuatrimestre por parte de la ACI, en la definición de los controles, teniendo en cuenta el ajuste realizado, se observa que se dio cumplimiento al control en los temimos estructurados y se cuenta con las evidencias de actas de observaciones y proyectos de actos administrativos, para los meses de mayo, junio, julio y agosto.</t>
  </si>
  <si>
    <t>El proceso realizo una reunión de con el tema "aspectos normativos y lineamientos técnico etapa de prefactibilidad" el 08 de junio de 2022, la evidencia estructurada por el proceso es lista de asistencia y acta de Reunión, así las cosas, de acuerdo con los soportes se encuentra pendiente la lista de asistencia de la reunión celebrada el 08 de junio de 2022.</t>
  </si>
  <si>
    <t>Se observa que se dio cumplimiento al control en los temimos estructurados y se cuenta con las evidencias de los soportes de los comités fiduciarios, para los meses de mayo, junio, julio y agosto.</t>
  </si>
  <si>
    <t>El proceso estructuro como actividad de tratamiento divulgar y evaluar semestralmente a los servidores y contratistas del proceso de Mejoramiento de Vivienda sobre la Ley de transparencia, con fecha de inicio 1/1/2022 y fecha fin 15/12/2022, la cual se debe soportar con el resultado de la prueba, de acuerdo con lo estipulado por el proceso, frente a la verificación se observa que, de enero a agosto de 2022, no se han realizado las pruebas para dar cumplimiento a la actividad. Lo anterior teniendo en cuenta que los soportes que se encuentran publicados únicamente cuentan con la divulgación de la Ley de transparencia.</t>
  </si>
  <si>
    <t>El proceso reporta que no fue posible implementar el procedimiento con los lineamientos para el BDM en razón a que sólo el 13 de abril del 2022, la SDHT, emite la resolución 195, por medio de la cual se establecen las condiciones para la operación del Banco Distrital de materiales, en el marco del Decreto Distrital 145 del 16 de abril del 2021, solo a partir de esta fecha la CVP cuenta con las condiciones para  Implementar el procedimiento con los lineamientos para la implementación del Banco Distrital de Materiales.
No obstante se entiende que el proceso esta en el proceso de la implementación del control, por tal razón se encuentra en curso.
Se recomienda fortalecer la descripción del control, ya que no se evidencian las variables para el adecuado diseño de controles.</t>
  </si>
  <si>
    <t>El proceso reporta cumplimiento del control dentro de la periodicidad definida y adjunta evidencia acorde al desarrollo del control. 
Aunque el control es mensual el proceso no reporta seguimiento de abril por tema de cierres de mes, lo cual es coherente con la gestión propia del proceso.
El control muestra seguimiento a  los posibles eventos que puedan materializar el riesgo.
Se sugiere fortalecer la redacción del control, con el propósito que en la descripción se puedan evidenciar las variables para definir apropiadamente un control (Responsable, frecuencia, descripción del como, como lo mido, desviaciones, entre otros).</t>
  </si>
  <si>
    <t>El proceso reporta cumplimiento de la actividad de control de tratamiento del riesgo dentro de la periodicidad definida y adjunta evidencia acorde al desarrollo del plan de acción. 
La actividad de control de tratamiento del riesgo definida por el proceso,  muestra seguimiento por parte del responsable a  los posibles eventos que puedan materializar el riesgo</t>
  </si>
  <si>
    <t>La ejecución del control es apropiada de acuerdo con la estructura del mismo, se observa la evidencia acorde a su desarrollo. se observa la evidencia acorde a su desarrollo de los meses de abril , mayo, junio y julio en atención a los cierres financieros.</t>
  </si>
  <si>
    <t xml:space="preserve">El proceso reporta cumplimiento de la actividad de control de tratamiento del riesgo dentro de la periodicidad definida y adjunta evidencia acorde al desarrollo del plan de acción. Aunque el plan de acción es mensual el proceso no reporta seguimiento de abril por tema de cierres de mes, lo cual es coherente con la gestión propia del proceso.
La actividad de control de tratamiento del riesgo definida por el proceso,  muestra seguimiento por parte del responsable a  los posibles eventos que puedan materializar el riesgo.
Esta pendiente la sensibilización de manera semestral a los funcionarios del área de cartera sobre la importancia de la validación de la información que se entrega al deudor o al tercero autorizado o que demuestre vinculo con el deudor, pero se encuentran dentro de los tiempos de ejecución (semestral).  </t>
  </si>
  <si>
    <t>El proceso reporta cumplimiento del control dentro de la periodicidad definida y adjunta evidencia acorde al desarrollo del control. 
Aunque el control es mensual el proceso reporta desde mayo mes a mes exceptuando el mes de agosto, lo cual es coherente con la gestión propia del proceso.
El control muestra seguimiento a  los posibles eventos que puedan materializar el riesgo.</t>
  </si>
  <si>
    <t>El proceso reporta cumplimiento del control dentro de la periodicidad definida y adjunta evidencia acorde al desarrollo del control.
El control muestra seguimiento a  los posibles eventos que puedan materializar el riesgo.</t>
  </si>
  <si>
    <t>La actividad programada por el proceso se está ejecutando en relación a lo proyectado y en la periodicidad descrita, se cuenta con los soportes de la socialización del 30 de junio de 2022.</t>
  </si>
  <si>
    <t>El proceso reporta cumplimiento de la actividad del plan de acción dentro de la periodicidad definida y adjunta evidencia acorde al desarrollo del plan de acción.
Se ajusta el resultado del indicador ya que este no esta dado en % sino en métrica siendo 12 su meta, por lo tanto se reporta en este monitoreo por la 2 línea de defensa de 2.
Se sugiere dado ajuste del indicador para esta actividad de tratamiento ya que de acuerdo a lo reportado por el proceso no fue posible iniciar con las mesas técnicas antes del mes de marzo, por lo tanto la meta debería ser 10.</t>
  </si>
  <si>
    <t>Esta asesoría se permite manifestar que, en atención al control diseñado, el mismo se cumplió en la periodicidad establecida, se observan publicadas en la carpeta evidencias de los meses de mayo, junio, julio y agosto.</t>
  </si>
  <si>
    <t>Las actividades programadas por el proceso son 12 actas de mesas técnicas de reasentamientos, para el segundo cuatrimestre se celebraron 10 de las cuales se evidencian correos de citación y grabaciones, sin embargo, la evidencia estructurada por el proceso es Citación a reunión, Lista de Asistencia y Acta de Reunión, así las cosas, de acuerdo con los soportes se encuentran pendientes las 10 actas del cuatrimestre, que de acuerdo con lo informado por el proceso se encuentran en revisión de la Directora de Reasentamientos para firma.</t>
  </si>
  <si>
    <t xml:space="preserve">El proceso reporta cumplimiento del control dentro de la periodicidad definida y adjunta evidencia acorde al desarrollo del control. 
El control muestra seguimiento a  los posibles eventos que puedan materializar el riesgo.
Se recomienda fortalecer la redacción del control puesto que este no cumple con todos los criterios para una buena definición del control. </t>
  </si>
  <si>
    <t>La actividad de tratamiento del riesgo tiene una periodicidad anual, no se tienen reporte de ejecución para el primer cuatrimestre. No se tiene en cuenta para medición ni seguimiento.
Se recomienda reformular el indicador de la actividad del tratamiento del riesgo.
Se recomienda también generar actividades con tiempos de seguimiento menos extensos</t>
  </si>
  <si>
    <t>No se evidencian soportes documentales de ejecución de la actividad para el segundo cuatrimestre</t>
  </si>
  <si>
    <t>No se evidencian soportes documentales de ejecución de la actividad para el segundo cuatrimestre.</t>
  </si>
  <si>
    <t>El proceso reporta cumplimiento de la actividad de control de tratamiento del riesgo dentro de la periodicidad definida y adjunta evidencia acorde al desarrollo del plan de acción. Aunque el plan de acción es mensual el proceso no reporta seguimiento de abril por tema de cierres de mes, lo cual es coherente con la gestión propia del proceso.
La actividad de control de tratamiento del riesgo definida por el proceso,  muestra seguimiento por parte del responsable a  los posibles eventos que puedan materializar el riesgo.
Se sugiere fortalecer la redacción de  la actividad de control de tratamiento del riesgo.</t>
  </si>
  <si>
    <t>Se realizo una sensibilización semestralmente del procedimiento 208-DJ-Pr-17 REPRESENTACIÓN JUDICIAL Y EXTRAJUDICIAL V1, con los abogados del proceso, con el fin de reiterar los lineamientos para el desarrollo de sus tareas</t>
  </si>
  <si>
    <t xml:space="preserve">Se realizó seguimiento a las observaciones realizadas a los estudios previos y/o pliego de condiciones. </t>
  </si>
  <si>
    <t>Se realizó la verificación de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</si>
  <si>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Una (1) base de datos de contratación.</t>
  </si>
  <si>
    <t xml:space="preserve">El proceso reporta cumplimiento de la actividad del plan de acción dentro de la periodicidad definida y adjunta evidencia acorde al desarrollo del plan de acción. </t>
  </si>
  <si>
    <t>Se realizó mesa de trabajo de seguimiento a los procesos disciplinarios el día 30 de septiembre de 2022</t>
  </si>
  <si>
    <t>Se realizó mesa de trabajo de seguimiento a los procesos disciplinarios  el día 31 de octubre de 2022</t>
  </si>
  <si>
    <t>Se realizó mesa de trabajo de seguimiento a los procesos disciplinarios  el día 31  de octubre  de 2022</t>
  </si>
  <si>
    <t>Se realizó mesa de trabajo de seguimiento a los procesos disciplinarios el día  30 de noviembre de 2022</t>
  </si>
  <si>
    <t>Se realizó la revisión de los instrumentos de auditoría el 30nov2022</t>
  </si>
  <si>
    <t xml:space="preserve"> Acta de reunión </t>
  </si>
  <si>
    <t>Se cumplió la actividad el 30nov2022</t>
  </si>
  <si>
    <t xml:space="preserve">Se evidencia el diligenciamiento de la sección del compromiso ético y reglas de conducta del auditor del formato 208-CI-FT-19 de las auditorías: 
1. Auditoría al convenio No. 686 de 2021 suscrito con la Secretaría Distrital de Hábitat
2. Auditoría de gestión Evaluación Cumplimiento Norma Técnica Colombia - NTC 6047: 2013
3.Auditoría al Cumplimiento del Plan de acción de bienes inmuebles 2021
</t>
  </si>
  <si>
    <t xml:space="preserve">1. Auditoría al convenio No. 686 de 2021 suscrito con la Secretaría Distrital de Hábitat
2. Auditoría de gestión Evaluación Cumplimiento Norma Técnica Colombia - NTC 6047: 2013
3.Auditoría al Cumplimiento del Plan de acción de bienes inmuebles 2021
</t>
  </si>
  <si>
    <t>No se dio inicio a nuevas auditorías durante este periodo</t>
  </si>
  <si>
    <t xml:space="preserve">Se evidencia el diligenciamiento de la sección del compromiso ético y reglas de conducta del auditor del formato 208-CI-FT-19 de las auditorías: 
4. Auditoría al Proceso de Reasentamientos Humanos de la CVP
5. Evaluación del nivel de cumplimiento de los criterios establecidos en la Resolución MinTIC 1519 del 2020 en su Anexo 2
</t>
  </si>
  <si>
    <t xml:space="preserve">4. Auditoría al Proceso de Reasentamientos Humanos de la CVP
5. Evaluación del nivel de cumplimiento de los criterios establecidos en la Resolución MinTIC 1519 del 2020 en su Anexo 2
</t>
  </si>
  <si>
    <t>Se presentó el siguiente informe final revisado y aprobado:
• Auditoria CVP-CTO-416-2021</t>
  </si>
  <si>
    <t>1 Informe final:
Auditoria CVP-CTO-416-2021</t>
  </si>
  <si>
    <t>Se presentó el siguiente informe final revisado y aprobado:
 Auditoria MSPI</t>
  </si>
  <si>
    <t>2 Informe final:
 Auditoria MSPI</t>
  </si>
  <si>
    <t>Se presentó el siguiente informe final revisado y aprobado:
Auditoría NTC 60472013</t>
  </si>
  <si>
    <t>3 Informe final:
Auditoría NTC 60472013</t>
  </si>
  <si>
    <t>Se cuenta con las cartas de representación de las siguientes auditorías:
1. Auditoría al convenio No. 686 de 2021 suscrito con la Secretaría Distrital de Hábitat
2. Auditoría de gestión Evaluación Cumplimiento Norma Técnica Colombia - NTC 6047: 2013
3.Auditoría al Cumplimiento del Plan de acción de bienes inmuebles 2021</t>
  </si>
  <si>
    <t>1. Auditoría al convenio No. 686 de 2021 suscrito con la Secretaría Distrital de Hábitat
2. Auditoría de gestión Evaluación Cumplimiento Norma Técnica Colombia - NTC 6047: 2013
3a - 3b - 3c - 3d Auditoría al Cumplimiento del Plan de acción de bienes inmuebles 2021</t>
  </si>
  <si>
    <t>Se cuenta con las cartas de representación de las siguientes auditorías: 
4. Auditoría al Proceso de Reasentamientos Humanos de la CVP
5. Evaluación del nivel de cumplimiento de los criterios establecidos en la Resolución MinTIC 1519 del 2020 en su Anexo 2</t>
  </si>
  <si>
    <t>4. Auditoría al Proceso de Reasentamientos Humanos de la CVP
5. Evaluación del nivel de cumplimiento de los criterios establecidos en la Resolución MinTIC 1519 del 2020 en su Anexo 2</t>
  </si>
  <si>
    <t xml:space="preserve">El proceso reporta cumplimiento del control dentro de la periodicidad definida para su ejecución y adjunta evidencia de acuerdo al diseño del control. El proceso reporta ejecución del control para los periodos de septiembre, noviembre y diciembre adjuntando evidencia asociada al cumplimiento de control.
El control muestra seguimiento a los posibles eventos que puedan materializar el riesgo.
</t>
  </si>
  <si>
    <t>n/a</t>
  </si>
  <si>
    <t>La oficina TIC realiza seguimiento, control y ajuste a las políticas de dominio, directivas de seguridad y demás relacionadas al margen de la política de seguridad de la información de la entidad.
14.2.1 - Actividad del Riesgo - Controles de Seguridad</t>
  </si>
  <si>
    <t>Actividad en curso reprogramada para el mes de noviembre</t>
  </si>
  <si>
    <t>Actividad en curso reprogramada para el mes de octubre</t>
  </si>
  <si>
    <r>
      <rPr>
        <b/>
        <sz val="10"/>
        <rFont val="Arial"/>
        <family val="2"/>
      </rPr>
      <t>Lineamientos normativos:</t>
    </r>
    <r>
      <rPr>
        <sz val="10"/>
        <rFont val="Arial"/>
        <family val="2"/>
      </rPr>
      <t xml:space="preserve">
El 20 de octubre en el espacio de capacitación se incluyó la sensibilización semestralmente al equipo de la Dirección de Mejoramiento de Vivienda para actualizarlo en temas normativos, técnicos y/o documentación actualizada </t>
    </r>
  </si>
  <si>
    <t>Riesgo 15
15.1 Acción 1
15.1.2 Plan de Acción
15.1.2.10 Octubre</t>
  </si>
  <si>
    <t>El 4 de noviembre se realizó la divulgación  semestral de la cartilla de integralidad -objetivos, principios, valores-  dirigido  a funcionarios y contratistas</t>
  </si>
  <si>
    <t>Riesgo 15
15.1 Acción 1
15.1.1 Control
15.1.1.11 Noviembre</t>
  </si>
  <si>
    <r>
      <rPr>
        <b/>
        <sz val="10"/>
        <rFont val="Arial"/>
        <family val="2"/>
      </rPr>
      <t>Lineamientos Técnicos:</t>
    </r>
    <r>
      <rPr>
        <sz val="10"/>
        <rFont val="Arial"/>
        <family val="2"/>
      </rPr>
      <t xml:space="preserve">
El 18 de noviembre en el espacio de capacitación se incluyó la sensibilización semestralmente al equipo de la Dirección de Mejoramiento de Vivienda para actualizarlo en temas normativos, técnicos y/o documentación actualizada </t>
    </r>
  </si>
  <si>
    <t>Riesgo 15
15,1 Acción 1
15.1.2 Plan de Acción
15.1.2.11 Noviembre</t>
  </si>
  <si>
    <t>El 27 de octubre se realiza la mesa de trabajo semestralmente para validar la implementación el procedimiento</t>
  </si>
  <si>
    <t>Riesgo 15
15.2 Acción 2
15.2.1.10 Octubre</t>
  </si>
  <si>
    <t>El 18 de noviembre en el espacio de capacitación se incluyó la
socializaciones semestrales al equipo de la Dirección de Mejoramiento de Vivienda en el protocolo "presentación y estructuración de proyectos en el marco del Plan Terrazas y Radicación Pública Social Dirección de Mejoramiento de Vivienda.</t>
  </si>
  <si>
    <t>Riesgo 15
15,2 Acción 2
15.2.2 Plan de Acción
15.2.2.11 Noviembre</t>
  </si>
  <si>
    <t>El proceso reporta cumplimiento del control dentro de la periodicidad definida y adjunta evidencia acorde al desarrollo del control.  Mostrando cumplimiento en este ultimo cuatrimestre de la socialización semestral definida para este control.
El control muestra seguimiento a  los posibles eventos que puedan materializar el riesgo.</t>
  </si>
  <si>
    <t xml:space="preserve">Se adjuntan dos  (2) actas de observaciones sobre las cuales se realiza el muestreo y los dos (2) actos administrativos proyectados una vez realizadas las subsanaciones.
</t>
  </si>
  <si>
    <t xml:space="preserve">Riesgo 16
16.1 Control
16.1.1 Actas de observación muestreo.
16.1.1.9  Sept.
</t>
  </si>
  <si>
    <t>Actividad en curso reprogramada para noviembre</t>
  </si>
  <si>
    <t xml:space="preserve">Riesgo 16
16.1 Control
16.1.1 Actas de observación muestreo.
16.1.1.10  Octubre
</t>
  </si>
  <si>
    <t xml:space="preserve">Se adjuntan tres (3) actas de observaciones sobre las cuales se realiza el muestreo. y los tres (3) actos administrativos proyectados una vez realizadas las subsanaciones.
</t>
  </si>
  <si>
    <t xml:space="preserve">Riesgo 16
16.1 Control
16.1.1 Actas de observación muestreo.
16.1.1.11  Noviembre
</t>
  </si>
  <si>
    <t>El 11 de noviembre se realizó una jornada semestral de socialización sobre la normatividad y lineamientos técnicos de la Curaduría Pública Social</t>
  </si>
  <si>
    <t xml:space="preserve">Riesgo 16
16.2 Plan de Acción
16.2.1 Mesa Normativa CPS
16.2.1.11 Noviembre
</t>
  </si>
  <si>
    <t xml:space="preserve">Riesgo 16
16.1 Control
16.1.1 Actas de observación muestreo.
16.1.1.12 Diciembre
</t>
  </si>
  <si>
    <t>El proceso reporta cumplimiento del control dentro de la periodicidad definida y adjunta evidencia acorde al desarrollo del control.  
El control muestra seguimiento a  los posibles eventos que puedan materializar el riesgo.</t>
  </si>
  <si>
    <t>El profesional designado coordinó la  validación en las instancias establecidas para garantizar transparencia en el proceso, para ello,
El 05 de septiembre del 2022, el Comité Fiduciario No. 27, aprueba los comités evaluadores de los procesos en curso.
El 20 de septiembre del 2022, el Comité Fiduciario No. 28, se revisan las cifras del feidecomiso y el avance de su implementación.</t>
  </si>
  <si>
    <t xml:space="preserve">Riesgo 17
17.1 Acción 1
17.1.1  Controles
17.1.1.9 Septiembre
</t>
  </si>
  <si>
    <t>Actividad en curso para el segundo semestre, reprogramada para el mes de noviembre</t>
  </si>
  <si>
    <t xml:space="preserve">Riesgo 17
17.1 Acción 1
17.1.1  Controles
17.1.1.10 Octubre
</t>
  </si>
  <si>
    <t xml:space="preserve">Riesgo 17
17.1 Acción 1
17.1.1  Controles
17.1.1.11 Noviembre
</t>
  </si>
  <si>
    <t>El 25 de noviembre del 2022 se realizó la divulgación  y evaluación semestral a los servidores y contratistas del proceso de Mejoramiento de Vivienda sobre la Ley de transparencia.</t>
  </si>
  <si>
    <t>Presentación y listado de asistencia</t>
  </si>
  <si>
    <t xml:space="preserve">Riesgo 17
17.1 Acción 1
17.1.1  Controles
17.1.1.12 Diciembre
</t>
  </si>
  <si>
    <t xml:space="preserve">El (los) profesional (les) o contratista(s)  asignado (s) para el apoyo a la supervisión de la interventoría,  recibe y valida  (n) los informes de avance de obra y los informes de interventoría y recursos del BDM. No. Se han devuelto y aún no se ha dado trámite de pago. Pendiente ajustes. </t>
  </si>
  <si>
    <t>El 30 de noviembre se realiza la divulgación semestral a los servidores y contratistas del proceso de Mejoramiento de Vivienda en los lineamientos técnicos y soportes que respaldan la ejecución de recursos.</t>
  </si>
  <si>
    <t>De acuerdo al diseño del control, se evidencia cumplimiento en las actividades propuestas, dentro de los tiempos establecidos para su ejecución. Se observan las evidencias del cumplimiento publicadas y acorde con lo indicado en el diseño del control.</t>
  </si>
  <si>
    <t xml:space="preserve">Se llevó a cabo reunión entre la OAP y REAS para revisar el estado de avance del documento para la actualización del trámite, dado que el 15 de junio hubo cambio normativo (suspensión del POT) por lo cual se hace necesario expedir nueva reglamentación y ajustar el trámite de REAS. Se debe esperar la expedición de la nueva resolución de la CVP para el Proceso de Reasentamientos. 
Se reportar avance en 50% </t>
  </si>
  <si>
    <r>
      <t xml:space="preserve">La actividad programada por el proceso evidencia </t>
    </r>
    <r>
      <rPr>
        <b/>
        <sz val="10"/>
        <color theme="1"/>
        <rFont val="Arial"/>
        <family val="2"/>
      </rPr>
      <t>cumplimiento fuera de los tiempos establecidos</t>
    </r>
    <r>
      <rPr>
        <sz val="10"/>
        <color theme="1"/>
        <rFont val="Arial"/>
        <family val="2"/>
      </rPr>
      <t>, no obstante el proceso demuestra gestión y seguimiento dentro del cuatrimestre. Se evidencia soporte sobre la actualización del trámite inscrito ante el SUIT el 31/08/2022.</t>
    </r>
  </si>
  <si>
    <t>El proceso reporta cumplimiento de la actividad del plan de acción dentro de la periodicidad definida y adjunta evidencia acorde al desarrollo del plan de acción. 
Se evidencian correos e informes de revisión que muestran los estados de reasentamientos, los cual se entiende como informes del proceso de Reasentamientos.</t>
  </si>
  <si>
    <t>El proceso reporta cumplimiento de la actividad del plan de acción dentro de la periodicidad definida y adjunta evidencia acorde al desarrollo del plan de acción. Dentro de las evidencias además de las listas de asistencia, adjuntan entrega de encuestas e informe de resultados.</t>
  </si>
  <si>
    <t>Se realizado con los abogados que ingresaron al equipo de trabajo se deberá socializar el protocolo 208-DJ-Ft-53 PROTOCOLO DE INDUCCIÓN Y ENTRENAMIENTO PUESTO DE TRABAJO - V1.</t>
  </si>
  <si>
    <t>El proceso reportó cumplimiento de la actividad del plan de acción en el primer cuatrimestre de la vigencia siendo esta actividad semestral, por lo tanto no se evalúa para este cuatrimestre al estar esta dentro de los tiempos definidos de ejecución.</t>
  </si>
  <si>
    <t xml:space="preserve">Se realizó seguimiento a la implementación de la estrategia </t>
  </si>
  <si>
    <t>Se realizó la verificación de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</si>
  <si>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El proceso reporta cumplimiento de la actividad del plan de acción dentro de la periodicidad definida y adjunta evidencia acorde al desarrollo del plan de acción.
No obstante aunque la actividad de tratamiento se enfoca en la revisión del mismo control, se sugiere revisarla y validar la posibilidad de generar una actividad mas fuerte que no solo sea un seguimiento al control sino que le genere valor a este.</t>
  </si>
  <si>
    <t>Se realizó mesa de trabajo de seguimiento a los procesos disciplinarios el día 05 de mayo de 2022</t>
  </si>
  <si>
    <t>Se realizó mesa de trabajo de seguimiento a los procesos disciplinarios el día 30 de septiembre  de 2022</t>
  </si>
  <si>
    <t>Se realizó mesa de trabajo de seguimiento a los procesos disciplinarios el día  22 de diciembre de   2022</t>
  </si>
  <si>
    <t>El proceso reporta cumplimiento de la actividad del plan de acción dentro de la periodicidad definida y adjunta evidencia acorde al desarrollo del plan de acción.
Se ajusta el resultado del indicador ya que este esta dado mediante la formula ((No. de mesas de trabajo realizados / 11 mesas de trabajo programadas) * 100) por lo tanto se reporta el cumplimiento al core de agosto bajo la formula definida.</t>
  </si>
  <si>
    <t>El proceso reporta cumplimiento de la actividad de control de tratamiento del riesgo dentro de la periodicidad definida y adjunta evidencia acorde al desarrollo del plan de acción. 
La actividad de control de tratamiento del riesgo definida por el proceso,  muestra seguimiento por parte del responsable a  los posibles eventos que puedan materializar el riesgo.
De acuerdo al reporte del proceso falta adjuntar la evidencia del comité del mes de agosto por los tiempos de ejecución.</t>
  </si>
  <si>
    <t>El 9 de noviembre de 2022 se dio posesión en la planta de personal a la Jefe de la Oficina TIC de la entidad  ante la renuncia aceptada a la titular anterior.
El 23 de noviembre 2022 se dio posesión a la Jefe de Oficina de Control Interno Disciplinario por creación del cargo.</t>
  </si>
  <si>
    <t>Se encuentra en elaboración el informe de seguimiento al PETH, plan anual de vacantes y plan de previsión de talento humano con corte al cuarto trimestre 2022.
Se espera presentarlo en el próximo Comité Institucional de Gestión y Desempeño.</t>
  </si>
  <si>
    <t>El proceso reporta que presentara en el próximo Comité Institucional de Gestión y Desempeño, el informe de seguimiento al PETH, plan anual de vacantes y plan de previsión de talento humano con corte al cuarto trimestre 2022. Se valida que el proceso cuente con este informe como evidencia del cumplimiento de la actividad y se espera conforme a lo reportado que este sea presentado ante el Comité en el mes de enero 2023.</t>
  </si>
  <si>
    <t>Se encuentra en ejecución la actividad</t>
  </si>
  <si>
    <t>El proceso reporta que dado que no ingresaron nuevos auditores, no se hizo necesario ejecutar el control definido.
El control muestra seguimiento a los posibles eventos que puedan materializar el riesgo.</t>
  </si>
  <si>
    <t>Se evidencia el diligenciamiento de la sección del compromiso ético y reglas de conducta del auditor del formato 208-CI-FT-19 de las auditorías: 
6. Auditoria Plan Participación Ciudadana - Política de Participación ciudadana
7. Auditoría al cumplimiento de las normas archivísticas</t>
  </si>
  <si>
    <t>6. Auditoria Plan Participación Ciudadana - Política de Participación ciudadana
7. Auditoría al cumplimiento de las normas archivísticas</t>
  </si>
  <si>
    <t>El proceso reporta cumplimiento del control dentro de la periodicidad definida para su ejecución y adjunta evidencia de acuerdo al diseño del control. El proceso reporta ejecución del control para los periodos de octubre, noviembre y diciembre adjuntando evidencia asociada al cumplimiento de control. Mediante memorando e informes finales de las auditorias realizadas.
El control muestra seguimiento a los posibles eventos que puedan materializar el riesgo.</t>
  </si>
  <si>
    <t>Carta de representación de la auditoría al Proceso de Gestión Financiera</t>
  </si>
  <si>
    <t xml:space="preserve">Se cuenta con las cartas de representación de las siguientes auditorías:
6. Auditoria Plan Participación Ciudadana - Política de Participación ciudadana
7. Auditoría al cumplimiento de las normas archivísticas </t>
  </si>
  <si>
    <t xml:space="preserve">6a - 6b - 6c - 6d - 6e. Auditoria Plan Participación Ciudadana - Política de Participación ciudadana
7. Auditoría al cumplimiento de las normas archivísticas </t>
  </si>
  <si>
    <t>El proceso reporta cumplimiento del control dentro de la periodicidad definida para su ejecución y adjunta evidencia de acuerdo al diseño del control. El proceso reporta ejecución del control para los periodos donde se generaron auditorias adjuntando las cartas de representación.
El control muestra seguimiento a los posibles eventos que puedan materializar el riesgo.</t>
  </si>
  <si>
    <t>Se realizó una (1) reunión mensual de seguimiento de los contratos de obra para la entrega del proyecto.</t>
  </si>
  <si>
    <t xml:space="preserve">El proceso reporta cumplimiento del control dentro de la periodicidad definida para su ejecución y adjunta evidencia de acuerdo al diseño del control. Es de aclarar que el proceso presenta los informes respectivos al corte del ultimo cuatrimestre pero estos quedan pendientes para ser presentados en el Comité Institucional de Gestión y Desempeño.
El proceso reporta evidencia asociada al cumplimiento de control.
El control muestra seguimiento a los posibles eventos que puedan materializar el riesgo.
</t>
  </si>
  <si>
    <t>*INVENTARIO DE BIENES DEVOLUTIVOS_CVP_ CON CORTE A_30-11-2022                                                                                                              *Inventario Individual_Direccion General_2022                                       *Inventario Individual_Direccion Juridica_2022                                     *Inventario Individual_Oficina Asesora de Planeacion_2022                                                                           *Inventario Individual_Oficina Asesora de Comunicaciones_2022                                                              *Inventario Individual_Oficina Asesora de Control Interno_2022 *Inventario Individual_Direccion de Gestión Corporativa_2022                           *Inventario Individual_Subdireccion Administrativa_2022                                                             *Inventario Individual_Subdireccion Financiera_2022                                  *Inventario Individual_Oficina Asesora de Control Disciplinario Interno_2022                                                                                                                  *Inventario Individual_Oficina TIC_2022                                                          *Inventario Individual_Direccion de Urbanizaciones y Titulacion_2022 *Inventario Individual_Direccion de Mejoramiento de Barrios_2022  *Inventario Individual_Direccion de Mejoramiento de Vivienda_2022                           *Inventario Individual_Direccion de Reasentamientos_2022                                      *Inventario Individual_Direccion de Servicio al Ciudadano_2022</t>
  </si>
  <si>
    <t>El proceso reporta cumplimiento de la actividad del plan de acción dentro de la periodicidad definida y adjunta evidencia acorde al desarrollo del plan de acción. Dentro de las evidencias además de las listas de asistencia, adjuntan la presentación y las citaciones realizadas.</t>
  </si>
  <si>
    <t>Se realiza la solicitud de difundir pieza informativa a toda la CVP en materia del mantenimiento dirijo al sistema Orfeo en el mes de Octubre
Evidencias: 14.1.1 Actividades del Riesgo - Estrategias de Sensibilización</t>
  </si>
  <si>
    <t>Se realiza envío de comunicado hacia toda la CVP en materia del mantenimiento de equipos de cómputo programado para el mes de Noviembre
Evidencias: 14.1.1 Actividades del Riesgo - Estrategias de Sensibilización</t>
  </si>
  <si>
    <t>Se realizan sensibilizaciones en materia de seguridad de la información hacia las diferentes área de la CVP.
Se realiza envío de comunicado hacia toda la CVP en materia del mantenimiento de equipos de cómputo programado para el mes de Diciembre
Evidencias: 14.1.1 Actividades del Riesgo - Estrategias de Sensibilización</t>
  </si>
  <si>
    <t>El proceso reporta cumplimiento de la actividad del plan de acción dentro de la periodicidad definida y adjunta evidencia acorde al desarrollo del plan de acción. 
El proceso muestra durante este ultimo cuatrimestre, ejecución de la actividad de tratamiento de manera reiterada dentro de los meses de este periodo, adjuntando soportes que muestran el cumplimiento de la actividad.</t>
  </si>
  <si>
    <t xml:space="preserve">Carpeta de Evidencia:
14.2 Control riesgo - Evidencias permisos asignados
Asignación permisos Directorio Activo
</t>
  </si>
  <si>
    <t>El proceso reporta cumplimiento de la actividad del plan de acción dentro de la periodicidad definida y adjunta evidencia acorde al desarrollo del plan de acción. 
El proceso muestra durante este ultimo cuatrimestre, ejecución de la actividad de tratamiento de manera reiterada dentro de los meses de este periodo, adjuntando soportes que muestran el cumplimiento de la actividad.
Aunque la meta estaba fijada para realizar 3  (Implementación de controles en los tres componentes), se evidencia 4 actividades durante la vigencia reportadas por el proceso en pro del cumplimiento de esta actividad.</t>
  </si>
  <si>
    <t xml:space="preserve">El control formulado es la divulgación semestral de la cartilla de integralidad -objetivos, principios, valores-  dirigido a funcionarios y contratistas, en lo corrido de la vigencia no se ha realizado la sensibilización semestral, razón por la cual como la misma es un control se recomienda realizar la programación para que al finalizar la vigencia la ejecución de lo planeado sea al 100%. </t>
  </si>
  <si>
    <t>El proceso reporta cumplimiento del control dentro de la periodicidad definida y adjunta evidencia acorde al desarrollo del control.  Mostrando cumplimiento en este ultimo cuatrimestre de la divulgación semestral definida para este control.
El control muestra seguimiento a  los posibles eventos que puedan materializar el riesgo.</t>
  </si>
  <si>
    <t xml:space="preserve">El control formulado indica una mesa de trabajo semestralmente para validar la implementación del procedimiento: Presentación y estructuración de proyectos en el marco del plan terrazas y radicación en curaduría pública social dirección de mejoramiento de vivienda, la cual fue celebrada el 30 de junio de 2022, dando cumplimiento al control implementado. </t>
  </si>
  <si>
    <t>El proceso reporta cumplimiento de la actividad del plan de acción dentro de la periodicidad definida y adjunta evidencia acorde al desarrollo del plan de acción.  
Se sugiere al proceso que para la definición del indicador de cumplimiento para su actividad de tratamiento, la formula contenga el numero esperado de actividades, que permita validar el real cumplimiento de lo programado o se genere una métrica que permita validar su cumplimiento.</t>
  </si>
  <si>
    <t>El profesional designado coordinó la  validación en las instancias establecidas para garantizar transparencia en el proceso, para ello,
El 02 de agosto del 2022, el Comité Fiduciario No. 24, aprueba documentos referentes a la contratación de obras e interventoría del Grupo 2 (83 Intervenciones).
El 17 de agosto del 2022, el Comité Fiduciario No. 22, se revisan las cifras. 
El 23 de agosto de 2022 el Comité Fiduciario Fideicomiso P.A. Plan Terrazas No. 26 aprobó la modificación No. 3 al contrato de obra 01 de 2021 suscrito con Jasa LTDA.
NOTA:  Actas en proceso de firma.</t>
  </si>
  <si>
    <t xml:space="preserve">El profesional designado coordinó la  validación en las instancias establecidas para garantizar transparencia en el proceso, para ello,
El 03 de octubre del 2022, el Comité Fiduciario No. 29, aprueba el informe de evaluación proceso PA-PT-002-2022 y de la instrucción de publicar el proceso PA-PT-004-2022.
El 24 de octubre del 2022, el Comité Fiduciario No. 31, se realiza comité para la revisión y administración del Fideicomiso. 
El 27 de septiembre de 2022 el Comité Fiduciario No. 32  se aprobó la recomendación de publicar la documentación del proceso PA-PT-005-2022.
</t>
  </si>
  <si>
    <t>El profesional designado coordinó la  validación en las instancias establecidas para garantizar transparencia en el proceso, para ello, 
El 04 de noviembre del 2022, el Comité Fiduciario No. 33, aprueba las siguientes recomendaciones: conformación del Comité Evaluador de los procesos PA-PT-003-2022, PA-PT-004-2022, aproban la suspensión al contrato de obra 01 del 2021 y el a contrato de interventoría 01 del 2021. 
El 15 de noviembre del 2022, el Comité Fiduciario No. 34 realiza la revisión y administración del Fideicomiso P.A.. Plan Terrazas.
El 21 de noviembre de 2022 el Comité Fiduciario Fideicomiso P.A. Plan Terrazas No. 35. Se aprueba la evaluación realizada por el comité evaluador del proceso de invitación pública PA-PT-003-2022 que determina el primer lugar elegibilidad para la adjudicación de los lotes 1 y 2.
El 29 de noviembre del 2022, el Comité Fiduciario Fideicomiso  P.A Plan Terrazas No. 37. Se aprueba el informe definitivo de evaluación del proceso PA-PT-003-2022, que recomienda el orden de elegibilidad y adjudicatarios de los proponentes 1 y 2. Dando instrucción para la contratación.
NOTA:  Actas en proceso de firma.</t>
  </si>
  <si>
    <t>El profesional designado coordinó la  validación en las instancias establecidas para garantizar transparencia en el proceso, para ello,
El 01 de diciembre del 2022, el Comité Fiduciario No. 38, aprueba la publicación del informe preliminar de evaluación del proceso PA-PT-004-2022.
El 06 de diciembre del 2022, el Comité Fiduciario No. 39. Se aprueba el informe definitivo de evaluación proceso PA-PT-004-2022, que recomienda el orden de elegibilidad y como adjudicatarios a dos proponentes. Recomienda al Comité Fiduciario instruir a la Fiduciaria para dar trámite a la contratación de los referidos adjudicatarios y la publicación del informe preliminar del proceso PA-PT-005-2022.
El 15 de diciembre de 2022 el Comité Fiduciario Fideicomiso P.A. Plan Terrazas No. 40. Se aprueba la adjudicación de los procesos PA-PT-005-2022, PA-PT-006-2022 e instruir a la fiduciaria para dar trámite a la contratación de los referidos adjudicatarios. en los respectivos informes de evaluación definitivos. 
El 23 de diciembre del 2022, el Comité Fiduciario Fideicomiso  P.A Plan Terrazas No. 41. Se hace balance de la ejecución a la fecha.
NOTA:  Actas en proceso de firma.</t>
  </si>
  <si>
    <r>
      <rPr>
        <sz val="10"/>
        <rFont val="Arial"/>
        <family val="2"/>
      </rPr>
      <t>El profesional designado coordinó la validación de la recomendación del pago en las instancias establecidas.
E</t>
    </r>
    <r>
      <rPr>
        <sz val="10"/>
        <color rgb="FF000000"/>
        <rFont val="Arial"/>
        <family val="2"/>
      </rPr>
      <t xml:space="preserve">l 22 de agosto del 2022, el Comité Técnico Fiduciario No. 16, se aprueba la recomendación al comité fiduciario aprobar el pago de avance de obra  aprobado por la supervisión de obras  y que corresponde a la tercera factura del contratista Jasa LTDA.
El 23 de agosto de 2022 el Comité Fiduciario Fideicomiso P.A. Plan Terrazas No. 26 aprobó el pago de la factura correspondiente al avance de obra No. 3 del contrato de obra 01 de 2021.
NOTA:  Actas en proceso de firma.
</t>
    </r>
  </si>
  <si>
    <t>Se observa que se dio cumplimiento al control en los temimos estructurados y se cuenta con las evidencias de los soportes de los comités técnicos para los meses de  julio y agosto.</t>
  </si>
  <si>
    <t>Se realizo la segunda sensibilización trimestral sobre temas anticorrupción, "PAAC"</t>
  </si>
  <si>
    <t>20.1 Presentación plan Anticorrupción y Atención al Ciudadano.
20.1 Listado de asistencia, capacitación temas anticorrupción</t>
  </si>
  <si>
    <t>20.2 Mayo seguimiento socialización</t>
  </si>
  <si>
    <t>20.2 Listado de asistencia comunidad amparo cañizares
20.2 Listado equipo DUT Jerusalén/Base socialización predios
20.2 Listado de asistencia socialización tanque laguna 22 de junio</t>
  </si>
  <si>
    <t>20.2 ficha de atención evento dialogo/campaña mujer con propiedad/frases/foto</t>
  </si>
  <si>
    <t>Durante el periodo se reporto una socialización a la comunidad ubicada en el barrio Bella Flor</t>
  </si>
  <si>
    <t>20.2 Convocatoria equipo DUT bella flor/ base de visitas a predios bella flor</t>
  </si>
  <si>
    <t>La actividad programada por el proceso se está ejecutando en relación a lo proyectado y en la periodicidad descrita, visitas DUT predios Bella flor.</t>
  </si>
  <si>
    <t>El proceso reporta cumplimiento de la actividad de control de tratamiento del riesgo dentro de la periodicidad definida y adjunta evidencia acorde al desarrollo del plan de acción. 
Es de aclarar que el proceso genera como evidencias las grabaciones de las reuniones y las citaciones a las mismas, de las cuales presenta durante los dos cuatrimestres que se llevan 12 revisiones, pero aun hace falta como evidencia las actas firmadas de cada una de ellas. Aunque por ejecución lograron el 100% no se da por cerrada la actividad hasta tanto no reporten las evidencias que ellos definieron (actas).
La actividad de control de tratamiento del riesgo definida por el proceso,  muestra seguimiento por parte del responsable a  los posibles eventos que puedan materializar el riesgo</t>
  </si>
  <si>
    <t>El proceso reporta cumplimiento del control dentro de la periodicidad definida para su ejecución y adjunta evidencia de acuerdo al diseño del control. Aunque el control se definió para ser aplicado cada vez que sea necesario, el proceso reporta durante los meses del cuatrimestre ejecución del mismo.
El proceso reporta evidencia asociada al cumplimiento de control.
El control muestra seguimiento a los posibles eventos que puedan materializar el riesgo.</t>
  </si>
  <si>
    <t>El proceso reporta cumplimiento de la actividad del plan de acción dentro de la periodicidad definida y adjunta evidencia acorde al desarrollo del plan de acción. Dentro de las evidencias además de las actas de las mesas de trabajo el proceso adjunta las citaciones para la revisión y aprobación por la dirección del proceso.</t>
  </si>
  <si>
    <t>Se generaron los certificados laborales y pensionales (CETIL) de funcionarios y ex servidores de la entidad para el periodo</t>
  </si>
  <si>
    <t>Durante el periodo se realizaron tres (3) comités de seguimiento de obra con el contratista.</t>
  </si>
  <si>
    <t>Durante el periodo se realizaron cuatro (4) comités de seguimiento de obra con el contratista.</t>
  </si>
  <si>
    <t>11. Actas comité de seguimiento obras octubre</t>
  </si>
  <si>
    <t>Durante el periodo se realizaron cinco (5) comités de seguimiento de obra con el contratista.</t>
  </si>
  <si>
    <t>11. Actas comité de seguimiento obras noviembre</t>
  </si>
  <si>
    <t>11. Actas comité de seguimiento obras diciembre</t>
  </si>
  <si>
    <t>20.1 Reporte traza-octubre</t>
  </si>
  <si>
    <t>20.1 Reporte traza-noviembre</t>
  </si>
  <si>
    <t>20.2 septiembre seguimiento socialización</t>
  </si>
  <si>
    <t>Durante el periodo se reporto una socialización a la comunidad ubicada en el barrio Tanque laguna</t>
  </si>
  <si>
    <t>20.2 Octubre seguimiento socialización</t>
  </si>
  <si>
    <t>Durante el periodo se reporto una socialización a la comunidad ubicada en el barrioPotosí</t>
  </si>
  <si>
    <t>20.2 noviembre seguimiento socialización</t>
  </si>
  <si>
    <t>Durante el periodo se reporto una socialización a la comunidad ubicada en el barrio La Palma Localidad de Suba</t>
  </si>
  <si>
    <t>Se realiza por parte del líder de gestión documental la sesión de inducción al equipo de la Subdirección Administrativa</t>
  </si>
  <si>
    <t>Se genero informe el mes de septiembre de los estados de tesorería en el cual se evidencia los movimientos efectuados. (ingresos y egresos).</t>
  </si>
  <si>
    <t>8.1 Estados de Tesorería septiembre 2022</t>
  </si>
  <si>
    <t xml:space="preserve">Se realizaron las conciliaciones bancarias del mes de septiembre. </t>
  </si>
  <si>
    <t>Se genero informe el mes de octubre de los estados de tesorería en el cual se evidencia los movimientos efectuados. (ingresos y egresos).</t>
  </si>
  <si>
    <t>8.1 Estados de Tesorería octubre 2022</t>
  </si>
  <si>
    <t xml:space="preserve">Se realizaron las conciliaciones bancarias del mes de octubre. </t>
  </si>
  <si>
    <t>Se genero informe el mes de noviembre de los estados de tesorería en el cual se evidencia los movimientos efectuados. (ingresos y egresos).</t>
  </si>
  <si>
    <t>8.1 Estados de Tesorería noviembre 2022</t>
  </si>
  <si>
    <t xml:space="preserve">Se realizaron las conciliaciones bancarias del mes de noviembre. </t>
  </si>
  <si>
    <t>Se genero informe el mes de diciembre de los estados de tesorería en el cual se evidencia los movimientos efectuados. (ingresos y egresos).</t>
  </si>
  <si>
    <r>
      <t xml:space="preserve">8.1 Estados de Tesorería diciembre 2022 . </t>
    </r>
    <r>
      <rPr>
        <b/>
        <sz val="10"/>
        <color rgb="FF000000"/>
        <rFont val="Arial"/>
        <family val="2"/>
      </rPr>
      <t xml:space="preserve">La evidencia se cargará la segunda semana de enero. </t>
    </r>
  </si>
  <si>
    <r>
      <t xml:space="preserve">Se realizaron las conciliaciones bancarias del mes de diciembre. </t>
    </r>
    <r>
      <rPr>
        <b/>
        <sz val="10"/>
        <color rgb="FF000000"/>
        <rFont val="Arial"/>
        <family val="2"/>
      </rPr>
      <t xml:space="preserve">  La evidencia se cargará la segunda semana de enero. </t>
    </r>
  </si>
  <si>
    <t>8.2 CuposInversión_02092022</t>
  </si>
  <si>
    <t xml:space="preserve">Se realizo dentro del comité  financiero del mes de septiembre, el análisis de los ranking de capitación de bancos. </t>
  </si>
  <si>
    <t>8.2 CuposInversión_14102022</t>
  </si>
  <si>
    <t xml:space="preserve">Se realizo dentro del comité  financiero del mes de octubre, el análisis de los ranking de capitación de bancos. </t>
  </si>
  <si>
    <t>8.2 CuposInversión_15112022</t>
  </si>
  <si>
    <t xml:space="preserve">Se realizo dentro del comité  financiero del mes de noviembre, el análisis de los ranking de capitación de bancos. </t>
  </si>
  <si>
    <t>8.2 CuposInversión_05122022</t>
  </si>
  <si>
    <r>
      <t xml:space="preserve">Se realizo dentro del comité  financiero del mes de diciembre, el análisis de los ranking de capitación de bancos.  </t>
    </r>
    <r>
      <rPr>
        <b/>
        <sz val="10"/>
        <color rgb="FF000000"/>
        <rFont val="Arial"/>
        <family val="2"/>
      </rPr>
      <t xml:space="preserve">La evidencia se cargará la segunda semana de enero. </t>
    </r>
  </si>
  <si>
    <t xml:space="preserve">El proceso reporta cumplimiento del control dentro de la periodicidad definida para su ejecución y adjunta evidencia de acuerdo al diseño del control. El proceso informa que dadas las condiciones de las actividades desarrolladas, se hace necesario generar las evidencias del mes de diciembre solo hasta la segunda semana del mes siguiente. No obstante dado el reporte y seguimiento generado se da por cumplido el control.
El control muestra seguimiento a los posibles eventos que puedan materializar el riesgo.
</t>
  </si>
  <si>
    <t>Se generaron las conciliaciones del mes de septiembre entre la solicitudes de pago radicados y los realizados.</t>
  </si>
  <si>
    <t>18. Correo- REPORTE DE PAGOS SEPTIEMBRE DEL 2022
REPORTE DE OP SICAPITAL SEPTIEMBRE 2022
REPORTE DE PAGOS DEL 01 AL 31 SEPTIEMBRE 2022</t>
  </si>
  <si>
    <t xml:space="preserve">Se realizo mesa de trabajo  con el equipo de trabajo de pagos, para validar que los pagos realizados en el mes de septiembre. </t>
  </si>
  <si>
    <t>Se generaron las conciliaciones del mes de octubre entre la solicitudes de pago radicados y los realizados.</t>
  </si>
  <si>
    <t>18. Correo- REPORTE DE PAGOS OCTUBRE DEL 2022
REPORTE DE OP SICAPITAL OCTUBRE 2022
REPORTE DE PAGOS DEL 01 AL 31 OCTUBRE 2022</t>
  </si>
  <si>
    <t xml:space="preserve">Se realizo mesa de trabajo  con el equipo de trabajo de pagos, para validar que los pagos realizados en el mes de octubre. </t>
  </si>
  <si>
    <t>Se generaron las conciliaciones del mes de noviembre entre la solicitudes de pago radicados y los realizados.</t>
  </si>
  <si>
    <t>18. Correo- REPORTE DE PAGOS NOVIEMBRE DEL 2022
REPORTE DE OP SICAPITAL NOVIEMBRE 2022
REPORTE DE PAGOS DEL 01 AL 30 DE NOVIEMBRE 2022</t>
  </si>
  <si>
    <r>
      <t xml:space="preserve">Se realizo mesa de trabajo  con el equipo de trabajo de pagos, para validar que los pagos realizados en el mes de noviembre. </t>
    </r>
    <r>
      <rPr>
        <b/>
        <sz val="10"/>
        <color rgb="FF000000"/>
        <rFont val="Arial"/>
        <family val="2"/>
      </rPr>
      <t xml:space="preserve">La evidencia se cargará la segunda semana de enero. </t>
    </r>
  </si>
  <si>
    <t>Se generaron las conciliaciones del mes de diciembre entre la solicitudes de pago radicados y los realizados.</t>
  </si>
  <si>
    <r>
      <t xml:space="preserve">18. Correo- REPORTE DE PAGOS DICIEMBRE DEL 2022
REPORTE DE OP SICAPITAL DICIEMBRE 2022
REPORTE DE PAGOS DEL 01 AL 31 DICIEMBRE 2022. </t>
    </r>
    <r>
      <rPr>
        <b/>
        <sz val="10"/>
        <color rgb="FF000000"/>
        <rFont val="Arial"/>
        <family val="2"/>
      </rPr>
      <t>La evidencia se cargará la segunda semana de enero.</t>
    </r>
    <r>
      <rPr>
        <sz val="10"/>
        <color rgb="FF000000"/>
        <rFont val="Arial"/>
        <family val="2"/>
      </rPr>
      <t xml:space="preserve"> </t>
    </r>
  </si>
  <si>
    <r>
      <t xml:space="preserve">Se realizo mesa de trabajo  con el equipo de trabajo de pagos, para validar que los pagos realizados en el mes de diciembre. </t>
    </r>
    <r>
      <rPr>
        <b/>
        <sz val="10"/>
        <color rgb="FF000000"/>
        <rFont val="Arial"/>
        <family val="2"/>
      </rPr>
      <t xml:space="preserve">La evidencia se cargará la segunda semana de enero. </t>
    </r>
  </si>
  <si>
    <t>Se realizo la revisión trimestral de los permisos otorgados a los integrantes del proceso de cartera verificar las restricciones   de acuerdo al perfil así como la sensibilización</t>
  </si>
  <si>
    <t xml:space="preserve">Se realizo la  validación de  las solicitudes de información en el  aplicativo y las bases disponibles de cartera, realizadas por terceros, a través de los canales disponibles y en particular las realizadas a través de la pagina Web del mes de septiembre. </t>
  </si>
  <si>
    <t>19.2 Informe  - Solicitudes y Respuestas de Información Personal Financiera - Septiembre 2022</t>
  </si>
  <si>
    <t xml:space="preserve">Se realizo el Informe de respuestas a las solicitudes realizadas por terceros del mes de septiembre. </t>
  </si>
  <si>
    <t xml:space="preserve">Se realizo la  validación de  las solicitudes de información en el  aplicativo y las bases disponibles de cartera, realizadas por terceros, a través de los canales disponibles y en particular las realizadas a través de la pagina Web del mes de octubre. </t>
  </si>
  <si>
    <t>19.2 Informe  - Solicitudes y Respuestas de Información Personal Financiera - octubre 2022</t>
  </si>
  <si>
    <t xml:space="preserve">Se realizo el Informe de respuestas a las solicitudes realizadas por terceros del mes de octubre. </t>
  </si>
  <si>
    <t xml:space="preserve">Se realizo la  validación de  las solicitudes de información en el  aplicativo y las bases disponibles de cartera, realizadas por terceros, a través de los canales disponibles y en particular las realizadas a través de la pagina Web del mes de noviembre. </t>
  </si>
  <si>
    <t>19.2 Informe  - Solicitudes y Respuestas de Información Personal Financiera - noviembre 2022</t>
  </si>
  <si>
    <t xml:space="preserve">Se realizo el Informe de respuestas a las solicitudes realizadas por terceros del mes de noviembre. </t>
  </si>
  <si>
    <t xml:space="preserve">Se realizo la  validación de  las solicitudes de información en el  aplicativo y las bases disponibles de cartera, realizadas por terceros, a través de los canales disponibles y en particular las realizadas a través de la pagina Web del mes de diciembre. </t>
  </si>
  <si>
    <t>19.2 Informe  - Solicitudes y Respuestas de Información Personal Financiera - diciembre 2022</t>
  </si>
  <si>
    <t xml:space="preserve">Se realizo el Informe de respuestas a las solicitudes realizadas por terceros del mes de diciembre. </t>
  </si>
  <si>
    <t>El proceso reporta cumplimiento de la actividad del plan de acción dentro de la periodicidad definida y adjunta evidencia acorde al desarrollo del plan de acción. 
El proceso reporta que verificar el número de procesos disciplinarios en curso y estado actual en el cual se encuentran, de manera mensual mediante mesas de trabajo.</t>
  </si>
  <si>
    <t>El proceso reporta cumplimiento de la actividad del plan de acción dentro de la periodicidad definida y adjunta evidencia acorde al desarrollo del plan de acción. 
El proceso informa que dadas las condiciones de las actividades desarrolladas, se hace necesario generar las evidencias del mes de diciembre solo hasta la segunda semana del mes siguiente. No obstante dado el reporte y seguimiento generado se da por cumplida la actividad de control.</t>
  </si>
  <si>
    <t>El proceso reporta cumplimiento de la actividad del plan de acción dentro de la periodicidad definida y adjunta evidencia acorde al desarrollo del plan de acción. 
El proceso reporta cumplimiento de la actividad de tratamiento de riesgos en el mes de noviembre y adjunta acta que lo evidencia.</t>
  </si>
  <si>
    <t>20 Reporte traza-septiembre</t>
  </si>
  <si>
    <t xml:space="preserve">En este periodo no se realizo sensibilización </t>
  </si>
  <si>
    <t>20 Reporte traza-diciembre</t>
  </si>
  <si>
    <t>Se realizó una reunión  con el fin de hacer seguimiento a la actividad de socialización para los procesos de titulación iniciados, llevada a cabo el 20 de septiembre 2022.</t>
  </si>
  <si>
    <t>Se realizaron 2 reuniones  con el fin de hacer seguimiento a la actividad de socialización para los procesos de titulación iniciados, llevada a cabo el 10 de octubre  2022.</t>
  </si>
  <si>
    <t>Se realizó una reunión  con el fin de hacer seguimiento a la actividad de socialización para los procesos de titulación iniciados, llevada a cabo el 11 de noviembre  2022.</t>
  </si>
  <si>
    <t>Se realizó una reunión con el fin de hacer seguimiento a la actividad de socialización para los procesos de titulación iniciados, llevada a cabo el 11 de noviembre  2022.</t>
  </si>
  <si>
    <t>20.2 diciembre seguimiento socialización</t>
  </si>
  <si>
    <t>Certificados laborales y de bono pensional (CETIL) generados y entregado a  los solicitantes.</t>
  </si>
  <si>
    <t>El proceso no reporta desarrollo de la actividad de tratamiento para este cuatrimestre, y que durante los periodos que se debió realizar la actividad no se tiene reporte de su cumplimiento.
No obstante dado que su meta acorde al indicador es 4 sensibilizaciones, durante la vigencia realizaron 2 en los primeros cuatrimestres, logrando así solo un 50% en el cumplimiento de la actividad.
Por lo tanto la actividad se da por terminada pero no cumplida en su totalidad.</t>
  </si>
  <si>
    <t>11. Actas comité de seguimiento obras septiembre</t>
  </si>
  <si>
    <t>Se realizaron tres (3) reuniones mensuales de seguimiento de los contratos de obra para la entrega del proyecto.</t>
  </si>
  <si>
    <t>Se realizaron cuatro (4) reuniones mensuales de seguimiento de los contratos de obra para la entrega del proyecto.</t>
  </si>
  <si>
    <t>Se realizaron cinco (5) reuniones mensuales de seguimiento de los contratos de obra para la entrega del proyecto.</t>
  </si>
  <si>
    <t>El proceso reporta cumplimiento de la actividad del plan de acción dentro de la periodicidad definida y adjunta evidencia acorde al desarrollo del plan de acción.  Dentro de los resultados reportados por el proceso muestra superar su proyección de actividades sobre las 11 inicialmente definidas en su indicador.</t>
  </si>
  <si>
    <t>El proceso reporta cumplimiento de la actividad del plan de acción dentro de la periodicidad definida y adjunta evidencia acorde al desarrollo del plan de acción. Dentro de las evidencias además de las listas de asistencia, adjuntan la presentación y las citaciones realizadas.
La meta definida para la actividad esta definida en 11 informes dentro de la vigencia, no obstante el proceso reporta la generación de 12 informes, los cual igual valida el cumplimiento de la actividad.</t>
  </si>
  <si>
    <t>1. ENERO</t>
  </si>
  <si>
    <t>2. FEBRERO</t>
  </si>
  <si>
    <t>3. MARZO</t>
  </si>
  <si>
    <t>4. ABRIL</t>
  </si>
  <si>
    <t xml:space="preserve">1. Comunicado funcionarios y contratistas Rad 202212000030843
1.1. Correo con socialización comunicado. </t>
  </si>
  <si>
    <t>2.Acta de Reunión de seguimiento de los procesos
2.1. Base de datos de los procesos</t>
  </si>
  <si>
    <t>3. Correo con entrega de información</t>
  </si>
  <si>
    <t>3.1 Correo con entrega de información</t>
  </si>
  <si>
    <t>3.2. Correo con entrega de información</t>
  </si>
  <si>
    <t>3.1 Acta de Reunión ENERO</t>
  </si>
  <si>
    <t>3.1 Acta de Reunión FEBRERO</t>
  </si>
  <si>
    <t>3.1 Acta de Reunión MARZO</t>
  </si>
  <si>
    <t>3.1 Acta de Reunión ABRIL</t>
  </si>
  <si>
    <t>3.2 Acta de Reunión ENERO</t>
  </si>
  <si>
    <t>3.2 Acta de Reunión FEBRERO</t>
  </si>
  <si>
    <t>3.2 Acta de Reunión MARZO</t>
  </si>
  <si>
    <t>El 01 de marzo de 2022, se llevó a cabo la sensibilización con los abogados del equipo de trabajo de la Dirección Jurídica del protocolo 208-DJ-Ft-53 PROTOCOLO DE INDUCCIÓN Y ENTRENAMIENTO PUESTO DE TRABAJO - V1.</t>
  </si>
  <si>
    <t>3.2 Acta de Reunión ABRIL</t>
  </si>
  <si>
    <t>Se estableció con la Oficina Asesora de Comunicaciones una estrategia para toda la vigencia 2022  de divulgación,  dirigida a los ciudadanos (as), funcionario(as) y contratistas sobre la Gratuidad de los Trámites y Servicios.</t>
  </si>
  <si>
    <t>Se dió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volantes fijos en los módulos en el punto de atención a la ciudadanía.</t>
  </si>
  <si>
    <t>El seguimiento se realizará de manera cuatrimestral. Por lo tanto, se presentará en el mes de agosto.</t>
  </si>
  <si>
    <t>Se verificaron 391 contratos de prestación de servicios y 1  selección abreviada acuerdos marco.  Se revisaron los estudios previos y la documentación presentada por cada uno de los futuros contratistas (Contratación Directa - Prestaciones de servicios profesionales y de apoyo a la gestión) para determinar que éstos cumplieran con el perfil solicitado.  Igualmente, se revisó que los códigos UNSPSC de cada proceso de contratación correspondiera a los perfiles solicitados.  Se revisión que el  presupuesto oficial asignado a cada contratación, correspondiera a las líneas de inversión establecidas.  En el proceso de selección abreviada por acuerdo marco, esta contratación se deriva de unos procesos previamente adjudicados por Colombia Compra Eficiente, en donde la CVP se adhiere al acuerdo que cumpla con los requisitos de necesidad y conveniencia requeridos.</t>
  </si>
  <si>
    <t>5. Un (1) documento enlace SECOP, en el cual se pueden verificar los estudios previos.</t>
  </si>
  <si>
    <t>Se realizó revisión exhaustiva a cada uno de los procesos y contratos suscritos en el mes de enero, a fin de verificar la documentación con el lleno de los requisitos exigidos , para los ajustes pertinentes en la Plataforma de Secop II (Contratación directa).  Se revisaron los EP de un proceso de mínima cuantía,   en donde se realizaron observaciones relacionadas con los códigos UNSPSC  para que se efectuaran los ajustes necesarios con el fin que éstos correspondieran realmente al objeto sa contratar.  También se realizaron observaciones al formato de oferta económica para cada uno de los procesos, solicitando al área correspondiente, el ajuste de estos formatos, con el fin de dar claridad a los interesados en participar en estos procesos. Se tuvieron en cuenta algunas observaciones presentadas en el proceso de mínima cuantía, para garantizar la pluralidad de oferentes, tal y como lo señala el estatuto de contratación y la diferente legislación.</t>
  </si>
  <si>
    <t>Se revisaron los EP de seis procesos de mínima cuantía,  y un proceso de selección abreviadas de menor cuantía, en donde se realizaron observaciones relacionadas con los códigos UNSPSC  para que se efectuaran los ajustes necesarios con el fin que éstos correspondieran realmente al objeto sa contratar.  También se realizaron observaciones al formato de oferta económica para cada uno de los procesos, solicitando al área correspondiente, el ajuste de estos formatos, con el fin de dar claridad a los interesados en participar en estos procesos. Se tuvieron en cuenta algunas observaciones presentadas en cada uno de los procesos, para garantizar la pluralidad de oferentes, tal y como lo señala el estatuto de contratación y la diferente legislación</t>
  </si>
  <si>
    <t>Se revisaron los EP de tres procesos de selección abreviada por subasta inversa, con el fin de determinar que éstos realmente correspondieran a la adquisición de bienes de características técnicas uniformes y de común utilización,  en donde se realizaron observaciones relacionadas con los códigos UNSPSC  para que se efectuaran los ajustes necesarios con el fin que éstos correspondieran realmente al objeto sa contratar.  También se realizaron observaciones al formato de oferta económica, debido a que en algunos de ellos no había claridad en el diligenciamiento de este formato,  solicitando al área correspondiente, el ajuste de los mismos, con el fin de dar claridad a los interesados en participar en estos procesos.  Se realizaron ajustes a los factores de desempate, acorde con lo establecido en el  Decreto 1860 de 2021 y se ajustaron algunos anexos relacionados con este tema.  Se revisaron cada uno de los documentos técnicos exigidos, en concordancia con la normatividad vigente. Se tuvieron en cuenta algunas observaciones presentadas en cada uno de los procesos, para garantizar la pluralidad de oferentes, tal y como lo señala el estatuto de contratación y la diferente legislación</t>
  </si>
  <si>
    <t>Se realizó seguimiento a cada uno de los procesos de selección abreviada por subasta inversa publicados en la plataforma de Secop II, atendiendo algunas observaciones presentadas por los interesados, con el correspondiente ajuste de documentos, todo ello en concordancia con las respuestas dadas por la Entidad, a fin de garantizar la pluralidad de oferentes y la adjudicación de los procesos observando los principios que rigen la contratación estatal.</t>
  </si>
  <si>
    <t>Se verificó la documentación entregada por la Dependencia de acuerdo con las listas de chequeo de la siguiente manera: 391 contratos de Contratación Directa.  1 Selección Abreviada Acuerdo Marco. Se validó una a una la lista de chequeo de los contratos de prestación de servicios.   Se verificó el documento de "selección de contratista" contra la documentación aportada, esto es que cumpla con el perfil académico y laboral.  En Proceso de Acuerdo Marco dentro de la Tienda Virtual del Estado Colombiano se verificaron los documentos requeridos, se cargó el simulador con el objetivo de que pudieran presentar sus oferta, revisando cada uno de los documentos encontrando coherencia contra lo requerido por la Entidad.</t>
  </si>
  <si>
    <t>6. Un (1) documento enlace SECOP, en el cual se pueden verificar los documentos de la lista de chequeo por cada contrato.</t>
  </si>
  <si>
    <t>Se verificó la documentación entregada por la Dependencia de acuerdo con las listas de chequeo de la siguiente manera: 1 Proceso de Mínima cuantía, 1. Se verifica que la información aportada por el área técnica sea coherente con la prestación del servicio que se requiere, con el objetivo de cumplir unos requisitos mínimos y esto conlleve a una pluralidad de oferentes idóneos para una efectiva prestación del servicio. 2.  Por otro lado, una vez publicado el proceso de secop en la plataforma secop se otorga un término para que los oferentes interesados en participar, presenten observaciones y la Entidad de respuesta a las mismas y en caso de ser necesario ajuste los requisitos mediante adenda, esto considerando los principios de publicidad y transparencia.</t>
  </si>
  <si>
    <t>Se verificó la documentación entregada por la Dependencia de acuerdo con las listas de chequeo de la siguiente manera: 6 Procesos de Mínima Cuantía.  1 Proceso de Selección Abreviada por Acuerdo Marco. 2 Procesos de Selección Abreviada por Menor Cuantía.   1. Se verifica que la información aportada por el área técnica sea coherente con la prestación del servicio que se requiere, con el objetivo de cumplir unos requisitos mínimos y esto conlleve a una pluralidad de oferentes idóneos para una efectiva prestación del servicio. 2.  Por otro lado, una vez publicado el proceso de secop en la plataforma secop se otorga un término para que los oferentes interesados en participar, presenten observaciones y la Entidad de respuesta a las mismas y en caso de ser necesario ajuste los requisitos mediante adenda, esto considerando los principios de publicidad y transparencia.</t>
  </si>
  <si>
    <t>Se verificó la documentación entregada por la Dependencia de acuerdo con las listas de chequeo de la siguiente manera:  1 Proceso de Mínima cuantía y 2 Procesos de Selección Abreviada por Subasta Inversa.  1. Se verifica que la información aportada por el área técnica sea coherente con la prestación del servicio que se requiere, con el objetivo de cumplir unos requisitos mínimos y esto conlleve a una pluralidad de oferentes idóneos para una efectiva prestación del servicio. 2.  Por otro lado, una vez publicado el proceso de secop en la plataforma secop se otorga un término para que los oferentes interesados en participar, presenten observaciones y la Entidad de respuesta a las mismas y en caso de ser necesario ajuste los requisitos mediante adenda, esto considerando los principios de publicidad y transparencia.</t>
  </si>
  <si>
    <t>Se realizó mesa de trabajo  de seguimiento a los procesos disciplinarios  el día 26 de enero  de 2022</t>
  </si>
  <si>
    <t>Se realizó mesa de trabajo  de seguimiento a los procesos disciplinarios  el día 28 de febrero  de 2022</t>
  </si>
  <si>
    <t>Se realizó mesa de trabajo  de seguimiento a los procesos disciplinarios  el día 31 de marzo de 2022</t>
  </si>
  <si>
    <t>De conformidad con  la resolución 339 del 29 de marzo de 2022, los términos de los procesos disciplinarios se encuentran  suspendidos transitoriamente.</t>
  </si>
  <si>
    <t xml:space="preserve">Se realizaron las conciliaciones bancarias del mes de enero. </t>
  </si>
  <si>
    <t xml:space="preserve">Se realizaron las conciliaciones bancarias del mes de febrero. </t>
  </si>
  <si>
    <t>Se genero informe el mes de marzo de los estados de tesorería en el cual se evidencia los movimientos efectuados. (ingresos y egresos).</t>
  </si>
  <si>
    <t xml:space="preserve">Se realizaron las conciliaciones bancarias del mes de marzo. </t>
  </si>
  <si>
    <t>8.2 CuposInversión_REPORTE DE RANKING SDH</t>
  </si>
  <si>
    <t xml:space="preserve">Se realizo dentro del comité  financiero del mes de enero, el análisis de los ranking de capitación de bancos. </t>
  </si>
  <si>
    <t>Se realizó la vinculación de un Profesional Universitario en la planta de empleos de la entidad previo la revisión y verificación del cumplimiento de los requisitos para el desempeño.</t>
  </si>
  <si>
    <t>Se actualizaron los compromisos éticos de la vigencia 2022:
• Diana Ramírez Ardila
• Joan Gaitan Ferrer
•  Liliana Pedroza Alonso
• Carlos Vargas Hernández
• Javier Sarmiento Piñeros
• Kelly Serrano Rincón</t>
  </si>
  <si>
    <t>10.1. Compromiso ético</t>
  </si>
  <si>
    <t xml:space="preserve"> Los instrumentos de auditoría son los siguientes:
• PAA
• Código de ética del auditor
• Estatuto de Auditoría
• Carta de representación
Durante el primer corte se realizó revisión del instrumento del PAA
Se adjunta acta</t>
  </si>
  <si>
    <t>10.2. Correos</t>
  </si>
  <si>
    <t>10.3. Acta revisión PAA</t>
  </si>
  <si>
    <t>11. Justificación comité de seguimiento</t>
  </si>
  <si>
    <t>11. Acta N° 1 Arboleda Santa Teresita - Enero</t>
  </si>
  <si>
    <t>11. Acta N° 2 Arboleda Santa Teresita - Febrero</t>
  </si>
  <si>
    <t>11. Acta N° 3 Arboleda Santa Teresita - Marzo</t>
  </si>
  <si>
    <t>11. Acta comité de seguimiento - Abril</t>
  </si>
  <si>
    <t>11. Acta N° 4 Arboleda Santa Teresita - Abril</t>
  </si>
  <si>
    <t>Se están trabajando los contenidos de la jornada de inducción- reinducción anual al equipo de la Subdirección Administrativa en tema de gestión de bienes muebles e inventarios</t>
  </si>
  <si>
    <t>Se emiten piezas informativas  a funcionarios y contratistas de la CVP en margen de transparencia de los trámites y servicios de la CVP.
Nota: Carpeta de Evidencia 
14.1  Actividades del riesgo - piezas de sensibilización</t>
  </si>
  <si>
    <t>Se realizaron comités técnicos de seguimiento y control a las actividades y cronogramas de ejecución de los siguientes Territorios: Alto Fucha, Caracolí, Suba-Usaquén, Suba, Rafael Uribe, San Cristóbal-Santa Fé, Usme I, Usme II y Ciudad Bolívar-Bosa</t>
  </si>
  <si>
    <r>
      <t>Se realizaron comités técnicos de seguimiento y control a las actividades y cronogramas de ejecución de los siguientes Territorios: Alto Fucha</t>
    </r>
    <r>
      <rPr>
        <sz val="13"/>
        <color rgb="FFFF0000"/>
        <rFont val="Arial"/>
        <family val="2"/>
      </rPr>
      <t xml:space="preserve">, </t>
    </r>
    <r>
      <rPr>
        <sz val="13"/>
        <color rgb="FF000000"/>
        <rFont val="Arial"/>
        <family val="2"/>
      </rPr>
      <t>Suba-Usaquén, Suba, Rafael Uribe, San Cristóbal-Santa Fé, Usme I, Usme II y Ciudad Bolívar-Bosa</t>
    </r>
  </si>
  <si>
    <t>En cumplimiento del control el Director de Reasentamientos en Marzo (primer semestre) emitió comunicado al equipo de Reasentamientos, con los lineamientos frente al cumplimiento del código disciplinario ley 734 del 2002, y específicamente lo relacionado con la prohibición de realizar cobros a los beneficiarios en los trámites del Programa de Reasentamientos.  El comunicado se radicó en Orfeo y adicionalmente, se envió por correo electrónico a todo el equipo de REAS</t>
  </si>
  <si>
    <t>Como actividad de control se tiene actualizar el trámite inscrito ante el SUIT, manteniendo la nota que destaca la gratuidad en el trámite del Proceso de Reasentamientos.  Para iniciar la actividad, se envió:
1. Comunicado OAP Radicado Orfeo 1202212000043263 solicitando actualización del trámite
1.1. Documento que contiene toda la información para iniciar en el SUIT la actualización del Trámite, incluyendo la nota de Gratuidad de éste.
Se reportar el avance en 50% en razón a que se tiene el comunicado para la OAP y el documento que contiene la información actualizada del trámite, faltaría transcribir la información en el Plataforma del SUIT.</t>
  </si>
  <si>
    <t>El Director de Reasentamientos realizó seguimiento con el equipo interdisciplinario de la Dirección de Reasentamientos, un seguimiento a los procesos que iniciaron a partir de la vigencia del 2020, hasta la fecha y dejó consignada la información en acta y  en la base de datos, de los procesos que se encuentran con algún retraso.</t>
  </si>
  <si>
    <t>Con base en la información de los procesos de Reasentamientos, que se ha venido revisado durante los primeros meses del año, se elaboró un informe del estado de los procesos (cantidad) para determinar cuáles presentan demora, y cual etapa del proceso se encuentran, y determinar de esta manera las acciones a seguir. para lo cual se elaboró una presentación para el Director, la cual fue socializada en reunión.  Ver evidencia:
2. Informe del Estado de los proceso en PowerPoint, presentado al Director CVP en reunión. 
Se reporta el avance en 25% en razón a que se tiene el primer informe de revisión de los procesos - estado del arte de éstos.</t>
  </si>
  <si>
    <t>Se reporta el avance en 25% en razón a que se tiene el primer informe de revisión de los procesos que tienen algún retraso en su ejecución</t>
  </si>
  <si>
    <t>Como control  la Dirección de Reasentamientos realizó la entrega de la  información del Programa de Reasentamientos al Proceso de Atención al Ciudadano - Dirección Corporativa, para la divulgación de éste con la ciudadanía y los profesionales que  los atienden.  En este correo se informó que se actualizará el trámite y se expedirá una nueva resolución para Relocalización Transitoria.</t>
  </si>
  <si>
    <t>Como actividad de control de tratamiento del riesgo, el Componente Social de REAS, durante el mes de marzo, realizó socialización con los beneficiarios,  sobre los requisitos de los procedimientos que aplican en el Proceso de Reasentamientos. 
3.1 Lista de asistencia y evaluaciones del encuentro feria inmobiliaria cerasus-18-03-2022
3.2 Lista de asistencia y evaluaciones del encuentro feria inmobiliaria cerasus-28-03-2022
3.3 Registro fotográfico
3. Brochure programa de reasentamientos
Se reporta el avance en 25% en razón a que cuenta con la socialización realizada con los beneficiarios.</t>
  </si>
  <si>
    <t xml:space="preserve">El 21 de enero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</si>
  <si>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 xml:space="preserve">El 15 de febrero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</si>
  <si>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 xml:space="preserve">El 16 de marzo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</si>
  <si>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 xml:space="preserve">El 25 de abril de 2022,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 </t>
  </si>
  <si>
    <t>Se realizó mesa de trabajo  de seguimiento a los procesos disciplinarios el día 26 de enero  de 2022</t>
  </si>
  <si>
    <t>Se generó informe el mes de enero  de los estados de tesorería en el cual se evidencia los movimientos efectuados. (ingresos y egresos).</t>
  </si>
  <si>
    <t>8.1 Estados de Tesorería Enero 2022</t>
  </si>
  <si>
    <t>Se generó informe el mes de febrero de los estados de tesorería en el cual se evidencia los movimientos efectuados. (ingresos y egresos).</t>
  </si>
  <si>
    <t>8.1 Estados de Tesorería Febrero 2022</t>
  </si>
  <si>
    <t>8.1 Estados de Tesorería Marzo 2022</t>
  </si>
  <si>
    <t xml:space="preserve">Se realiza en análisis del  reporte de ranking en los comité financieros.  </t>
  </si>
  <si>
    <t xml:space="preserve">Se realizó dentro del comité financiero del mes de enero, el análisis de los ranking de capitación de bancos.  Debido a que el comité financiero se realizó finalizando el mes de marzo, el acta se encuentra en elaboración </t>
  </si>
  <si>
    <t xml:space="preserve">Debido a que la información financiera se genera mes vencido, se reportará la evidencia de mes de abril en el próximo cuatrimestre. </t>
  </si>
  <si>
    <t>Se realizó seguimiento trimestral al Plan Estratégico de Talento Humano y específicamente el Plan de Previsión del Talento Humano donde se reporta el nombramiento ocurrido en los primeros tres meses de la vigencia</t>
  </si>
  <si>
    <t>Se actualizaron los compromisos éticos de la vigencia 2022:
• Diana Ramírez Ardila
• Joan Gaitán Ferrer
•  Liliana Pedroza Alonso
• Carlos Vargas Hernández
• Javier Sarmiento Piñeros
• Kelly Serrano Rincón</t>
  </si>
  <si>
    <t>Se actualizó el compromiso éticos de la vigencia 2022:
• Martha Rodríguez Chaparro</t>
  </si>
  <si>
    <t xml:space="preserve">El asesor de control interno recibió 1 correo electrónico del borrador del informe de auditoría para revisar y aprobar los informes de las auditorías </t>
  </si>
  <si>
    <t xml:space="preserve">El asesor de control interno recibió 3 correos electrónicos del borrador del informe de auditoría para revisar y aprobar los informes de las auditorías </t>
  </si>
  <si>
    <t xml:space="preserve">El asesor de control interno recibió 2 correos electrónicos del borrador del informe de auditoría para revisar y aprobar los informes de las auditorías </t>
  </si>
  <si>
    <t>Se actualizó el compromiso ético de la vigencia 2022:
• Martha Rodriguez Chaparro</t>
  </si>
  <si>
    <t xml:space="preserve">En el presente periodo no hay contratos de obra en ejecución, por lo tanto no se han realizado comités técnicos. Se ha venido realizando seguimiento a las actividades a través de la reunión mensual con la Dirección DUT </t>
  </si>
  <si>
    <t>Se realizó una (1) reunión mensual de seguimiento de los contratos de obra para la entrega del proyecto</t>
  </si>
  <si>
    <t>En el presente periodo se realizó un (1) comité de seguimiento con el contratista Proyectar, para revisión de la ejecución de actividades</t>
  </si>
  <si>
    <t>Se emiten piezas informativas  a funcionarios y contratistas de la CVP para recomendaciones y prevención de malware y  Ramsomware mediante correo institucional.
Nota: Carpeta de Evidencia 
14.1  Actividades del riesgo - piezas de sensibilización</t>
  </si>
  <si>
    <t>Se emiten piezas informativas a funcionarios y contratistas de la CVP para campañas de phishing, y noticias falsas.
Nota: Carpeta de Evidencia 
14.1. Actividades del riesgo - piezas de sensibilización</t>
  </si>
  <si>
    <t xml:space="preserve">N.A </t>
  </si>
  <si>
    <t xml:space="preserve">Riesgo 15.1
15.1.2 Tratamiento del riesgo,
15.1.2.1 Aplicación criterios normativos,
15.1.2.1.1  Marzo
Se consultó a la Dirección Jurídica acerca del criterio jurídico en la aplicación del Decreto 555-21 POT en Plan Terrazas, se socializó la respuesta y se realizó una (1)  jornada de sensibilización a partir del recibo de la respuesta de la Dirección Jurídica, y se hizo seguimiento a la aplicación de conformidad al direccionamiento y acuerdos en mesa técnica.
</t>
  </si>
  <si>
    <t>La DMV a través de la profesional responsable de la estructuración de los procedimientos convocó reunión a la profesionales de la Dirección Jurídica y equipo de la CPS, para socializar el procedimiento, validar su implementación relacionar dicho avance con la apropiación del Sistema Misional, verificar necesidades de ajuste, se requirió programar tres (3) jornadas en el mes de abril para la validación.</t>
  </si>
  <si>
    <t>Riesgo 15.2
15.2.1 Control</t>
  </si>
  <si>
    <t>Programada para el mes de mayo</t>
  </si>
  <si>
    <t>Aunque se había previsto realizar esta actividad de manera semestral, se está realizando mensualmente mediante muestreo.</t>
  </si>
  <si>
    <t xml:space="preserve">Riesgo 16
16.1 Control,
16.1.1 Acta de observaciones 2022 muestreo,
16.1.1.1 enero
</t>
  </si>
  <si>
    <t xml:space="preserve">Riesgo 16
16.1 Control,
16.1.1 Acta de observaciones 2022 muestreo,
16.1.1.2 febrero
</t>
  </si>
  <si>
    <t xml:space="preserve">Riesgo 16
16.1 Control,
16.1.1 Acta de observaciones 2022 muestreo,
16.1.1.3 marzo
</t>
  </si>
  <si>
    <t xml:space="preserve">Riesgo 16
16.1 Control,
16.1.1 Acta de observaciones 2022 muestreo,
16.1.1.4 abril
</t>
  </si>
  <si>
    <t>Actividad en curso programada para el mes de junio 14</t>
  </si>
  <si>
    <t>Se requiere presentar y solicitar el aval de los procesos de  contratación para el territorio 2,  ante el Comité Fiduciario en sesiones 8 y 13 del mes de enero del 2022.</t>
  </si>
  <si>
    <t>Riesgo 17.1,
17.1.1. Control</t>
  </si>
  <si>
    <t>Actividad en curso programada para el mes de mayo del 2022</t>
  </si>
  <si>
    <t>No es posible implementar el procedimiento con los lineamientos para el BDM en razón a que sólo el 13 de abril del 2022, la SDHT, emite la resolución 195, por medio de la cual se establecen las condiciones para la operación del Banco Distrital de materiales, en el marco del Decreto Distrital 145 del 16 de abril del 2021, solo a partir de esta fecha la CVP cuenta con las condiciones para  Implementar el procedimiento con los lineamientos para la implementación del Banco Distrital de Materiales</t>
  </si>
  <si>
    <t>Riesgo 17.2
17.2.1 Control</t>
  </si>
  <si>
    <t>Se generaron las conciliaciones del mes de enero entre la solicitudes de pago radicados y los realizados.</t>
  </si>
  <si>
    <t>18. Correo- REPORTE DE PAGOS ENERO DEL 2022
REPORTE DE OP SICAPITAL ENERO 2022
REPORTE DE PAGOS DEL 01 AL 31 ENERO 2022</t>
  </si>
  <si>
    <t xml:space="preserve">Se realizó mesa de trabajo  con el equipo de trabajo de pagos, para validar que los pagos realizados en el mes de enero. </t>
  </si>
  <si>
    <t>Se generaron las conciliaciones del mes de febrero entre la solicitudes de pago radicados y los realizados.</t>
  </si>
  <si>
    <t>18. Correo- REPORTE DE PAGOS FEBRERO DEL 2022
REPORTE DE OP SICAPITAL FEBRERO 2022
REPORTE DE PAGOS DEL 01 AL 31 FEBRERO 2022</t>
  </si>
  <si>
    <t>Se realizó la revisión trimestral de los permisos otorgados a los integrantes del proceso de cartera verificar las restricciones   de acuerdo al perfil.</t>
  </si>
  <si>
    <t>19.1 Acta - Reunión - Validación Usuarios Autorizados &amp; Activos F4GL y Uso de Información Confidencial - 07Abr2022</t>
  </si>
  <si>
    <t>Se realizó la  reunión trimestral en la que se validaron los usuario autorizados y activos en el aplicativo FORMULA 4GL, y de igual forma se asumió el compromiso de uso adecuado y confidencialidad de la información.</t>
  </si>
  <si>
    <t xml:space="preserve">Se realizó la  validación de  las solicitudes de información en el  aplicativo y las bases disponibles de cartera, realizadas por terceros, a través de los canales disponibles y en particular las realizadas a través de la pagina Web del mes de enero. </t>
  </si>
  <si>
    <t>19.2 Informe  - Solicitudes y Respuestas de Información Personal Financiera - Enero 2022.docx</t>
  </si>
  <si>
    <t xml:space="preserve">Se realizó el Informe de respuestas a las solicitudes realizadas por terceros del mes de enero. </t>
  </si>
  <si>
    <t xml:space="preserve">Se realizó la  validación de  las solicitudes de información en el  aplicativo y las bases disponibles de cartera, realizadas por terceros, a través de los canales disponibles y en particular las realizadas a través de la pagina Web del mes de febrero. </t>
  </si>
  <si>
    <t>19.2 Informe  - Solicitudes y Respuestas de Información Personal Financiera - Febrero 2022.docx</t>
  </si>
  <si>
    <t xml:space="preserve">Se realizó el Informe de respuestas a las solicitudes realizadas por terceros del mes de febrero. </t>
  </si>
  <si>
    <t xml:space="preserve">Se realizó la  validación de  las solicitudes de información en el  aplicativo y las bases disponibles de cartera, realizadas por terceros, a través de los canales disponibles y en particular las realizadas a través de la pagina Web del mes de marzo. </t>
  </si>
  <si>
    <t>19.2 Informe  - Solicitudes y Respuestas de Información Personal Financiera - Marzo 2022.docx</t>
  </si>
  <si>
    <t xml:space="preserve">Se realizó el Informe de respuestas a las solicitudes realizadas por terceros del mes de marzo. </t>
  </si>
  <si>
    <t xml:space="preserve">Se realizó un (1) reporte por parte del encargado del reparto, donde se puede ver la trazabilidad en tiempos y movimientos del expediente. </t>
  </si>
  <si>
    <t>20.1 Reporte compfun- Enero</t>
  </si>
  <si>
    <t>Se realizó una (1) sensibilización trimestral sobre el Código de Integridad de la CVP</t>
  </si>
  <si>
    <t>20.1 Presentación código de integridad
20.1 Listado de asistencia</t>
  </si>
  <si>
    <t>20.1 Reporte compfun- Febrero</t>
  </si>
  <si>
    <t>20.1 Reporte compfun- Marzo</t>
  </si>
  <si>
    <t>20.1 Reporte compfun- Abril</t>
  </si>
  <si>
    <t>En el presente periodo se inició un proceso de titulación en la localidad de Bosa, barrio Manzanares. El 19 de enero de 2022, se realizó la sensibilización sobre el procedimiento de titulación y la gratuidad de los tramites.</t>
  </si>
  <si>
    <t>20.2 Acta de reunión Bosa Manzanares-Enero</t>
  </si>
  <si>
    <t xml:space="preserve">Se realizó una (1) reunión presencial el 28 de enero, con el designado del equipo social, para el seguimiento a las sensibilizaciones realizadas para los procesos de titulación iniciados. </t>
  </si>
  <si>
    <t>20.2 Acta de reunión mensual-Enero</t>
  </si>
  <si>
    <t xml:space="preserve">En el periodo no se iniciaron procesos de titulación, por lo tanto no se realizaron sensibilizaciones sobre el procedimiento de titulación. </t>
  </si>
  <si>
    <t xml:space="preserve">Se realizó la (2) segunda reunión presencial el 25 de febrero, con el designado del equipo social, para el seguimiento a las sensibilizaciones realizadas para los procesos de titulación iniciados. </t>
  </si>
  <si>
    <t>20.2 Acta de reunión mensual-Febrero</t>
  </si>
  <si>
    <t>En el presente periodo se iniciaron procesos de titulación en la Chiguaza, Bella Flor, Tanque Laguna y Potosi.El 4, 16, 24 y 26 de marzo se realizaron las sensibilizaciones sobre el procedimiento de titulación y la gratuidad de los tramites.</t>
  </si>
  <si>
    <t>20.2 Actas de reunión, fotografías, listados de asistencia-Marzo</t>
  </si>
  <si>
    <t xml:space="preserve">Se realizó la (3) segunda reunión presencial el 29 de marzo, con el designado del equipo social, para el seguimiento a las sensibilizaciones realizadas para los procesos de titulación iniciados. </t>
  </si>
  <si>
    <t>20.2 Acta de reunión mensual-Marzo</t>
  </si>
  <si>
    <t xml:space="preserve">Se realizó la (4) cuarta reunión presencial el 27 de abril, con el designado del equipo social, para el seguimiento a las sensibilizaciones realizadas para los procesos de titulación iniciados. </t>
  </si>
  <si>
    <t>20.2 Acta de reunión mensual-Abril</t>
  </si>
  <si>
    <t>El Equipo Interdisciplinario de la Dirección de Reasentamientos (Jurídicos, Sociales, Técnicos y Financieros), en la elaboración de los informes de pre factibilidad (3 primeras etapas del Proceso), y elaboración de los informes Interdisciplinarios en Curso (Etapa Ejecución del Proceso), revisaron el cumplimiento de los requisitos, tal y como lo establece los formatos publicados en calidad. Estos informes se presentaron en la primera Mesa Técnica de Reasentamientos llevada a cabo el 28 de Marzo, posterior a la publicación de la Resolución 321 de 2022, en el marco del Decreto 555/2021. Los informes son revisados en forma y contenido en la Mesa para viabilizar la continuidad del proceso.</t>
  </si>
  <si>
    <t>1. Pantallazo de los procesos de Reasentamientos que se presentan a la Mesa Técnica, con Informe de Pre factibilidad e Interdisciplinario en Curso en Marzo</t>
  </si>
  <si>
    <r>
      <rPr>
        <sz val="13"/>
        <rFont val="Arial"/>
        <family val="2"/>
      </rPr>
      <t>Como actividad se tiene la realización de las Mesas Técnicas de Reasentamientos, como punto de control, para revisar y aprobar los informes y pre factibilidades generados por el equipo interdisciplinario, durante la vigencia, y garantizar que los proceso cumplen los requisitos para continuar.  Es así como en marzo, se llevó a cabo la primera Mesa Técnica, posterior a la expedición de la Resolución 321 del 25 de marzo, de acuerdo con el Decreto 555 de 2021. 
La Dirección de Reasentamientos no podía hacer Mesa, para aprobar procesos y expedir Resoluciones, hasta tanto no contara con el marco jurídico. El Acta de la Mesa está en revisión
1. Citación a reunión 28032022</t>
    </r>
    <r>
      <rPr>
        <sz val="13"/>
        <color rgb="FFFF5050"/>
        <rFont val="Arial"/>
        <family val="2"/>
      </rPr>
      <t xml:space="preserve">
</t>
    </r>
    <r>
      <rPr>
        <sz val="13"/>
        <rFont val="Arial"/>
        <family val="2"/>
      </rPr>
      <t>1.2 Pantallazos de reunión
1.3 Evidencia grabación reunión</t>
    </r>
  </si>
  <si>
    <t>El Equipo Interdisciplinario de la Dirección de Reasentamientos (Jurídicos, Sociales, Técnicos y Financieros), en la elaboración de los informes de pre factibilidad (3 primeras etapas del Proceso), y elaboración de los informes Interdisciplinarios en Curso (Etapa Ejecución del Proceso), revisaron el cumplimiento de los requisitos, tal y como lo establece los formatos publicados en calidad. Estos informes se presentaron en la segunda y tercera Mesa Técnica de Reasentamientos llevada a cabo en Abril.  Los informes son revisados en forma y contenido en la Mesa para viabilizar la continuidad del proceso.</t>
  </si>
  <si>
    <t>2. Pantallazo de los procesos de Reasentamientos que se presentan a la Mesa Técnica, con Informe de Pre factibilidad e Interdisciplinario en curso en Abril</t>
  </si>
  <si>
    <t>En abril se realizaron las Mesas Técnicas de Reasentamientos para revisar y aprobar los Informes de  Pre factibilidades e Interdisciplinarios de Procesos en Curso, generados por el equipo interdisciplinario (jurídico, técnico, social y financiero), como evidencia se tiene:
2.1 Citación reunión 07042022 
2.2 Evidencia grabación reunión
2.3 Citación reunión 26042022
2.4 Citación reunión 27042022
2.5 Evidencia grabación reunión
Se reporta un avance del 25% teniendo en cuenta que a partir de marzo se iniciaron las Mesas Técnicas. En la actualidad se llevan 3 Mesas. Las Actas están en revisión y elaboración</t>
  </si>
  <si>
    <t>Se generan las CERTIFICACIONES SALARIALES, LABORES Y PENSIONALES de acuerdo con la información consultada en las bases de datos y/o en el historial laboral del solicitante, cumpliendo con lo establecido en el procedimiento establecido para tal fin.</t>
  </si>
  <si>
    <t>Esta asesoría se permite manifestar que en atención al cumplimiento del control la Dirección de Mejoramiento de Barrios, realiza comités técnicos mensuales de los territorios en los cuales ejecuta obras, de acuerdo con las evidencias aportadas.</t>
  </si>
  <si>
    <t>NO REQUIERE SEGUIMIENTO PARA ESTE CORTE</t>
  </si>
  <si>
    <t>Esta asesoría se permite manifestar que, en atención al control diseñado, se dio cumplimiento en los términos estructurados para el primer cuatrimestre de 2022. Se observan las evidencias del cumplimiento publicadas y acorde con lo indicado en la columna X de la presente matriz.</t>
  </si>
  <si>
    <t>La actividad programada por el proceso es un trámite actualizado en SUIT, el cual tiene una periodicidad anual, con fecha de inicio del 1-02-2022 y terminación 31-07-2022, el indicador es 1 trámite actualizado en SUIT el cual de acuerdo a los soportes ya se dio inicio a la actividad presentando para el presente cuatrimestre un avance del 50%.</t>
  </si>
  <si>
    <t>Las actividades programadas por el proceso son 4 informes del estado de los procesos, con una periodicidad trimestral, con fecha de inicio del 1-02-2022 y terminación 15-12-2022, el indicador es 4 informes; de acuerdo a los soportes se reporta 1 de los 4 planeados presentando para el presente cuatrimestre un avance del 25%.</t>
  </si>
  <si>
    <t>Esta asesoría se permite manifestar que, en atención al control diseñado, para el cual se registró en la matriz que la evidencia que soporta la ejecución son las Piezas comunicativas elaboradas, sin embargo, como evidencia se encuentra la información del Programa de Reasentamientos entregada al Proceso de Atención al Ciudadano - Dirección Corporativa, para la divulgación de éste con la ciudadanía y los profesionales que  los atienden, por lo anterior se recomienda revisar si debe ser modificada la evidencia descrita para soportar el cumplimiento.</t>
  </si>
  <si>
    <t xml:space="preserve">Esta asesoría se permite manifestar frente a la verificación de las evidencias de la ejecución del control durante el primer cuatrimestre lo siguiente:  
- El proceso realiza mensualmente el seguimiento a la matriz de riesgos de corrupción y deja las respectivas constancias en esta.
- Se ejecutó el control de acuerdo a la estructura del mismo y las evidencias reposan en la carpeta disponible para el archivo las cuales se verificaron para el presente seguimiento.
</t>
  </si>
  <si>
    <t>Para el presente seguimiento no se observa avance de la actividad, lo planeado son 2 actividades con periodicidad semestral, las cuales se encuentra en tiempos para la ejecución oportuna inicialmente programada.</t>
  </si>
  <si>
    <t>La actividad estructurada tiene un indicador de 2 sensibilizaciones realizadas, de las cuales para este primer cuatrimestre se ejecutó la primera de la vigencia, como consta en la evidencia publicada.</t>
  </si>
  <si>
    <t xml:space="preserve">Esta asesoría se permite manifestar que, en atención al control diseñado, se dio el cumplimiento en los términos estructurados para el primer cuatrimestre de 2022. Se observan las evidencias del cumplimiento publicadas acorde con lo indicado en la columna X de la presente matriz,  el proceso tiene el mismo contrl para dos causas diferents de acuerdo con la descripción del rieso 8 de la presente matriz. </t>
  </si>
  <si>
    <t>Para el presente seguimiento no se observa avance de la actividad, la cual se encuentra en tiempos y no será objeto del presente seguimiento.</t>
  </si>
  <si>
    <t xml:space="preserve">La evidencia no permite validar la ejecución y el cumplimiento del control, el control se realiza a través de ORFEO y con punto de control del referente de contratación. Sin embargo, el soporte aportado como evidencia no está alineado. Este control fue ejecutado en el periodo del seguimiento.
Recomendación: Replantear el indicador de acuerdo a la herramienta empleada para la ejecución del control es importante que el proceso realice una validación frente a la evidencia estructurada ya que aun cuando el riesgo y el control cuenta con la estructura que dan los lineamientos internos de la CVP y la Guía para la administración del riesgo y el diseño de controles en entidades Públicas emitida por la Función Pública, la evidencia no permite validar el cumplimiento de los mismos.     
</t>
  </si>
  <si>
    <t xml:space="preserve">Actividad de tratamiento
Dentro de la información de seguimiento relacionada por el proceso mencionaron la ejecución del seguimiento a varios procesos de subasta inversa publicados por la CVP en el SECOP, sin embargo, el documento aportado como evidencia es un acta de reunión que consigna como asunto o tema y de acuerdo con el orden del día lo socializado fue acerca de “Mapa Riesgos de Corrupción 2022”. Lo anterior no soporta la ejecución de la acción planeada, razón por la cual se reporta un 0% como resultado del indicador. Es importante contar con la evidencia que soporte la ejecución de las actividades planeadas.
</t>
  </si>
  <si>
    <t xml:space="preserve">
- El control establece como evidencia que soporta el cumplimiento Listas de chequeo por modalidad de contratación revisada, y el documento publicado como soporte es un archivo en Word que contiene un enlace que dirige a la página del SECOP en el buscador de procesos.
- Frente a la evidencia aportada en el seguimiento no se puede verificar el responsable, la acción, la periodicidad establecida, si cumple con el propósito del control que en este caso es detectar y finalmente no se observan sustento si se ejecutaron correctivos o desviaciones del control. 
Recomendación: Replantear el indicador de acuerdo a la herramienta empleada para la ejecución del control es importante que el proceso realice una validación frente a la evidencia estructurada ya que aun cuando el riesgo y el control cuenta con la estructura que dan los lineamientos internos de la CVP y la Guía para la administración del riesgo y el diseño de controles en entidades Públicas emitida por la Función Pública, la evidencia no permite validar el cumplimiento de los mismos.    
</t>
  </si>
  <si>
    <t xml:space="preserve">ACTIVIDAD DE TRATAMIENTO 
Para el presente seguimiento no se observa avance de la actividad, la cual se encuentra en tiempos y no será objeto del presente seguimiento. 
</t>
  </si>
  <si>
    <t>La ejecución del control es apropiada de acuerdo con la estructura del mismo, el proceso reporta cumplimiento del control dentro de la periodicidad definida y adjunta evidencia acorde al desarrollo del plan de acción, solo para los meses de enero, febrero y marzo en atención a que con la expedición de la resolución 339 del 29 de marzo de 2022, los términos de los procesos disciplinarios se encuentran suspendidos transitoriamente.</t>
  </si>
  <si>
    <t>El proceso reporta cumplimiento de la actividad del plan de acción dentro de la periodicidad definida y adjunta evidencia acorde al desarrollo del plan de acción, solo para los meses de enero, febrero y marzo en atención a que con la expedición de la resolución 339 del 29 de marzo de 2022, los términos de los procesos disciplinarios se encuentran suspendidos transitoriamente.</t>
  </si>
  <si>
    <t xml:space="preserve">La ejecución del control es apropiada de acuerdo con la estructura del mismo, se observa la evidencia acorde a su desarrollo. Aun cuando el control es mensual este se realiza de 10 a 15 dias posterior a la terminación del mes, por esta razón  la ejecución esta alineada con lo programado por el proceso. </t>
  </si>
  <si>
    <t xml:space="preserve">Para el presente seguimiento no se observa avance del control, la cual se encuentra en tiempos y no será objeto del presente seguimiento. 
</t>
  </si>
  <si>
    <t>La ejecución del control es apropiada de acuerdo con la estructura del mismo, el proceso reporta cumplimiento del control según la necesidad dentro del cuatrimestre, se observa la evidencia acorde a su desarrollo con los soportes de los compromisos éticos de los auditores suscritos.</t>
  </si>
  <si>
    <t>La ejecución del control es apropiada de acuerdo con la estructura del mismo, el proceso reporta cumplimiento del control según la necesidad dentro del cuatrimestre, se observa la evidencia acorde a su desarrollo.</t>
  </si>
  <si>
    <t>No tienen actividad de tratamiento planeada N/A</t>
  </si>
  <si>
    <t>Para los meses enero, febrero y marzo, la DUT no tenía contratos en ejecución, razón por la cual de acuerdo con la estructura del control no permitía la ejecución del mismo. Para el mes de abril se empezó la ejecución del control con el acta de comité de seguimiento como consta en la evidencia publicada</t>
  </si>
  <si>
    <t xml:space="preserve">Para el presente seguimiento no se observa avance de la actividad, la cual se encuentra en tiempos y no será objeto del presente seguimiento. 
</t>
  </si>
  <si>
    <t>El control estructurado no aporta a la mitigación del riesgo, razón por la se recomienda evaluar la estructura del control por parte del proceso, la evidencia publicada no permite validar la estructura del control, en el presente seguimiento no se da aval al control reportado como ejecutado en atención al soporte.</t>
  </si>
  <si>
    <t>Para el presente seguimiento no se observa avance en el control , el mismo tiene una periodicidad semestral, se encuentra en tiempos para la ejecución oportuna inicialmente programada.</t>
  </si>
  <si>
    <t>Se tienen dos capacitaciones programadas para la vigencia con una periodicidad semestral, para el primer cuatrimestre se dio la primera de la vigencia 2022 con una Mesa Jurídica – Presentación de casos para
establecer lineamientos generales celebrada 2 de marzo de 2022, se aportan las evidencias de cumplimiento acordes a lo planeado.</t>
  </si>
  <si>
    <t>Esta asesoría se permite manifestar que, en atención al control diseñado, el mismo se cumplió en la periodicidad establecida, se observa publicada en la carpeta la evidencia del acta que refiere las mesas de trabajo celebradas en el mes de abril.</t>
  </si>
  <si>
    <t>Para el presente seguimiento no se observa avance de la actividad de tratamiento, esta tiene una periodicidad semestral, se encuentra en tiempos para la ejecución oportuna inicialmente programada.</t>
  </si>
  <si>
    <t>Esta asesoría se permite manifestar que, en atención al control diseñado, el mismo se está cumpliendo mensualmente mediante muestreo, esto de acuerdo con los soportes de ejecución, sin embargo, en la estructura del control no se estableció periodicidad, por esta razón se recomienda al proceso realizar la modificación del control en atención a que cumpla con la estructura que deben tener los controles y adicional con los soportes de ejecución de la actividad para los próximos seguimientos.</t>
  </si>
  <si>
    <t>Esta asesoría se permite manifestar que, en atención al control diseñado, el mismo se cumplió en la periodicidad establecida, se observa publicada en la carpeta la evidencia del comité celebrado en enero de 2022.</t>
  </si>
  <si>
    <t>Esta asesoría se permite manifestar que, en atención al control diseñado, no se estableció responsable, ni periodicidad, por esta razón se recomienda al proceso realizar la modificación del control en atención a que cumpla con la estructura que deben tener los controles de acuerdo con los lineamientos vigentes, adicional se observó publicada como evidencia la resolución 195 del 13 de abril de 2022, lineamiento necesario para la implementación de los procedimientos de que trata el control, por lo anterior es importante que se realice una verificación al control para la respectiva modificación como resultado del análisis recomendado.</t>
  </si>
  <si>
    <t xml:space="preserve">La ejecución del control es apropiada de acuerdo con la estructura del mismo, se observa la evidencia acorde a su desarrollo.  </t>
  </si>
  <si>
    <t>La ejecución del control es apropiada de acuerdo con la estructura del mismo, el proceso reporta cumplimiento del control dentro de la periodicidad definida y adjunta evidencia “SENSIBILIZACIÓN CÓDIGO DE INTEGRIDAD CVP Y TEMAS RELACIONADOS CON ACTOS DE CORRUPCIÓN” acorde a su desarrollo.</t>
  </si>
  <si>
    <t>Esta asesoría se permite manifestar que, en atención al control diseñado, el mismo se cumplió en la periodicidad establecida, se observan publicadas en la carpeta la evidencia de los meses de marzo y abril.</t>
  </si>
  <si>
    <t>Las actividades programadas por el proceso son 12 actas de mesas técnicas de reasentamientos, con una periodicidad mensual, con fecha de inicio del 1-02-2022 y terminación 15-12-2022, sin embargo, de acuerdo con los soportes se observa que las mesas técnicas empezaron hasta el mes de marzo de 2022 y a la fecha se encuentran 3 celebradas, de acuerdo con la estructura del indicador se recomienda revisar si es necesario modificar el indicador en atención al inicio de la actividad.</t>
  </si>
  <si>
    <t>Esta asesoría se permite manifestar que en atención al cumplimiento del control, realiza la verificación para la nomina mensualmente, de acuerdo con las evidencias aportadas.</t>
  </si>
  <si>
    <t>Esta asesoría se permite manifestar que en atención al cumplimiento del control, eel proceo emitio el informe trimestral, de acuerdo con las evidencias aportadas.</t>
  </si>
  <si>
    <t>Esta asesoría se permite manifestar que durante la vigencia 2022 se aplico el control estructurado por la  Dirección de Mejoramiento de Barrios, realizando comités técnicos mensuales de los territorios en los cuales ejecuta obras, de acuerdo con las evidencias aportadas.</t>
  </si>
  <si>
    <t>La actividad formulada fue ejecutada el 26 de mayo de 2022, cumpliendo los tiempos establecidos por el proceso, siedno ejecutada en el segundo cuatrimestre de la vigencia 2022.</t>
  </si>
  <si>
    <t>Frente al control estructurado, el mismo se cumplio y fue socializado mediante el radicado 202212000104593 del 30 de septiembre de 2022, cumpliendo lo estructuradopor la Dirección de Reasentamiento.</t>
  </si>
  <si>
    <r>
      <t xml:space="preserve">La actividad programada por el proceso fue el  trámite actualizado en SUIT, al cual </t>
    </r>
    <r>
      <rPr>
        <u/>
        <sz val="10"/>
        <color theme="1"/>
        <rFont val="Arial"/>
        <family val="2"/>
      </rPr>
      <t>se dio cumplimiento al 100% el 31 de agosto de 2022.</t>
    </r>
  </si>
  <si>
    <t>El proceso ejecutó el control de acuerdo con lo estructurado. Se evidencian los soportes que muestran el cumplimiento del 100% durante la vigencia 2022.</t>
  </si>
  <si>
    <t>El proceso con base en la información de los procesos de Reasentamientos revisados, realizó por parte de los responsables de cada componente la revisión y actualización de la información en el Sistema. Se observan las avidencias de los informes a diciembre de 2022, cumpliendo en la vigencia 2022 la actividad estructurada.</t>
  </si>
  <si>
    <t>Esta asesoría se permite manifestar frente a la verificación de las evidencias de la ejecución del control durante la vigencia 2022 lo siguiente:  
- El proceso realiza mensualmente el seguimiento a la matriz de riesgos de corrupción y deja las respectivas constancias en esta.
- Se ejecutó el control de acuerdo a la estructura del mismo y las evidencias reposan en la carpeta disponible para el archivo las cuales se verificaron para el presente seguimiento.</t>
  </si>
  <si>
    <t>Frente a la actividad de tratamiento estructurada, durante la vigencia 2022 se efectuaron las dos socializaciones del procedimiento de representación judicial y extrajudicialque se programaron de acuerdo con  el indicador cantidad 2 / periodicidad semestral. Lo anterior evidencia el cumplimiento del 100%.</t>
  </si>
  <si>
    <t>Frente a la actividad de tratamiento estructurada, durante la vigencia 2022 se efectuaron las dos socializaciones de inducción y entrenamiento que se programaron de acuerdo con  el indicador cantidad 2 / periodicidad semestral. Lo anterior evidencia el cumplimiento del 100%.</t>
  </si>
  <si>
    <t>El proceso cumplió la actividad ejecutandola de acuerdo al indicador dos seguimientos en la vigencia los cuales se efectuaron el 17 de junio y el 31 de octubre de 2022, como consta en las evidencias publicadas.</t>
  </si>
  <si>
    <t xml:space="preserve">Esta asesoría se permite manifestar que el proceso desarrollo la implementación de la estrategia de gratuidad y se observan las evidencias del cumplimiento publicadas acorde con lo indicado. Dando cumplimiento al control durante la vigencia 2022. </t>
  </si>
  <si>
    <t>La evidencia aportada fue modificada teniendo en cuenta lo recomendado por la ACI para los seguimientos del primer y segundo cuatrimestro, lo cual permite de acuerdo a el numero radicado validar la ejecución y el cumplimiento del control realizado a través de ORFEO durante la vigencia 2022, danco cumplimiento al control estructurado.</t>
  </si>
  <si>
    <t>La actividad formulada se cumplio con tres seguimientos los cuales se celebraron en las siguientes fechas: 18 de abril, 4 de noviembre y 22 de diciembre de 2022.</t>
  </si>
  <si>
    <t>La ejecución del control fue apropiada de acuerdo con la estructura del mismo, el proceso reportó un cumplimiento del control dentro de la periodicidad definida y adjunta evidencia acorde, para los meses de enero, febrero y marzo en atención a que con la expedición de la resolución 339 del 29 de marzo de 2022, los términos de los procesos disciplinarios se suspendieron y se retomaron las reuniones para septiembre, octubre, noviembre y diciembre</t>
  </si>
  <si>
    <t>La actividad se ejecuto de forma apropiada de acuerdo con la estructura, el proceso reporta cumplimiento del control dentro de la periodicidad definida y adjunta evidencia acorde al desarrollo del plan de acción, solo para los meses de enero, febrero y marzo en atención a que con la expedición de la resolución 339 del 29 de marzo de 2022, los términos de los procesos disciplinarios se suspendieron y se retomaron las reuniones para septiembre, octubre, noviembre y diciembre</t>
  </si>
  <si>
    <t>La ejecución del control es apropiada de acuerdo con la estructura del mismo, el proceso reporta cumplimiento apropiado del control dentro del cuatrimestre, se observa la evidencia acorde a su desarrollo de los meses de abril , mayo, junio,  julio, agosto, septiembre, octubre, noviembre y diciembre en atención a los cierres financieros. Lo anterior evidencia el cumplimiento al 100% del control en la vigencia 2022</t>
  </si>
  <si>
    <t>La ejecución de la actividad es apropiada de acuerdo con la estructurado por el proceso reporta cumplimiento dentro del cuatrimestre, se observa la evidencia acorde a su desarrollo de los meses de abril , mayo, junio, julio, agosto, septiembre, octubre, noviembre y diciembre en atención a los cierres financieros. Lo anterior evidencia el cumplimiento al 100%  para la vigencia 2022</t>
  </si>
  <si>
    <t>La ejecución del control es apropiada de acuerdo con la estructura del mismo, el proceso reporta cumplimiento apropiado del control dentro del cuatrimestre, se observa la evidencia acorde a su desarrollo de los meses de abril , mayo, junio, julio, agosto, septiembre, octubre, noviembre y diciembre en atención a los cierres financieros. Lo anterior evidencia el cumplimiento al 100% del control en la vigencia 2022</t>
  </si>
  <si>
    <t>Ejecución del control se efectuo con la periodicidad definida en la vigencia 2022 es decir para los meses en los cuales se realizó la vinculación de personal de planta, el cual se ejecuto acorde a su estructura.</t>
  </si>
  <si>
    <t>Se cumplieron los informes estructurados como actividad para la vigencia 2022, siendo el 4 de fecha 29 de diciembre de 2022. Por lo anterior se cumplio la actividad.</t>
  </si>
  <si>
    <t>Se realizó la revisión de los instrumentos de auditoría  Estatuto de Auditoría y Código de Etica en reunión del 30 de noviembre de 2022, dando cumplimiento a la actividad planeada.</t>
  </si>
  <si>
    <t>De acuerdo con el control estructurado para el segundo cuatrimestre no fue necesaria la ejecución del mismo, teniendoe en cuenta que para el periodo citado no se realizó la vinculación de auditores nuevos.</t>
  </si>
  <si>
    <t xml:space="preserve">Se dio cumplimiento al control estructurado de acuerdo con la necesidad para la vigencia 2022 al 100%  </t>
  </si>
  <si>
    <t>La ejecución del control es apropiada de acuerdo con la estructura del mismo, el proceso reporta cumplimiento del control de forma mensual dentro de la vigencia 2022, se observa la evidencia acorde a su cumplimiento.</t>
  </si>
  <si>
    <t>La actividad programada por el proceso se ejecutó para la vigencia 2022 se observan los soportes documentales como evidencia de las actas de reunión.</t>
  </si>
  <si>
    <t xml:space="preserve">La ejecución del control es apropiada de acuerdo con la estructura del mismo, en la vigencia 2022 se presentaron 4 informes trimestrales de acuerdo con el control estructurado. De lo anterioro se dio 100% de cumplimiento al control.  </t>
  </si>
  <si>
    <t xml:space="preserve">Se dio cumplimiento a la actividad en sensibilización implicaciones legales del manejo documentla la cual se desarrollo el 28 de diciembre de 2022, reflejando el cumplimiento del 100%  </t>
  </si>
  <si>
    <t>El control estructurado se ejecuto de acuerdo con lo estructurado para la vigencia 2022.</t>
  </si>
  <si>
    <t>La actividad programada se ejcuto para la vigencia 2022 en relación a lo proyectado y en la periodicidad descrita.</t>
  </si>
  <si>
    <t>Las actividades programadas se ejecutaron una el  30 de junio y la otra el 3 de noviembre de 2022 cumpliendo la actividad al 100%.</t>
  </si>
  <si>
    <t xml:space="preserve">El control formulado indica una mesa de trabajo semestralmente para validar la implementación del procedimiento: Presentación y estructuración de proyectos en el marco del plan terrazas y radicación en curaduría pública social dirección de mejoramiento de vivienda, las cuales fueron celebradas el 30 de junio y el 27 de octubre de 2022, dando cumplimiento al control al 100%. </t>
  </si>
  <si>
    <t>Las actividades programadas se ejecutaron para la 2022 cumpliendo la actividad al 100%.</t>
  </si>
  <si>
    <t xml:space="preserve">El control formulado se desarrollo de acuerdo con lo estructurado durante la vigencia 2022. </t>
  </si>
  <si>
    <t xml:space="preserve">El control formulado se desarrollo de acuerdo con lo estructurado durante la vigencia 2022 en lo relacionado con los comités fiduciarios. </t>
  </si>
  <si>
    <t xml:space="preserve">El control formulado se desarrollo de acuerdo con lo estructurado durante la vigencia 2022 en lo relacionado con los comités técnicos . </t>
  </si>
  <si>
    <t>La actividad programada por el proceso fue ejecutada de acuerdo a lo proyectado y en la periodicidad descrita para la vigencia 2022.</t>
  </si>
  <si>
    <t>La ejecución del control es apropiada de acuerdo con la estructura del mismo, se observa el cumplimiendo durante la vigencia 2022.</t>
  </si>
  <si>
    <t>La actividad programada fue establecida como 4 socializaciónes sin embargo durante la vigencia 2022 unicamente se tiene evidencia de 2, lo que deja la acción finalizada pero sin cumplimiento al 100% para el 2022.</t>
  </si>
  <si>
    <t>Esta asesoría se permite manifestar que, en atención al control diseñado, el mismo se cumplió en la periodicidad establecida, se observan publicadas las evidencias acordes a la vigencia.</t>
  </si>
  <si>
    <t>La actividad programada por el proceso fue ejecutada de acuerdo a lo proyectado y en la periodicidad descrita para la vigencia 2022, con la capacitación del 27 de diciembre de 2022</t>
  </si>
  <si>
    <r>
      <t xml:space="preserve">El proceso realizó </t>
    </r>
    <r>
      <rPr>
        <i/>
        <sz val="10"/>
        <color rgb="FF000000"/>
        <rFont val="Arial"/>
        <family val="2"/>
      </rPr>
      <t>una (1) socialización a los referentes de contratación sobre las listas de chequeo por modalidad de contratación</t>
    </r>
    <r>
      <rPr>
        <sz val="10"/>
        <color rgb="FF000000"/>
        <rFont val="Arial"/>
        <family val="2"/>
      </rPr>
      <t>, el 24 de mayo de 2022, cumpliendo al 100% lo formulado.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</si>
</sst>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41" formatCode="_-* #,##0_-;\-* #,##0_-;_-* &quot;-&quot;_-;_-@_-"/>
  </numFmts>
  <fonts count="74"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sz val="12"/>
      <color theme="1"/>
      <name val="Arial"/>
      <family val="2"/>
    </font>
    <font>
      <b/>
      <sz val="11"/>
      <color theme="1"/>
      <name val="Arial"/>
      <family val="2"/>
    </font>
    <font>
      <b/>
      <sz val="10"/>
      <color rgb="FF000000"/>
      <name val="Arial"/>
      <family val="2"/>
    </font>
    <font>
      <b/>
      <sz val="10"/>
      <color theme="1"/>
      <name val="Century Gothic"/>
      <family val="2"/>
    </font>
    <font>
      <b/>
      <i/>
      <sz val="10"/>
      <color theme="1"/>
      <name val="Arial"/>
      <family val="2"/>
    </font>
    <font>
      <i/>
      <sz val="10"/>
      <color theme="1"/>
      <name val="Arial"/>
      <family val="2"/>
    </font>
    <font>
      <b/>
      <sz val="1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
      <color rgb="FF000000"/>
      <name val="Calibri"/>
      <family val="2"/>
    </font>
    <font>
      <b/>
      <sz val="10"/>
      <color rgb="FFFF0000"/>
      <name val="Arial"/>
      <family val="2"/>
    </font>
    <font>
      <u/>
      <sz val="10"/>
      <color theme="1"/>
      <name val="Arial"/>
      <family val="2"/>
    </font>
    <font>
      <i/>
      <sz val="10"/>
      <color rgb="FF000000"/>
      <name val="Arial"/>
      <family val="2"/>
    </font>
    <font>
      <sz val="13"/>
      <color rgb="FF000000"/>
      <name val="Arial"/>
      <family val="2"/>
    </font>
    <font>
      <sz val="13"/>
      <color rgb="FFFF0000"/>
      <name val="Arial"/>
      <family val="2"/>
    </font>
    <font>
      <sz val="13"/>
      <name val="Arial"/>
      <family val="2"/>
    </font>
    <font>
      <sz val="13"/>
      <color rgb="FFFF5050"/>
      <name val="Arial"/>
      <family val="2"/>
    </font>
  </fonts>
  <fills count="39">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0"/>
        <bgColor rgb="FFD8D8D8"/>
      </patternFill>
    </fill>
    <fill>
      <patternFill patternType="solid">
        <fgColor theme="0"/>
        <bgColor rgb="FFFFFFFF"/>
      </patternFill>
    </fill>
  </fills>
  <borders count="90">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dashed">
        <color rgb="FFFFC000"/>
      </left>
      <right style="dashed">
        <color rgb="FFFFC000"/>
      </right>
      <top style="dashed">
        <color rgb="FFFFC000"/>
      </top>
      <bottom/>
      <diagonal/>
    </border>
    <border>
      <left style="dashed">
        <color rgb="FFFF9900"/>
      </left>
      <right style="dashed">
        <color rgb="FFFF9900"/>
      </right>
      <top style="dashed">
        <color rgb="FFFF9900"/>
      </top>
      <bottom style="dashed">
        <color rgb="FFFF9900"/>
      </bottom>
      <diagonal/>
    </border>
    <border>
      <left style="dashed">
        <color rgb="FFFF9900"/>
      </left>
      <right style="dashed">
        <color theme="9" tint="-0.24994659260841701"/>
      </right>
      <top style="dashed">
        <color rgb="FFFF9900"/>
      </top>
      <bottom style="dashed">
        <color rgb="FFFF9900"/>
      </bottom>
      <diagonal/>
    </border>
    <border>
      <left style="dashed">
        <color rgb="FFFF9900"/>
      </left>
      <right style="dashed">
        <color rgb="FFFF9900"/>
      </right>
      <top style="dashed">
        <color rgb="FFFF9900"/>
      </top>
      <bottom style="dashed">
        <color theme="9" tint="-0.24994659260841701"/>
      </bottom>
      <diagonal/>
    </border>
    <border>
      <left style="dashed">
        <color rgb="FFFF9900"/>
      </left>
      <right style="dashed">
        <color theme="9" tint="-0.24994659260841701"/>
      </right>
      <top style="dashed">
        <color rgb="FFFF9900"/>
      </top>
      <bottom style="dashed">
        <color theme="9" tint="-0.24994659260841701"/>
      </bottom>
      <diagonal/>
    </border>
  </borders>
  <cellStyleXfs count="7">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5" fillId="0" borderId="0"/>
    <xf numFmtId="41" fontId="5" fillId="0" borderId="0" applyFont="0" applyFill="0" applyBorder="0" applyAlignment="0" applyProtection="0"/>
  </cellStyleXfs>
  <cellXfs count="482">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41" fillId="2" borderId="0" xfId="0" applyFont="1" applyFill="1"/>
    <xf numFmtId="0" fontId="43" fillId="0" borderId="20" xfId="0" applyFont="1" applyBorder="1" applyAlignment="1">
      <alignment vertical="center"/>
    </xf>
    <xf numFmtId="0" fontId="41"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5" fillId="0" borderId="0" xfId="0" applyFont="1"/>
    <xf numFmtId="0" fontId="46" fillId="30" borderId="78" xfId="0" applyFont="1" applyFill="1" applyBorder="1" applyAlignment="1">
      <alignment horizontal="center" vertical="center" wrapText="1"/>
    </xf>
    <xf numFmtId="0" fontId="47" fillId="31" borderId="78" xfId="0" applyFont="1" applyFill="1" applyBorder="1" applyAlignment="1">
      <alignment horizontal="center" vertical="center"/>
    </xf>
    <xf numFmtId="0" fontId="47" fillId="31" borderId="78" xfId="0" applyFont="1" applyFill="1" applyBorder="1" applyAlignment="1">
      <alignment horizontal="center" vertical="center" wrapText="1"/>
    </xf>
    <xf numFmtId="0" fontId="47" fillId="31" borderId="79" xfId="0" applyFont="1" applyFill="1" applyBorder="1" applyAlignment="1">
      <alignment horizontal="center" vertical="center"/>
    </xf>
    <xf numFmtId="0" fontId="47" fillId="31" borderId="80" xfId="0" applyFont="1" applyFill="1" applyBorder="1" applyAlignment="1">
      <alignment horizontal="center" vertical="center"/>
    </xf>
    <xf numFmtId="0" fontId="47" fillId="31" borderId="20" xfId="0" applyFont="1" applyFill="1" applyBorder="1" applyAlignment="1">
      <alignment horizontal="center" vertical="center" textRotation="90"/>
    </xf>
    <xf numFmtId="0" fontId="47" fillId="31" borderId="70" xfId="0" applyFont="1" applyFill="1" applyBorder="1" applyAlignment="1">
      <alignment horizontal="center" vertical="center"/>
    </xf>
    <xf numFmtId="0" fontId="48"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5" fillId="2" borderId="82" xfId="0" applyFont="1" applyFill="1" applyBorder="1" applyAlignment="1">
      <alignment horizontal="center" vertical="center" wrapText="1"/>
    </xf>
    <xf numFmtId="0" fontId="49"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9"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50" fillId="29" borderId="20" xfId="0" applyFont="1" applyFill="1" applyBorder="1" applyAlignment="1">
      <alignment horizontal="center" vertical="center"/>
    </xf>
    <xf numFmtId="0" fontId="51" fillId="0" borderId="20" xfId="0" applyFont="1" applyBorder="1" applyAlignment="1">
      <alignment horizontal="center" vertical="center" wrapText="1"/>
    </xf>
    <xf numFmtId="0" fontId="50" fillId="29" borderId="20" xfId="0" applyFont="1" applyFill="1" applyBorder="1" applyAlignment="1">
      <alignment horizontal="center"/>
    </xf>
    <xf numFmtId="0" fontId="21" fillId="11" borderId="69" xfId="0" applyFont="1" applyFill="1" applyBorder="1" applyAlignment="1">
      <alignment horizontal="center" vertical="center"/>
    </xf>
    <xf numFmtId="0" fontId="54" fillId="2" borderId="20" xfId="0" applyFont="1" applyFill="1" applyBorder="1" applyAlignment="1">
      <alignment horizontal="center" vertical="center"/>
    </xf>
    <xf numFmtId="0" fontId="0" fillId="2" borderId="69" xfId="0" applyFill="1" applyBorder="1"/>
    <xf numFmtId="0" fontId="45" fillId="2" borderId="69" xfId="0" applyFont="1"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5" fillId="2" borderId="0" xfId="0" applyFont="1" applyFill="1"/>
    <xf numFmtId="0" fontId="27" fillId="2" borderId="12" xfId="0" applyFont="1" applyFill="1" applyBorder="1"/>
    <xf numFmtId="0" fontId="55" fillId="2" borderId="13" xfId="0" applyFont="1" applyFill="1" applyBorder="1"/>
    <xf numFmtId="0" fontId="55" fillId="2" borderId="12" xfId="0" applyFont="1" applyFill="1" applyBorder="1"/>
    <xf numFmtId="0" fontId="52" fillId="2" borderId="0" xfId="0" applyFont="1" applyFill="1"/>
    <xf numFmtId="0" fontId="54" fillId="11" borderId="84" xfId="3" applyFont="1" applyFill="1" applyBorder="1" applyAlignment="1">
      <alignment horizontal="center" vertical="center" wrapText="1"/>
    </xf>
    <xf numFmtId="0" fontId="54"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9" fillId="0" borderId="20" xfId="0" applyFont="1" applyBorder="1" applyAlignment="1">
      <alignment horizontal="center" vertical="center" wrapText="1"/>
    </xf>
    <xf numFmtId="0" fontId="60" fillId="4" borderId="71" xfId="0" applyFont="1" applyFill="1" applyBorder="1" applyAlignment="1">
      <alignment vertical="center" wrapText="1"/>
    </xf>
    <xf numFmtId="0" fontId="61" fillId="35" borderId="71" xfId="0" applyFont="1" applyFill="1" applyBorder="1" applyAlignment="1">
      <alignment vertical="center" wrapText="1"/>
    </xf>
    <xf numFmtId="0" fontId="61" fillId="35" borderId="38" xfId="0" applyFont="1" applyFill="1" applyBorder="1" applyAlignment="1">
      <alignment vertical="center" wrapText="1"/>
    </xf>
    <xf numFmtId="0" fontId="61" fillId="35" borderId="72" xfId="0" applyFont="1" applyFill="1" applyBorder="1" applyAlignment="1">
      <alignment vertical="center" wrapText="1"/>
    </xf>
    <xf numFmtId="0" fontId="62" fillId="0" borderId="20" xfId="0" applyFont="1" applyBorder="1" applyAlignment="1">
      <alignment vertical="center" wrapText="1"/>
    </xf>
    <xf numFmtId="0" fontId="62" fillId="0" borderId="20" xfId="0" applyFont="1" applyBorder="1" applyAlignment="1">
      <alignment horizontal="center" vertical="center" wrapText="1"/>
    </xf>
    <xf numFmtId="0" fontId="60" fillId="36" borderId="46" xfId="0" applyFont="1" applyFill="1" applyBorder="1" applyAlignment="1">
      <alignment vertical="center" wrapText="1"/>
    </xf>
    <xf numFmtId="0" fontId="62" fillId="0" borderId="20" xfId="0" applyFont="1" applyBorder="1" applyAlignment="1">
      <alignment horizontal="justify" vertical="center" wrapText="1"/>
    </xf>
    <xf numFmtId="0" fontId="60"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64" fillId="2" borderId="0" xfId="0" applyFont="1" applyFill="1"/>
    <xf numFmtId="0" fontId="28" fillId="11" borderId="69" xfId="0" applyFont="1" applyFill="1" applyBorder="1" applyAlignment="1" applyProtection="1">
      <alignment horizontal="center" vertical="center"/>
      <protection hidden="1"/>
    </xf>
    <xf numFmtId="0" fontId="27" fillId="2" borderId="0" xfId="0" applyFont="1" applyFill="1" applyProtection="1">
      <protection hidden="1"/>
    </xf>
    <xf numFmtId="0" fontId="57"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17" fontId="17" fillId="17" borderId="69" xfId="0" applyNumberFormat="1" applyFont="1" applyFill="1" applyBorder="1" applyAlignment="1" applyProtection="1">
      <alignment horizontal="center" vertical="center" wrapText="1"/>
      <protection hidden="1"/>
    </xf>
    <xf numFmtId="17" fontId="17" fillId="18" borderId="69" xfId="0" applyNumberFormat="1" applyFont="1" applyFill="1" applyBorder="1" applyAlignment="1" applyProtection="1">
      <alignment horizontal="center" vertical="center" wrapText="1"/>
      <protection hidden="1"/>
    </xf>
    <xf numFmtId="17" fontId="17" fillId="19" borderId="69" xfId="0" applyNumberFormat="1" applyFont="1" applyFill="1" applyBorder="1" applyAlignment="1" applyProtection="1">
      <alignment horizontal="center" vertical="center" wrapText="1"/>
      <protection hidden="1"/>
    </xf>
    <xf numFmtId="0" fontId="37" fillId="27" borderId="69"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5" fillId="2" borderId="69" xfId="0" applyNumberFormat="1" applyFont="1" applyFill="1" applyBorder="1" applyAlignment="1">
      <alignment horizontal="center" vertical="center"/>
    </xf>
    <xf numFmtId="0" fontId="45"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0" fontId="34" fillId="2" borderId="0" xfId="0" applyFont="1" applyFill="1" applyProtection="1">
      <protection hidden="1"/>
    </xf>
    <xf numFmtId="0" fontId="32" fillId="37" borderId="2" xfId="0" applyFont="1" applyFill="1" applyBorder="1" applyAlignment="1" applyProtection="1">
      <alignment horizontal="center" vertical="center" wrapText="1"/>
      <protection locked="0" hidden="1"/>
    </xf>
    <xf numFmtId="0" fontId="32" fillId="37" borderId="2" xfId="0" applyFont="1" applyFill="1" applyBorder="1" applyAlignment="1" applyProtection="1">
      <alignment horizontal="center" vertical="center" wrapText="1"/>
      <protection locked="0"/>
    </xf>
    <xf numFmtId="0" fontId="32" fillId="37" borderId="2" xfId="0" applyFont="1" applyFill="1" applyBorder="1" applyAlignment="1">
      <alignment horizontal="center" vertical="center" wrapText="1"/>
    </xf>
    <xf numFmtId="0" fontId="32" fillId="0" borderId="2" xfId="0" applyFont="1" applyBorder="1" applyAlignment="1">
      <alignment horizontal="left" vertical="center" wrapText="1"/>
    </xf>
    <xf numFmtId="9" fontId="32" fillId="37" borderId="2" xfId="0" applyNumberFormat="1" applyFont="1" applyFill="1" applyBorder="1" applyAlignment="1">
      <alignment horizontal="center" vertical="center" wrapText="1"/>
    </xf>
    <xf numFmtId="0" fontId="32" fillId="37" borderId="2" xfId="0" applyFont="1" applyFill="1" applyBorder="1" applyAlignment="1">
      <alignment horizontal="left" vertical="center" wrapText="1"/>
    </xf>
    <xf numFmtId="0" fontId="14" fillId="37" borderId="2" xfId="0" applyFont="1" applyFill="1" applyBorder="1" applyAlignment="1">
      <alignment horizontal="left" vertical="center" wrapText="1"/>
    </xf>
    <xf numFmtId="0" fontId="14" fillId="37" borderId="2" xfId="0" applyFont="1" applyFill="1" applyBorder="1" applyAlignment="1">
      <alignment vertical="center" wrapText="1"/>
    </xf>
    <xf numFmtId="14" fontId="32" fillId="2" borderId="2" xfId="0" applyNumberFormat="1" applyFont="1" applyFill="1" applyBorder="1" applyAlignment="1">
      <alignment horizontal="justify" vertical="center" wrapText="1"/>
    </xf>
    <xf numFmtId="14" fontId="27" fillId="0" borderId="2" xfId="0" applyNumberFormat="1" applyFont="1" applyBorder="1" applyAlignment="1">
      <alignment horizontal="center" vertical="center" wrapText="1"/>
    </xf>
    <xf numFmtId="1" fontId="27" fillId="0" borderId="2" xfId="0" applyNumberFormat="1" applyFont="1" applyBorder="1" applyAlignment="1">
      <alignment horizontal="center" vertical="center" wrapText="1"/>
    </xf>
    <xf numFmtId="9" fontId="32" fillId="37" borderId="2" xfId="0" applyNumberFormat="1" applyFont="1" applyFill="1" applyBorder="1" applyAlignment="1" applyProtection="1">
      <alignment horizontal="center" vertical="center" wrapText="1"/>
      <protection locked="0"/>
    </xf>
    <xf numFmtId="14" fontId="32" fillId="0" borderId="2" xfId="0" applyNumberFormat="1" applyFont="1" applyBorder="1" applyAlignment="1">
      <alignment horizontal="justify" vertical="center" wrapText="1"/>
    </xf>
    <xf numFmtId="14" fontId="32" fillId="0" borderId="2" xfId="0" applyNumberFormat="1" applyFont="1" applyBorder="1" applyAlignment="1">
      <alignment horizontal="center" vertical="center" wrapText="1"/>
    </xf>
    <xf numFmtId="14" fontId="32" fillId="2" borderId="2" xfId="0" applyNumberFormat="1" applyFont="1" applyFill="1" applyBorder="1" applyAlignment="1" applyProtection="1">
      <alignment horizontal="justify" vertical="center" wrapText="1"/>
      <protection hidden="1"/>
    </xf>
    <xf numFmtId="9" fontId="32" fillId="2" borderId="2" xfId="1" applyFont="1" applyFill="1" applyBorder="1" applyAlignment="1" applyProtection="1">
      <alignment horizontal="center" vertical="center" wrapText="1"/>
      <protection hidden="1"/>
    </xf>
    <xf numFmtId="14" fontId="32" fillId="0" borderId="2" xfId="0" applyNumberFormat="1" applyFont="1" applyBorder="1" applyAlignment="1" applyProtection="1">
      <alignment horizontal="justify" vertical="center" wrapText="1"/>
      <protection hidden="1"/>
    </xf>
    <xf numFmtId="49" fontId="32" fillId="0" borderId="2" xfId="0" applyNumberFormat="1" applyFont="1" applyBorder="1" applyAlignment="1" applyProtection="1">
      <alignment horizontal="justify" vertical="center" wrapText="1"/>
      <protection hidden="1"/>
    </xf>
    <xf numFmtId="0" fontId="32" fillId="37" borderId="2" xfId="0" applyFont="1" applyFill="1" applyBorder="1" applyAlignment="1" applyProtection="1">
      <alignment horizontal="left" vertical="center" wrapText="1"/>
      <protection locked="0"/>
    </xf>
    <xf numFmtId="0" fontId="32" fillId="0" borderId="2" xfId="0" applyFont="1" applyBorder="1" applyAlignment="1" applyProtection="1">
      <alignment horizontal="center" vertical="top" wrapText="1"/>
      <protection locked="0" hidden="1"/>
    </xf>
    <xf numFmtId="0" fontId="32" fillId="0" borderId="2" xfId="0" applyFont="1" applyBorder="1" applyAlignment="1">
      <alignment horizontal="center" vertical="center" wrapText="1"/>
    </xf>
    <xf numFmtId="0" fontId="32" fillId="37" borderId="2" xfId="0" applyFont="1" applyFill="1" applyBorder="1" applyAlignment="1">
      <alignment horizontal="center" vertical="top" wrapText="1"/>
    </xf>
    <xf numFmtId="0" fontId="32" fillId="37" borderId="2" xfId="0" applyFont="1" applyFill="1" applyBorder="1" applyAlignment="1">
      <alignment horizontal="left" vertical="top" wrapText="1"/>
    </xf>
    <xf numFmtId="0" fontId="32" fillId="2" borderId="2" xfId="0" applyFont="1" applyFill="1" applyBorder="1" applyAlignment="1">
      <alignment horizontal="center" vertical="top" wrapText="1"/>
    </xf>
    <xf numFmtId="0" fontId="32" fillId="2" borderId="2" xfId="0" applyFont="1" applyFill="1" applyBorder="1" applyAlignment="1">
      <alignment horizontal="left" vertical="top" wrapText="1"/>
    </xf>
    <xf numFmtId="0" fontId="32" fillId="2" borderId="2" xfId="0" applyFont="1" applyFill="1" applyBorder="1" applyAlignment="1">
      <alignment horizontal="center" vertical="center" wrapText="1"/>
    </xf>
    <xf numFmtId="0" fontId="14" fillId="0" borderId="2" xfId="0" applyFont="1" applyBorder="1" applyAlignment="1">
      <alignment horizontal="left" vertical="center" wrapText="1"/>
    </xf>
    <xf numFmtId="9" fontId="32" fillId="37" borderId="2" xfId="1" applyFont="1" applyFill="1" applyBorder="1" applyAlignment="1">
      <alignment horizontal="center" vertical="center" wrapText="1"/>
    </xf>
    <xf numFmtId="0" fontId="27" fillId="2" borderId="2" xfId="0" applyFont="1" applyFill="1" applyBorder="1" applyAlignment="1" applyProtection="1">
      <alignment horizontal="left" vertical="center" wrapText="1"/>
      <protection hidden="1"/>
    </xf>
    <xf numFmtId="0" fontId="32"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locked="0" hidden="1"/>
    </xf>
    <xf numFmtId="9" fontId="17" fillId="0" borderId="2" xfId="1" applyFont="1" applyFill="1" applyBorder="1" applyAlignment="1" applyProtection="1">
      <alignment horizontal="center" vertical="center" wrapText="1"/>
      <protection hidden="1"/>
    </xf>
    <xf numFmtId="0" fontId="67" fillId="2" borderId="0" xfId="0" applyFont="1" applyFill="1" applyAlignment="1" applyProtection="1">
      <alignment horizontal="justify" vertical="center" wrapText="1"/>
      <protection hidden="1"/>
    </xf>
    <xf numFmtId="14" fontId="32" fillId="0" borderId="2" xfId="0" applyNumberFormat="1" applyFont="1" applyBorder="1" applyAlignment="1" applyProtection="1">
      <alignment horizontal="center" vertical="center" wrapText="1"/>
      <protection hidden="1"/>
    </xf>
    <xf numFmtId="9" fontId="14" fillId="0" borderId="2" xfId="1" applyFont="1" applyFill="1" applyBorder="1" applyAlignment="1" applyProtection="1">
      <alignment vertical="center" wrapText="1"/>
      <protection hidden="1"/>
    </xf>
    <xf numFmtId="9" fontId="14" fillId="0" borderId="2" xfId="1" applyFont="1" applyFill="1" applyBorder="1" applyAlignment="1" applyProtection="1">
      <alignment horizontal="center" vertical="center" wrapText="1"/>
      <protection hidden="1"/>
    </xf>
    <xf numFmtId="0" fontId="17" fillId="27" borderId="85" xfId="0" applyFont="1" applyFill="1" applyBorder="1" applyAlignment="1" applyProtection="1">
      <alignment horizontal="center" vertical="center" wrapText="1"/>
      <protection hidden="1"/>
    </xf>
    <xf numFmtId="9" fontId="27" fillId="2" borderId="86" xfId="1" applyFont="1" applyFill="1" applyBorder="1" applyAlignment="1" applyProtection="1">
      <alignment horizontal="justify" vertical="center" wrapText="1"/>
      <protection hidden="1"/>
    </xf>
    <xf numFmtId="0" fontId="27" fillId="0" borderId="0" xfId="0" applyFont="1" applyAlignment="1">
      <alignment horizontal="left" vertical="center" wrapText="1"/>
    </xf>
    <xf numFmtId="9" fontId="36" fillId="0" borderId="2" xfId="0" applyNumberFormat="1" applyFont="1" applyBorder="1" applyAlignment="1" applyProtection="1">
      <alignment horizontal="center" vertical="center" wrapText="1"/>
      <protection hidden="1"/>
    </xf>
    <xf numFmtId="14" fontId="27" fillId="2" borderId="86" xfId="0" applyNumberFormat="1" applyFont="1" applyFill="1" applyBorder="1" applyAlignment="1">
      <alignment horizontal="left" vertical="center" wrapText="1"/>
    </xf>
    <xf numFmtId="9" fontId="32" fillId="0" borderId="2" xfId="0" applyNumberFormat="1" applyFont="1" applyBorder="1" applyAlignment="1" applyProtection="1">
      <alignment horizontal="justify" vertical="center" wrapText="1"/>
      <protection hidden="1"/>
    </xf>
    <xf numFmtId="9" fontId="27" fillId="0" borderId="2" xfId="1" applyFont="1" applyFill="1" applyBorder="1" applyAlignment="1" applyProtection="1">
      <alignment vertical="center" wrapText="1"/>
      <protection hidden="1"/>
    </xf>
    <xf numFmtId="14" fontId="27" fillId="0" borderId="86" xfId="0" applyNumberFormat="1" applyFont="1" applyBorder="1" applyAlignment="1">
      <alignment horizontal="left" vertical="center" wrapText="1"/>
    </xf>
    <xf numFmtId="9" fontId="14" fillId="0" borderId="2" xfId="1" applyFont="1" applyFill="1" applyBorder="1" applyAlignment="1" applyProtection="1">
      <alignment horizontal="justify" vertical="center" wrapText="1"/>
      <protection hidden="1"/>
    </xf>
    <xf numFmtId="0" fontId="32" fillId="37" borderId="2" xfId="0" applyFont="1" applyFill="1" applyBorder="1" applyAlignment="1">
      <alignment horizontal="justify" vertical="center" wrapText="1"/>
    </xf>
    <xf numFmtId="41" fontId="28" fillId="0" borderId="2" xfId="6" applyFont="1" applyFill="1" applyBorder="1" applyAlignment="1" applyProtection="1">
      <alignment vertical="center" wrapText="1"/>
      <protection hidden="1"/>
    </xf>
    <xf numFmtId="41" fontId="28" fillId="0" borderId="2" xfId="6" applyFont="1" applyFill="1" applyBorder="1" applyAlignment="1" applyProtection="1">
      <alignment horizontal="center" vertical="center" wrapText="1"/>
      <protection hidden="1"/>
    </xf>
    <xf numFmtId="9" fontId="28" fillId="0" borderId="8" xfId="1" applyFont="1" applyFill="1" applyBorder="1" applyAlignment="1" applyProtection="1">
      <alignment vertical="center" wrapText="1"/>
      <protection hidden="1"/>
    </xf>
    <xf numFmtId="9" fontId="28" fillId="0" borderId="5" xfId="1" applyFont="1" applyFill="1" applyBorder="1" applyAlignment="1" applyProtection="1">
      <alignment vertical="center" wrapText="1"/>
      <protection hidden="1"/>
    </xf>
    <xf numFmtId="9" fontId="28" fillId="0" borderId="4" xfId="1" applyFont="1" applyFill="1" applyBorder="1" applyAlignment="1" applyProtection="1">
      <alignment vertical="center" wrapText="1"/>
      <protection hidden="1"/>
    </xf>
    <xf numFmtId="0" fontId="17" fillId="25" borderId="85" xfId="0" applyFont="1" applyFill="1" applyBorder="1" applyAlignment="1" applyProtection="1">
      <alignment horizontal="center" vertical="center" wrapText="1"/>
      <protection hidden="1"/>
    </xf>
    <xf numFmtId="0" fontId="37" fillId="25" borderId="85" xfId="0" applyFont="1" applyFill="1" applyBorder="1" applyAlignment="1" applyProtection="1">
      <alignment horizontal="center" vertical="center" wrapText="1"/>
      <protection hidden="1"/>
    </xf>
    <xf numFmtId="0" fontId="17" fillId="26" borderId="85" xfId="0" applyFont="1" applyFill="1" applyBorder="1" applyAlignment="1" applyProtection="1">
      <alignment horizontal="center" vertical="center" wrapText="1"/>
      <protection hidden="1"/>
    </xf>
    <xf numFmtId="0" fontId="37" fillId="26" borderId="85" xfId="0" applyFont="1" applyFill="1" applyBorder="1" applyAlignment="1" applyProtection="1">
      <alignment horizontal="center" vertical="center" wrapText="1"/>
      <protection hidden="1"/>
    </xf>
    <xf numFmtId="14" fontId="32" fillId="0" borderId="86" xfId="0" applyNumberFormat="1" applyFont="1" applyBorder="1" applyAlignment="1">
      <alignment horizontal="justify" vertical="center" wrapText="1"/>
    </xf>
    <xf numFmtId="14" fontId="27" fillId="2" borderId="86" xfId="0" applyNumberFormat="1" applyFont="1" applyFill="1" applyBorder="1" applyAlignment="1">
      <alignment horizontal="center" vertical="center" wrapText="1"/>
    </xf>
    <xf numFmtId="9" fontId="27" fillId="0" borderId="86" xfId="1" applyFont="1" applyFill="1" applyBorder="1" applyAlignment="1" applyProtection="1">
      <alignment vertical="center" wrapText="1"/>
      <protection hidden="1"/>
    </xf>
    <xf numFmtId="41" fontId="27" fillId="0" borderId="86" xfId="6" applyFont="1" applyFill="1" applyBorder="1" applyAlignment="1" applyProtection="1">
      <alignment horizontal="center" vertical="center" wrapText="1"/>
      <protection hidden="1"/>
    </xf>
    <xf numFmtId="9" fontId="28" fillId="0" borderId="87" xfId="1" applyFont="1" applyFill="1" applyBorder="1" applyAlignment="1" applyProtection="1">
      <alignment vertical="center" wrapText="1"/>
      <protection hidden="1"/>
    </xf>
    <xf numFmtId="9" fontId="28" fillId="0" borderId="86" xfId="1" applyFont="1" applyFill="1" applyBorder="1" applyAlignment="1" applyProtection="1">
      <alignment vertical="center" wrapText="1"/>
      <protection hidden="1"/>
    </xf>
    <xf numFmtId="9" fontId="32" fillId="0" borderId="86" xfId="1" applyFont="1" applyFill="1" applyBorder="1" applyAlignment="1">
      <alignment horizontal="center" vertical="center" wrapText="1"/>
    </xf>
    <xf numFmtId="0" fontId="32" fillId="0" borderId="86" xfId="1" applyNumberFormat="1" applyFont="1" applyFill="1" applyBorder="1" applyAlignment="1">
      <alignment horizontal="center" vertical="center" wrapText="1"/>
    </xf>
    <xf numFmtId="9" fontId="27" fillId="0" borderId="4" xfId="1" applyFont="1" applyFill="1" applyBorder="1" applyAlignment="1" applyProtection="1">
      <alignment vertical="center" wrapText="1"/>
      <protection hidden="1"/>
    </xf>
    <xf numFmtId="0" fontId="27" fillId="2" borderId="86" xfId="0" applyFont="1" applyFill="1" applyBorder="1" applyAlignment="1">
      <alignment horizontal="center" vertical="center" wrapText="1"/>
    </xf>
    <xf numFmtId="14" fontId="32" fillId="0" borderId="86" xfId="0" applyNumberFormat="1" applyFont="1" applyBorder="1" applyAlignment="1">
      <alignment horizontal="center" vertical="center" wrapText="1"/>
    </xf>
    <xf numFmtId="9" fontId="27" fillId="2" borderId="86" xfId="1" applyFont="1" applyFill="1" applyBorder="1" applyAlignment="1">
      <alignment horizontal="center" vertical="center" wrapText="1"/>
    </xf>
    <xf numFmtId="14" fontId="28" fillId="2" borderId="87" xfId="0" applyNumberFormat="1" applyFont="1" applyFill="1" applyBorder="1" applyAlignment="1">
      <alignment horizontal="left" vertical="center" wrapText="1"/>
    </xf>
    <xf numFmtId="0" fontId="32" fillId="38" borderId="86" xfId="0" applyFont="1" applyFill="1" applyBorder="1" applyAlignment="1">
      <alignment horizontal="center" vertical="center"/>
    </xf>
    <xf numFmtId="0" fontId="70" fillId="0" borderId="0" xfId="0" applyFont="1"/>
    <xf numFmtId="14" fontId="32" fillId="2" borderId="86" xfId="0" applyNumberFormat="1" applyFont="1" applyFill="1" applyBorder="1" applyAlignment="1">
      <alignment horizontal="justify" vertical="center" wrapText="1"/>
    </xf>
    <xf numFmtId="14" fontId="36" fillId="2" borderId="87" xfId="0" applyNumberFormat="1" applyFont="1" applyFill="1" applyBorder="1" applyAlignment="1">
      <alignment horizontal="justify" vertical="center" wrapText="1"/>
    </xf>
    <xf numFmtId="1" fontId="32" fillId="0" borderId="86" xfId="0" applyNumberFormat="1" applyFont="1" applyBorder="1" applyAlignment="1">
      <alignment horizontal="center" vertical="center" wrapText="1"/>
    </xf>
    <xf numFmtId="14" fontId="36" fillId="0" borderId="87" xfId="0" applyNumberFormat="1" applyFont="1" applyBorder="1" applyAlignment="1">
      <alignment horizontal="justify" vertical="center" wrapText="1"/>
    </xf>
    <xf numFmtId="9" fontId="32" fillId="2" borderId="86" xfId="1" applyFont="1" applyFill="1" applyBorder="1" applyAlignment="1">
      <alignment horizontal="center" vertical="center" wrapText="1"/>
    </xf>
    <xf numFmtId="0" fontId="32" fillId="0" borderId="86" xfId="0" applyFont="1" applyBorder="1" applyAlignment="1">
      <alignment horizontal="center" vertical="center" wrapText="1"/>
    </xf>
    <xf numFmtId="14" fontId="36" fillId="0" borderId="86" xfId="0" applyNumberFormat="1" applyFont="1" applyBorder="1" applyAlignment="1">
      <alignment horizontal="justify" vertical="center" wrapText="1"/>
    </xf>
    <xf numFmtId="9" fontId="32" fillId="0" borderId="86" xfId="0" applyNumberFormat="1" applyFont="1" applyBorder="1" applyAlignment="1">
      <alignment horizontal="center" vertical="center" wrapText="1"/>
    </xf>
    <xf numFmtId="0" fontId="32" fillId="0" borderId="0" xfId="0" applyFont="1" applyAlignment="1">
      <alignment horizontal="justify" vertical="center"/>
    </xf>
    <xf numFmtId="9" fontId="27" fillId="0" borderId="8" xfId="1" applyFont="1" applyFill="1" applyBorder="1" applyAlignment="1" applyProtection="1">
      <alignment vertical="center" wrapText="1"/>
      <protection hidden="1"/>
    </xf>
    <xf numFmtId="1" fontId="32" fillId="0" borderId="86" xfId="1" applyNumberFormat="1" applyFont="1" applyFill="1" applyBorder="1" applyAlignment="1">
      <alignment horizontal="center" vertical="center" wrapText="1"/>
    </xf>
    <xf numFmtId="0" fontId="32" fillId="0" borderId="0" xfId="0" applyFont="1" applyAlignment="1">
      <alignment vertical="center"/>
    </xf>
    <xf numFmtId="9" fontId="27" fillId="0" borderId="88" xfId="1" applyFont="1" applyFill="1" applyBorder="1" applyAlignment="1" applyProtection="1">
      <alignment vertical="center" wrapText="1"/>
      <protection hidden="1"/>
    </xf>
    <xf numFmtId="9" fontId="28" fillId="0" borderId="88" xfId="1" applyFont="1" applyFill="1" applyBorder="1" applyAlignment="1" applyProtection="1">
      <alignment vertical="center" wrapText="1"/>
      <protection hidden="1"/>
    </xf>
    <xf numFmtId="9" fontId="28" fillId="0" borderId="89" xfId="1" applyFont="1" applyFill="1" applyBorder="1" applyAlignment="1" applyProtection="1">
      <alignment vertical="center" wrapText="1"/>
      <protection hidden="1"/>
    </xf>
    <xf numFmtId="41" fontId="27" fillId="0" borderId="2" xfId="6" applyFont="1" applyBorder="1" applyAlignment="1">
      <alignment horizontal="center" vertical="center" wrapText="1"/>
    </xf>
    <xf numFmtId="41" fontId="27" fillId="0" borderId="2" xfId="6" applyFont="1" applyBorder="1" applyAlignment="1">
      <alignment vertical="center" wrapText="1"/>
    </xf>
    <xf numFmtId="9" fontId="32" fillId="37" borderId="2" xfId="0" applyNumberFormat="1" applyFont="1" applyFill="1" applyBorder="1" applyAlignment="1" applyProtection="1">
      <alignment horizontal="center" vertical="center" wrapText="1"/>
      <protection locked="0" hidden="1"/>
    </xf>
    <xf numFmtId="9" fontId="28" fillId="0" borderId="2" xfId="1" applyFont="1" applyFill="1" applyBorder="1" applyAlignment="1" applyProtection="1">
      <alignment horizontal="center" vertical="center" wrapText="1"/>
      <protection hidden="1"/>
    </xf>
    <xf numFmtId="9" fontId="32" fillId="37" borderId="2" xfId="1" applyFont="1" applyFill="1" applyBorder="1" applyAlignment="1" applyProtection="1">
      <alignment horizontal="center" vertical="center" wrapText="1"/>
      <protection locked="0"/>
    </xf>
    <xf numFmtId="0" fontId="32" fillId="37" borderId="2" xfId="0" applyFont="1" applyFill="1" applyBorder="1" applyAlignment="1" applyProtection="1">
      <alignment horizontal="center" vertical="center" wrapText="1"/>
      <protection hidden="1"/>
    </xf>
    <xf numFmtId="9" fontId="32" fillId="37" borderId="2" xfId="0" applyNumberFormat="1" applyFont="1" applyFill="1" applyBorder="1" applyAlignment="1" applyProtection="1">
      <alignment horizontal="center" vertical="center" wrapText="1"/>
      <protection hidden="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9" fontId="17" fillId="2" borderId="2" xfId="1" applyFont="1" applyFill="1" applyBorder="1" applyAlignment="1" applyProtection="1">
      <alignment vertical="center" wrapText="1"/>
      <protection hidden="1"/>
    </xf>
    <xf numFmtId="9" fontId="32" fillId="0" borderId="2" xfId="0" applyNumberFormat="1" applyFont="1" applyBorder="1" applyAlignment="1" applyProtection="1">
      <alignment horizontal="center" vertical="center" wrapText="1"/>
      <protection hidden="1"/>
    </xf>
    <xf numFmtId="9" fontId="28" fillId="2" borderId="2" xfId="1" applyFont="1" applyFill="1" applyBorder="1" applyAlignment="1" applyProtection="1">
      <alignment vertical="center" wrapText="1"/>
      <protection hidden="1"/>
    </xf>
    <xf numFmtId="0" fontId="36" fillId="37" borderId="2" xfId="0" applyFont="1" applyFill="1" applyBorder="1" applyAlignment="1" applyProtection="1">
      <alignment horizontal="center" vertical="center" wrapText="1"/>
      <protection locked="0"/>
    </xf>
    <xf numFmtId="9" fontId="28" fillId="0" borderId="2" xfId="6" applyNumberFormat="1" applyFont="1" applyFill="1" applyBorder="1" applyAlignment="1" applyProtection="1">
      <alignment vertical="center" wrapText="1"/>
      <protection hidden="1"/>
    </xf>
    <xf numFmtId="9" fontId="32" fillId="0" borderId="86" xfId="1" applyFont="1" applyBorder="1" applyAlignment="1">
      <alignment horizontal="center" vertical="center" wrapText="1"/>
    </xf>
    <xf numFmtId="9" fontId="27" fillId="36" borderId="2" xfId="1" applyFont="1" applyFill="1" applyBorder="1" applyAlignment="1" applyProtection="1">
      <alignment vertical="center" wrapText="1"/>
      <protection hidden="1"/>
    </xf>
    <xf numFmtId="14" fontId="32" fillId="0" borderId="86" xfId="0" applyNumberFormat="1" applyFont="1" applyFill="1" applyBorder="1" applyAlignment="1">
      <alignment horizontal="justify" vertical="center" wrapText="1"/>
    </xf>
    <xf numFmtId="14" fontId="27" fillId="0" borderId="86" xfId="0" applyNumberFormat="1" applyFont="1" applyFill="1" applyBorder="1" applyAlignment="1">
      <alignment horizontal="left" vertical="center" wrapText="1"/>
    </xf>
    <xf numFmtId="0" fontId="63" fillId="2" borderId="0" xfId="0" applyFont="1" applyFill="1" applyAlignment="1">
      <alignment horizontal="center"/>
    </xf>
    <xf numFmtId="0" fontId="65" fillId="2" borderId="0" xfId="0" applyFont="1" applyFill="1" applyAlignment="1">
      <alignment horizontal="left" wrapText="1"/>
    </xf>
    <xf numFmtId="0" fontId="65" fillId="2" borderId="0" xfId="0" applyFont="1" applyFill="1" applyAlignment="1">
      <alignment horizontal="left"/>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54" fillId="0" borderId="37" xfId="2" quotePrefix="1" applyFont="1" applyBorder="1" applyAlignment="1">
      <alignment horizontal="justify" vertical="center" wrapText="1"/>
    </xf>
    <xf numFmtId="0" fontId="54" fillId="0" borderId="38" xfId="2" quotePrefix="1" applyFont="1" applyBorder="1" applyAlignment="1">
      <alignment horizontal="justify" vertical="center" wrapText="1"/>
    </xf>
    <xf numFmtId="0" fontId="54"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9" fontId="14" fillId="2" borderId="4" xfId="0" applyNumberFormat="1" applyFont="1" applyFill="1" applyBorder="1" applyAlignment="1" applyProtection="1">
      <alignment horizontal="center" vertical="center"/>
      <protection hidden="1"/>
    </xf>
    <xf numFmtId="9" fontId="14" fillId="2" borderId="8" xfId="0" applyNumberFormat="1" applyFont="1" applyFill="1" applyBorder="1" applyAlignment="1" applyProtection="1">
      <alignment horizontal="center" vertical="center"/>
      <protection hidden="1"/>
    </xf>
    <xf numFmtId="9" fontId="14" fillId="2" borderId="5" xfId="0" applyNumberFormat="1" applyFont="1" applyFill="1" applyBorder="1" applyAlignment="1" applyProtection="1">
      <alignment horizontal="center" vertical="center"/>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center" vertical="center"/>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35" fillId="11" borderId="69" xfId="0" applyFont="1" applyFill="1" applyBorder="1" applyAlignment="1" applyProtection="1">
      <alignment horizontal="center" vertical="center"/>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40" fillId="11" borderId="69" xfId="0" applyFont="1" applyFill="1" applyBorder="1" applyAlignment="1" applyProtection="1">
      <alignment horizontal="center" vertical="center"/>
      <protection hidden="1"/>
    </xf>
    <xf numFmtId="0" fontId="56"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0" fontId="28" fillId="11" borderId="8"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14" fillId="0" borderId="2" xfId="0" applyFont="1" applyBorder="1" applyAlignment="1" applyProtection="1">
      <alignment horizontal="left" vertical="center" wrapText="1"/>
      <protection hidden="1"/>
    </xf>
    <xf numFmtId="0" fontId="27" fillId="0" borderId="2" xfId="0" applyFont="1" applyBorder="1" applyAlignment="1" applyProtection="1">
      <alignment horizontal="left"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17" fontId="17" fillId="16" borderId="69" xfId="0" applyNumberFormat="1" applyFont="1" applyFill="1" applyBorder="1" applyAlignment="1" applyProtection="1">
      <alignment horizontal="center" vertical="center" wrapText="1"/>
      <protection hidden="1"/>
    </xf>
    <xf numFmtId="0" fontId="17" fillId="16" borderId="69" xfId="0" applyFont="1" applyFill="1" applyBorder="1" applyAlignment="1" applyProtection="1">
      <alignment horizontal="center" vertical="center" wrapText="1"/>
      <protection hidden="1"/>
    </xf>
    <xf numFmtId="0" fontId="36" fillId="22" borderId="69" xfId="0" applyFont="1" applyFill="1" applyBorder="1" applyAlignment="1" applyProtection="1">
      <alignment horizontal="center" vertical="center"/>
      <protection hidden="1"/>
    </xf>
    <xf numFmtId="0" fontId="36" fillId="23" borderId="69" xfId="0" applyFont="1" applyFill="1" applyBorder="1" applyAlignment="1" applyProtection="1">
      <alignment horizontal="center" vertical="center"/>
      <protection hidden="1"/>
    </xf>
    <xf numFmtId="0" fontId="36" fillId="24" borderId="69" xfId="0" applyFont="1" applyFill="1" applyBorder="1" applyAlignment="1" applyProtection="1">
      <alignment horizontal="center" vertical="center"/>
      <protection hidden="1"/>
    </xf>
    <xf numFmtId="9" fontId="27" fillId="0" borderId="8" xfId="1" applyFont="1" applyFill="1" applyBorder="1" applyAlignment="1" applyProtection="1">
      <alignment horizontal="center" vertical="center" wrapText="1"/>
      <protection hidden="1"/>
    </xf>
    <xf numFmtId="17" fontId="17" fillId="20" borderId="69" xfId="0" applyNumberFormat="1" applyFont="1" applyFill="1" applyBorder="1" applyAlignment="1" applyProtection="1">
      <alignment horizontal="center" vertical="center" wrapText="1"/>
      <protection hidden="1"/>
    </xf>
    <xf numFmtId="0" fontId="17" fillId="20" borderId="69" xfId="0" applyFont="1" applyFill="1" applyBorder="1" applyAlignment="1" applyProtection="1">
      <alignment horizontal="center" vertical="center" wrapText="1"/>
      <protection hidden="1"/>
    </xf>
    <xf numFmtId="17" fontId="17" fillId="21" borderId="69" xfId="0" applyNumberFormat="1" applyFont="1" applyFill="1" applyBorder="1" applyAlignment="1" applyProtection="1">
      <alignment horizontal="center" vertical="center" wrapText="1"/>
      <protection hidden="1"/>
    </xf>
    <xf numFmtId="0" fontId="17" fillId="21" borderId="69" xfId="0"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41" fillId="2" borderId="20" xfId="0" applyFont="1" applyFill="1" applyBorder="1" applyAlignment="1">
      <alignment horizontal="center"/>
    </xf>
    <xf numFmtId="0" fontId="42" fillId="0" borderId="71" xfId="0" applyFont="1" applyBorder="1" applyAlignment="1">
      <alignment horizontal="center" vertical="center"/>
    </xf>
    <xf numFmtId="0" fontId="42" fillId="0" borderId="38" xfId="0" applyFont="1" applyBorder="1" applyAlignment="1">
      <alignment horizontal="center" vertical="center"/>
    </xf>
    <xf numFmtId="0" fontId="42" fillId="0" borderId="72" xfId="0" applyFont="1" applyBorder="1" applyAlignment="1">
      <alignment horizontal="center" vertical="center"/>
    </xf>
    <xf numFmtId="0" fontId="42" fillId="0" borderId="46" xfId="0" applyFont="1" applyBorder="1" applyAlignment="1">
      <alignment horizontal="center" vertical="center"/>
    </xf>
    <xf numFmtId="0" fontId="42" fillId="0" borderId="0" xfId="0" applyFont="1" applyAlignment="1">
      <alignment horizontal="center" vertical="center"/>
    </xf>
    <xf numFmtId="0" fontId="42" fillId="0" borderId="75" xfId="0" applyFont="1" applyBorder="1" applyAlignment="1">
      <alignment horizontal="center" vertical="center"/>
    </xf>
    <xf numFmtId="0" fontId="42" fillId="0" borderId="76" xfId="0" applyFont="1" applyBorder="1" applyAlignment="1">
      <alignment horizontal="center" vertical="center"/>
    </xf>
    <xf numFmtId="0" fontId="42" fillId="0" borderId="41" xfId="0" applyFont="1" applyBorder="1" applyAlignment="1">
      <alignment horizontal="center" vertical="center"/>
    </xf>
    <xf numFmtId="0" fontId="42" fillId="0" borderId="77" xfId="0" applyFont="1" applyBorder="1" applyAlignment="1">
      <alignment horizontal="center" vertical="center"/>
    </xf>
    <xf numFmtId="0" fontId="44" fillId="0" borderId="73" xfId="0" applyFont="1" applyBorder="1" applyAlignment="1">
      <alignment horizontal="left" vertical="center"/>
    </xf>
    <xf numFmtId="0" fontId="44" fillId="0" borderId="74" xfId="0" applyFont="1" applyBorder="1" applyAlignment="1">
      <alignment horizontal="left" vertical="center"/>
    </xf>
    <xf numFmtId="0" fontId="44" fillId="0" borderId="48" xfId="0" applyFont="1" applyBorder="1" applyAlignment="1">
      <alignment horizontal="left" vertical="center"/>
    </xf>
    <xf numFmtId="0" fontId="52" fillId="2" borderId="0" xfId="0" applyFont="1" applyFill="1" applyAlignment="1">
      <alignment horizontal="center" vertical="center"/>
    </xf>
    <xf numFmtId="0" fontId="53" fillId="2" borderId="0" xfId="0" applyFont="1" applyFill="1" applyAlignment="1">
      <alignment horizontal="center" vertical="center"/>
    </xf>
    <xf numFmtId="0" fontId="53" fillId="2" borderId="0" xfId="0" applyFont="1" applyFill="1" applyAlignment="1">
      <alignment horizontal="center" vertical="center" wrapText="1"/>
    </xf>
    <xf numFmtId="0" fontId="62" fillId="0" borderId="20" xfId="0" applyFont="1" applyBorder="1" applyAlignment="1">
      <alignment horizontal="left" vertical="center" wrapText="1"/>
    </xf>
  </cellXfs>
  <cellStyles count="7">
    <cellStyle name="Millares [0]" xfId="6" builtinId="6"/>
    <cellStyle name="Normal" xfId="0" builtinId="0"/>
    <cellStyle name="Normal - Style1 2" xfId="2"/>
    <cellStyle name="Normal 2" xfId="4"/>
    <cellStyle name="Normal 2 2" xfId="3"/>
    <cellStyle name="Normal 3" xfId="5"/>
    <cellStyle name="Porcentaje" xfId="1" builtinId="5"/>
  </cellStyles>
  <dxfs count="33">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2022 -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2022</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2022</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2:  17 de junio de 2022</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8</xdr:row>
      <xdr:rowOff>19050</xdr:rowOff>
    </xdr:from>
    <xdr:to>
      <xdr:col>3</xdr:col>
      <xdr:colOff>57150</xdr:colOff>
      <xdr:row>18</xdr:row>
      <xdr:rowOff>0</xdr:rowOff>
    </xdr:to>
    <xdr:pic>
      <xdr:nvPicPr>
        <xdr:cNvPr id="19" name="image27.jpg" descr="Un grupo de personas en una plaza&#10;&#10;Descripción generada automáticamente">
          <a:extLst>
            <a:ext uri="{FF2B5EF4-FFF2-40B4-BE49-F238E27FC236}">
              <a16:creationId xmlns:a16="http://schemas.microsoft.com/office/drawing/2014/main" id="{00000000-0008-0000-0000-000013000000}"/>
            </a:ext>
          </a:extLst>
        </xdr:cNvPr>
        <xdr:cNvPicPr/>
      </xdr:nvPicPr>
      <xdr:blipFill>
        <a:blip xmlns:r="http://schemas.openxmlformats.org/officeDocument/2006/relationships" r:embed="rId2"/>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6</xdr:col>
      <xdr:colOff>276225</xdr:colOff>
      <xdr:row>17</xdr:row>
      <xdr:rowOff>190499</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9"/>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9</xdr:col>
      <xdr:colOff>676276</xdr:colOff>
      <xdr:row>18</xdr:row>
      <xdr:rowOff>21658</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13</xdr:col>
      <xdr:colOff>0</xdr:colOff>
      <xdr:row>18</xdr:row>
      <xdr:rowOff>28575</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2</xdr:col>
      <xdr:colOff>428624</xdr:colOff>
      <xdr:row>41</xdr:row>
      <xdr:rowOff>46682</xdr:rowOff>
    </xdr:to>
    <xdr:pic>
      <xdr:nvPicPr>
        <xdr:cNvPr id="23" name="Imagen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4</xdr:col>
      <xdr:colOff>723900</xdr:colOff>
      <xdr:row>41</xdr:row>
      <xdr:rowOff>85725</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7</xdr:col>
      <xdr:colOff>633650</xdr:colOff>
      <xdr:row>41</xdr:row>
      <xdr:rowOff>114300</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10</xdr:col>
      <xdr:colOff>638175</xdr:colOff>
      <xdr:row>41</xdr:row>
      <xdr:rowOff>114299</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12</xdr:col>
      <xdr:colOff>742950</xdr:colOff>
      <xdr:row>41</xdr:row>
      <xdr:rowOff>104776</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DALILA\CAJA%20DE%20LA%20VIVIENDA%20POPULAR%202022\RIESGOS\MAPAS%20DE%20RIESGOS\INSTRUMENTOS%20PROPUESTOS%20MAYO%202022\208-PLA-Ft-95%20Mapa%20Riesgos%20de%20Corrupci&#243;n_2022_Versi&#243;n%204-2022_INSTRUMENTO.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imarino\Downloads\1202211600050873_0000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DALILA\CAJA%20DE%20LA%20VIVIENDA%20POPULAR%202022\PAAC\MAPAS%20DE%20RIESGOS\2%20Cuatrimestre\208-PLA-Ft-95%20Mapa%20Riesgos%20de%20Corrupci&#243;n_2022_Versi&#243;n%202-2022_CONSOLIDADO.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DALILA\CAJA%20DE%20LA%20VIVIENDA%20POPULAR%202022\PAAC\MAPAS%20DE%20RIESGOS\1%20Cuatrimestre\Reporte%20de%20Seguimiento%20Mapa%20de%20Riesgos%20de%20Gesti&#243;n_2022_CONSOL.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imarino\Downloads\Seguimiento%20al%20mapa%20de%20riesgos%20de%20corrupci&#243;n%20corte%2030abr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E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RMULAS"/>
    </sheetNames>
    <sheetDataSet>
      <sheetData sheetId="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eraciones"/>
    </sheetNames>
    <sheetDataSet>
      <sheetData sheetId="0"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9"/>
  <sheetViews>
    <sheetView workbookViewId="0"/>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312"/>
      <c r="B6" s="312"/>
      <c r="C6" s="312"/>
      <c r="D6" s="312"/>
      <c r="E6" s="312"/>
      <c r="F6" s="312"/>
    </row>
    <row r="7" spans="1:6" x14ac:dyDescent="0.25">
      <c r="A7" s="312"/>
      <c r="B7" s="312"/>
      <c r="C7" s="312"/>
      <c r="D7" s="312"/>
      <c r="E7" s="312"/>
      <c r="F7" s="312"/>
    </row>
    <row r="8" spans="1:6" ht="10.5" customHeight="1" x14ac:dyDescent="0.25"/>
    <row r="9" spans="1:6" x14ac:dyDescent="0.25">
      <c r="A9" s="139"/>
      <c r="B9" s="139"/>
      <c r="C9" s="139"/>
      <c r="D9" s="139"/>
      <c r="E9" s="139"/>
      <c r="F9" s="139"/>
    </row>
    <row r="10" spans="1:6" x14ac:dyDescent="0.25">
      <c r="A10" s="139"/>
      <c r="B10" s="139"/>
      <c r="C10" s="139"/>
      <c r="D10" s="139"/>
      <c r="E10" s="139"/>
      <c r="F10" s="139"/>
    </row>
    <row r="11" spans="1:6" x14ac:dyDescent="0.25">
      <c r="A11" s="139"/>
      <c r="B11" s="139"/>
      <c r="C11" s="139"/>
      <c r="D11" s="139"/>
      <c r="E11" s="139"/>
      <c r="F11" s="139"/>
    </row>
    <row r="12" spans="1:6" x14ac:dyDescent="0.25">
      <c r="A12" s="139"/>
      <c r="B12" s="139"/>
      <c r="C12" s="139"/>
      <c r="D12" s="139"/>
      <c r="E12" s="139"/>
      <c r="F12" s="139"/>
    </row>
    <row r="13" spans="1:6" ht="30" customHeight="1" x14ac:dyDescent="0.25">
      <c r="A13" s="313"/>
      <c r="B13" s="313"/>
      <c r="C13" s="313"/>
      <c r="D13" s="313"/>
      <c r="E13" s="313"/>
      <c r="F13" s="313"/>
    </row>
    <row r="14" spans="1:6" x14ac:dyDescent="0.25">
      <c r="A14" s="314"/>
      <c r="B14" s="314"/>
      <c r="C14" s="314"/>
      <c r="D14" s="314"/>
      <c r="E14" s="314"/>
      <c r="F14" s="314"/>
    </row>
    <row r="15" spans="1:6" x14ac:dyDescent="0.25">
      <c r="A15" s="139"/>
      <c r="B15" s="139"/>
      <c r="C15" s="139"/>
      <c r="D15" s="139"/>
      <c r="E15" s="139"/>
      <c r="F15" s="139"/>
    </row>
    <row r="16" spans="1:6" x14ac:dyDescent="0.25">
      <c r="A16" s="139"/>
      <c r="B16" s="139"/>
      <c r="C16" s="139"/>
      <c r="D16" s="139"/>
      <c r="E16" s="139"/>
      <c r="F16" s="139"/>
    </row>
    <row r="28" ht="11.25" customHeight="1" x14ac:dyDescent="0.25"/>
    <row r="29" ht="6" customHeight="1" x14ac:dyDescent="0.25"/>
    <row r="30" ht="2.25" customHeight="1" x14ac:dyDescent="0.25"/>
    <row r="1048569" spans="1:1" x14ac:dyDescent="0.25">
      <c r="A1048569" s="8" t="s">
        <v>830</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318" t="s">
        <v>632</v>
      </c>
      <c r="C2" s="319"/>
      <c r="D2" s="319"/>
      <c r="E2" s="320"/>
    </row>
    <row r="3" spans="2:5" ht="68.25" customHeight="1" x14ac:dyDescent="0.2">
      <c r="B3" s="330" t="s">
        <v>633</v>
      </c>
      <c r="C3" s="331"/>
      <c r="D3" s="331"/>
      <c r="E3" s="332"/>
    </row>
    <row r="4" spans="2:5" ht="12.75" customHeight="1" x14ac:dyDescent="0.2">
      <c r="B4" s="321" t="s">
        <v>100</v>
      </c>
      <c r="C4" s="322"/>
      <c r="D4" s="322"/>
      <c r="E4" s="323"/>
    </row>
    <row r="5" spans="2:5" ht="30" customHeight="1" x14ac:dyDescent="0.2">
      <c r="B5" s="324" t="s">
        <v>176</v>
      </c>
      <c r="C5" s="325"/>
      <c r="D5" s="325"/>
      <c r="E5" s="326"/>
    </row>
    <row r="6" spans="2:5" ht="27" customHeight="1" x14ac:dyDescent="0.2">
      <c r="B6" s="327" t="s">
        <v>634</v>
      </c>
      <c r="C6" s="328"/>
      <c r="D6" s="328"/>
      <c r="E6" s="329"/>
    </row>
    <row r="7" spans="2:5" ht="12" customHeight="1" thickBot="1" x14ac:dyDescent="0.25">
      <c r="B7" s="45"/>
      <c r="C7" s="46"/>
      <c r="D7" s="46"/>
      <c r="E7" s="47"/>
    </row>
    <row r="8" spans="2:5" ht="31.5" customHeight="1" x14ac:dyDescent="0.2">
      <c r="B8" s="48"/>
      <c r="C8" s="104" t="s">
        <v>101</v>
      </c>
      <c r="D8" s="105"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658</v>
      </c>
      <c r="D15" s="57" t="s">
        <v>659</v>
      </c>
      <c r="E15" s="49"/>
    </row>
    <row r="16" spans="2:5" ht="51" x14ac:dyDescent="0.2">
      <c r="B16" s="48"/>
      <c r="C16" s="56" t="s">
        <v>238</v>
      </c>
      <c r="D16" s="57" t="s">
        <v>635</v>
      </c>
      <c r="E16" s="49"/>
    </row>
    <row r="17" spans="2:5" ht="63.75" x14ac:dyDescent="0.2">
      <c r="B17" s="48"/>
      <c r="C17" s="56" t="s">
        <v>0</v>
      </c>
      <c r="D17" s="57" t="s">
        <v>178</v>
      </c>
      <c r="E17" s="49"/>
    </row>
    <row r="18" spans="2:5" ht="51" x14ac:dyDescent="0.2">
      <c r="B18" s="48"/>
      <c r="C18" s="56" t="s">
        <v>765</v>
      </c>
      <c r="D18" s="57" t="s">
        <v>766</v>
      </c>
      <c r="E18" s="49"/>
    </row>
    <row r="19" spans="2:5" ht="25.5" x14ac:dyDescent="0.2">
      <c r="B19" s="48"/>
      <c r="C19" s="56" t="s">
        <v>637</v>
      </c>
      <c r="D19" s="57" t="s">
        <v>641</v>
      </c>
      <c r="E19" s="49"/>
    </row>
    <row r="20" spans="2:5" ht="25.5" x14ac:dyDescent="0.2">
      <c r="B20" s="48"/>
      <c r="C20" s="56" t="s">
        <v>638</v>
      </c>
      <c r="D20" s="57" t="s">
        <v>642</v>
      </c>
      <c r="E20" s="49"/>
    </row>
    <row r="21" spans="2:5" ht="25.5" x14ac:dyDescent="0.2">
      <c r="B21" s="48"/>
      <c r="C21" s="56" t="s">
        <v>643</v>
      </c>
      <c r="D21" s="57" t="s">
        <v>644</v>
      </c>
      <c r="E21" s="49"/>
    </row>
    <row r="22" spans="2:5" ht="25.5" x14ac:dyDescent="0.2">
      <c r="B22" s="48"/>
      <c r="C22" s="56" t="s">
        <v>640</v>
      </c>
      <c r="D22" s="57" t="s">
        <v>645</v>
      </c>
      <c r="E22" s="49"/>
    </row>
    <row r="23" spans="2:5" ht="51" x14ac:dyDescent="0.2">
      <c r="B23" s="48"/>
      <c r="C23" s="56" t="s">
        <v>31</v>
      </c>
      <c r="D23" s="57" t="s">
        <v>646</v>
      </c>
      <c r="E23" s="49"/>
    </row>
    <row r="24" spans="2:5" ht="25.5" x14ac:dyDescent="0.2">
      <c r="B24" s="48"/>
      <c r="C24" s="56" t="s">
        <v>767</v>
      </c>
      <c r="D24" s="57" t="s">
        <v>647</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648</v>
      </c>
      <c r="D28" s="57" t="s">
        <v>649</v>
      </c>
      <c r="E28" s="49"/>
    </row>
    <row r="29" spans="2:5" ht="25.5" x14ac:dyDescent="0.2">
      <c r="B29" s="48"/>
      <c r="C29" s="56" t="s">
        <v>650</v>
      </c>
      <c r="D29" s="57" t="s">
        <v>162</v>
      </c>
      <c r="E29" s="49"/>
    </row>
    <row r="30" spans="2:5" ht="25.5" x14ac:dyDescent="0.2">
      <c r="B30" s="48"/>
      <c r="C30" s="56" t="s">
        <v>156</v>
      </c>
      <c r="D30" s="57" t="s">
        <v>660</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768</v>
      </c>
      <c r="D36" s="57" t="s">
        <v>769</v>
      </c>
      <c r="E36" s="49"/>
    </row>
    <row r="37" spans="2:5" ht="38.25" x14ac:dyDescent="0.2">
      <c r="B37" s="48"/>
      <c r="C37" s="56" t="s">
        <v>770</v>
      </c>
      <c r="D37" s="57" t="s">
        <v>771</v>
      </c>
      <c r="E37" s="49"/>
    </row>
    <row r="38" spans="2:5" ht="38.25" x14ac:dyDescent="0.2">
      <c r="B38" s="48"/>
      <c r="C38" s="56" t="s">
        <v>772</v>
      </c>
      <c r="D38" s="57" t="s">
        <v>773</v>
      </c>
      <c r="E38" s="49"/>
    </row>
    <row r="39" spans="2:5" ht="38.25" x14ac:dyDescent="0.2">
      <c r="B39" s="48"/>
      <c r="C39" s="56" t="s">
        <v>774</v>
      </c>
      <c r="D39" s="57" t="s">
        <v>775</v>
      </c>
      <c r="E39" s="49"/>
    </row>
    <row r="40" spans="2:5" ht="51" x14ac:dyDescent="0.2">
      <c r="B40" s="48"/>
      <c r="C40" s="56" t="s">
        <v>776</v>
      </c>
      <c r="D40" s="57" t="s">
        <v>777</v>
      </c>
      <c r="E40" s="49"/>
    </row>
    <row r="41" spans="2:5" ht="63.75" x14ac:dyDescent="0.2">
      <c r="B41" s="48"/>
      <c r="C41" s="56" t="s">
        <v>778</v>
      </c>
      <c r="D41" s="57" t="s">
        <v>779</v>
      </c>
      <c r="E41" s="49"/>
    </row>
    <row r="42" spans="2:5" ht="51" x14ac:dyDescent="0.2">
      <c r="B42" s="48"/>
      <c r="C42" s="56" t="s">
        <v>780</v>
      </c>
      <c r="D42" s="57" t="s">
        <v>781</v>
      </c>
      <c r="E42" s="49"/>
    </row>
    <row r="43" spans="2:5" ht="25.5" x14ac:dyDescent="0.2">
      <c r="B43" s="48"/>
      <c r="C43" s="56" t="s">
        <v>291</v>
      </c>
      <c r="D43" s="57" t="s">
        <v>652</v>
      </c>
      <c r="E43" s="49"/>
    </row>
    <row r="44" spans="2:5" ht="51" x14ac:dyDescent="0.2">
      <c r="B44" s="48"/>
      <c r="C44" s="56" t="s">
        <v>651</v>
      </c>
      <c r="D44" s="57" t="s">
        <v>653</v>
      </c>
      <c r="E44" s="49"/>
    </row>
    <row r="45" spans="2:5" ht="38.25" x14ac:dyDescent="0.2">
      <c r="B45" s="48"/>
      <c r="C45" s="56" t="s">
        <v>654</v>
      </c>
      <c r="D45" s="57" t="s">
        <v>655</v>
      </c>
      <c r="E45" s="49"/>
    </row>
    <row r="46" spans="2:5" ht="38.25" x14ac:dyDescent="0.2">
      <c r="B46" s="48"/>
      <c r="C46" s="56" t="s">
        <v>292</v>
      </c>
      <c r="D46" s="106" t="s">
        <v>661</v>
      </c>
      <c r="E46" s="49"/>
    </row>
    <row r="47" spans="2:5" ht="25.5" x14ac:dyDescent="0.2">
      <c r="B47" s="48"/>
      <c r="C47" s="56" t="s">
        <v>27</v>
      </c>
      <c r="D47" s="57" t="s">
        <v>656</v>
      </c>
      <c r="E47" s="49"/>
    </row>
    <row r="48" spans="2:5" ht="89.25" x14ac:dyDescent="0.2">
      <c r="B48" s="48"/>
      <c r="C48" s="56" t="s">
        <v>598</v>
      </c>
      <c r="D48" s="57" t="s">
        <v>657</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7" customFormat="1" ht="20.25" x14ac:dyDescent="0.3">
      <c r="B58" s="108" t="s">
        <v>662</v>
      </c>
      <c r="E58" s="109"/>
    </row>
    <row r="59" spans="2:5" s="107" customFormat="1" ht="14.25" x14ac:dyDescent="0.2">
      <c r="B59" s="108"/>
      <c r="E59" s="109"/>
    </row>
    <row r="60" spans="2:5" s="107" customFormat="1" ht="14.25" x14ac:dyDescent="0.2">
      <c r="B60" s="108"/>
      <c r="E60" s="109"/>
    </row>
    <row r="61" spans="2:5" s="107" customFormat="1" ht="18" x14ac:dyDescent="0.25">
      <c r="B61" s="110"/>
      <c r="C61" s="111" t="s">
        <v>663</v>
      </c>
      <c r="E61" s="109"/>
    </row>
    <row r="62" spans="2:5" s="107" customFormat="1" ht="16.5" thickBot="1" x14ac:dyDescent="0.25">
      <c r="B62" s="110"/>
      <c r="C62" s="112" t="s">
        <v>101</v>
      </c>
      <c r="D62" s="113" t="s">
        <v>104</v>
      </c>
      <c r="E62" s="109"/>
    </row>
    <row r="63" spans="2:5" s="107" customFormat="1" ht="38.25" x14ac:dyDescent="0.2">
      <c r="B63" s="110"/>
      <c r="C63" s="114" t="s">
        <v>664</v>
      </c>
      <c r="D63" s="115" t="s">
        <v>665</v>
      </c>
      <c r="E63" s="109"/>
    </row>
    <row r="64" spans="2:5" s="107" customFormat="1" ht="25.5" x14ac:dyDescent="0.2">
      <c r="B64" s="110"/>
      <c r="C64" s="56" t="s">
        <v>246</v>
      </c>
      <c r="D64" s="57" t="s">
        <v>666</v>
      </c>
      <c r="E64" s="109"/>
    </row>
    <row r="65" spans="2:5" s="107" customFormat="1" ht="25.5" x14ac:dyDescent="0.2">
      <c r="B65" s="110"/>
      <c r="C65" s="56" t="s">
        <v>247</v>
      </c>
      <c r="D65" s="57" t="s">
        <v>667</v>
      </c>
      <c r="E65" s="109"/>
    </row>
    <row r="66" spans="2:5" s="107" customFormat="1" ht="51" x14ac:dyDescent="0.2">
      <c r="B66" s="110"/>
      <c r="C66" s="56" t="s">
        <v>248</v>
      </c>
      <c r="D66" s="57" t="s">
        <v>668</v>
      </c>
      <c r="E66" s="109"/>
    </row>
    <row r="67" spans="2:5" s="107" customFormat="1" ht="51" x14ac:dyDescent="0.2">
      <c r="B67" s="110"/>
      <c r="C67" s="56" t="s">
        <v>249</v>
      </c>
      <c r="D67" s="57" t="s">
        <v>668</v>
      </c>
      <c r="E67" s="109"/>
    </row>
    <row r="68" spans="2:5" s="107" customFormat="1" ht="51" x14ac:dyDescent="0.2">
      <c r="B68" s="110"/>
      <c r="C68" s="56" t="s">
        <v>250</v>
      </c>
      <c r="D68" s="57" t="s">
        <v>668</v>
      </c>
      <c r="E68" s="109"/>
    </row>
    <row r="69" spans="2:5" s="107" customFormat="1" ht="51" x14ac:dyDescent="0.2">
      <c r="B69" s="110"/>
      <c r="C69" s="56" t="s">
        <v>251</v>
      </c>
      <c r="D69" s="57" t="s">
        <v>668</v>
      </c>
      <c r="E69" s="109"/>
    </row>
    <row r="70" spans="2:5" s="107" customFormat="1" ht="51" x14ac:dyDescent="0.2">
      <c r="B70" s="110"/>
      <c r="C70" s="56" t="s">
        <v>252</v>
      </c>
      <c r="D70" s="57" t="s">
        <v>668</v>
      </c>
      <c r="E70" s="109"/>
    </row>
    <row r="71" spans="2:5" s="107" customFormat="1" ht="51" x14ac:dyDescent="0.2">
      <c r="B71" s="110"/>
      <c r="C71" s="56" t="s">
        <v>253</v>
      </c>
      <c r="D71" s="57" t="s">
        <v>668</v>
      </c>
      <c r="E71" s="109"/>
    </row>
    <row r="72" spans="2:5" s="107" customFormat="1" ht="51" x14ac:dyDescent="0.2">
      <c r="B72" s="110"/>
      <c r="C72" s="56" t="s">
        <v>254</v>
      </c>
      <c r="D72" s="57" t="s">
        <v>668</v>
      </c>
      <c r="E72" s="109"/>
    </row>
    <row r="73" spans="2:5" s="107" customFormat="1" ht="76.5" x14ac:dyDescent="0.2">
      <c r="B73" s="110"/>
      <c r="C73" s="56" t="s">
        <v>255</v>
      </c>
      <c r="D73" s="57" t="s">
        <v>668</v>
      </c>
      <c r="E73" s="109"/>
    </row>
    <row r="74" spans="2:5" s="107" customFormat="1" ht="51" x14ac:dyDescent="0.2">
      <c r="B74" s="110"/>
      <c r="C74" s="56" t="s">
        <v>256</v>
      </c>
      <c r="D74" s="57" t="s">
        <v>668</v>
      </c>
      <c r="E74" s="109"/>
    </row>
    <row r="75" spans="2:5" s="107" customFormat="1" ht="51" x14ac:dyDescent="0.2">
      <c r="B75" s="110"/>
      <c r="C75" s="56" t="s">
        <v>257</v>
      </c>
      <c r="D75" s="57" t="s">
        <v>668</v>
      </c>
      <c r="E75" s="109"/>
    </row>
    <row r="76" spans="2:5" s="107" customFormat="1" ht="51" x14ac:dyDescent="0.2">
      <c r="B76" s="110"/>
      <c r="C76" s="56" t="s">
        <v>258</v>
      </c>
      <c r="D76" s="57" t="s">
        <v>668</v>
      </c>
      <c r="E76" s="109"/>
    </row>
    <row r="77" spans="2:5" s="107" customFormat="1" ht="51" x14ac:dyDescent="0.2">
      <c r="B77" s="110"/>
      <c r="C77" s="56" t="s">
        <v>259</v>
      </c>
      <c r="D77" s="57" t="s">
        <v>668</v>
      </c>
      <c r="E77" s="109"/>
    </row>
    <row r="78" spans="2:5" s="107" customFormat="1" ht="51" x14ac:dyDescent="0.2">
      <c r="B78" s="110"/>
      <c r="C78" s="56" t="s">
        <v>260</v>
      </c>
      <c r="D78" s="57" t="s">
        <v>668</v>
      </c>
      <c r="E78" s="109"/>
    </row>
    <row r="79" spans="2:5" s="107" customFormat="1" ht="51" x14ac:dyDescent="0.2">
      <c r="B79" s="110"/>
      <c r="C79" s="56" t="s">
        <v>261</v>
      </c>
      <c r="D79" s="57" t="s">
        <v>668</v>
      </c>
      <c r="E79" s="109"/>
    </row>
    <row r="80" spans="2:5" s="107" customFormat="1" ht="51" x14ac:dyDescent="0.2">
      <c r="B80" s="110"/>
      <c r="C80" s="56" t="s">
        <v>262</v>
      </c>
      <c r="D80" s="57" t="s">
        <v>668</v>
      </c>
      <c r="E80" s="109"/>
    </row>
    <row r="81" spans="2:5" s="107" customFormat="1" ht="51" x14ac:dyDescent="0.2">
      <c r="B81" s="110"/>
      <c r="C81" s="56" t="s">
        <v>263</v>
      </c>
      <c r="D81" s="57" t="s">
        <v>668</v>
      </c>
      <c r="E81" s="109"/>
    </row>
    <row r="82" spans="2:5" s="107" customFormat="1" ht="51" x14ac:dyDescent="0.2">
      <c r="B82" s="110"/>
      <c r="C82" s="56" t="s">
        <v>264</v>
      </c>
      <c r="D82" s="57" t="s">
        <v>668</v>
      </c>
      <c r="E82" s="109"/>
    </row>
    <row r="83" spans="2:5" s="107" customFormat="1" ht="51" x14ac:dyDescent="0.2">
      <c r="B83" s="110"/>
      <c r="C83" s="56" t="s">
        <v>265</v>
      </c>
      <c r="D83" s="57" t="s">
        <v>668</v>
      </c>
      <c r="E83" s="109"/>
    </row>
    <row r="84" spans="2:5" s="107" customFormat="1" ht="51" x14ac:dyDescent="0.2">
      <c r="B84" s="110"/>
      <c r="C84" s="56" t="s">
        <v>266</v>
      </c>
      <c r="D84" s="57" t="s">
        <v>668</v>
      </c>
      <c r="E84" s="109"/>
    </row>
    <row r="85" spans="2:5" s="107" customFormat="1" ht="38.25" x14ac:dyDescent="0.2">
      <c r="B85" s="110"/>
      <c r="C85" s="56" t="s">
        <v>62</v>
      </c>
      <c r="D85" s="57" t="s">
        <v>669</v>
      </c>
      <c r="E85" s="109"/>
    </row>
    <row r="86" spans="2:5" s="107" customFormat="1" ht="38.25" x14ac:dyDescent="0.2">
      <c r="B86" s="110"/>
      <c r="C86" s="56" t="s">
        <v>6</v>
      </c>
      <c r="D86" s="57" t="s">
        <v>670</v>
      </c>
      <c r="E86" s="109"/>
    </row>
    <row r="87" spans="2:5" s="107" customFormat="1" ht="38.25" x14ac:dyDescent="0.2">
      <c r="B87" s="110"/>
      <c r="C87" s="56" t="s">
        <v>58</v>
      </c>
      <c r="D87" s="57" t="s">
        <v>671</v>
      </c>
      <c r="E87" s="109"/>
    </row>
    <row r="88" spans="2:5" s="107" customFormat="1" ht="39" thickBot="1" x14ac:dyDescent="0.25">
      <c r="B88" s="110"/>
      <c r="C88" s="60" t="s">
        <v>269</v>
      </c>
      <c r="D88" s="116" t="s">
        <v>672</v>
      </c>
      <c r="E88" s="109"/>
    </row>
    <row r="89" spans="2:5" ht="20.25" customHeight="1" x14ac:dyDescent="0.2">
      <c r="B89" s="315"/>
      <c r="C89" s="316"/>
      <c r="D89" s="316"/>
      <c r="E89" s="317"/>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EK334"/>
  <sheetViews>
    <sheetView tabSelected="1" zoomScale="80" zoomScaleNormal="80" workbookViewId="0">
      <pane xSplit="3" ySplit="3" topLeftCell="EH118" activePane="bottomRight" state="frozen"/>
      <selection pane="topRight" activeCell="D1" sqref="D1"/>
      <selection pane="bottomLeft" activeCell="A4" sqref="A4"/>
      <selection pane="bottomRight" activeCell="EI123" sqref="EI123:EK123"/>
    </sheetView>
  </sheetViews>
  <sheetFormatPr baseColWidth="10" defaultRowHeight="12.75" x14ac:dyDescent="0.2"/>
  <cols>
    <col min="1" max="1" width="7.42578125" style="141" customWidth="1"/>
    <col min="2" max="2" width="23.28515625" style="141" customWidth="1"/>
    <col min="3" max="3" width="48.7109375" style="141" customWidth="1"/>
    <col min="4" max="4" width="25" style="141" customWidth="1"/>
    <col min="5" max="5" width="33.85546875" style="141" customWidth="1"/>
    <col min="6" max="6" width="30.140625" style="141" customWidth="1"/>
    <col min="7" max="7" width="32.42578125" style="141" customWidth="1"/>
    <col min="8" max="8" width="27" style="141" customWidth="1"/>
    <col min="9" max="10" width="34.42578125" style="141" customWidth="1"/>
    <col min="11" max="11" width="5.28515625" style="141" customWidth="1"/>
    <col min="12" max="14" width="5.42578125" style="141" customWidth="1"/>
    <col min="15" max="15" width="27.28515625" style="141" customWidth="1"/>
    <col min="16" max="16" width="22.28515625" style="141" hidden="1" customWidth="1"/>
    <col min="17" max="17" width="21.5703125" style="141" hidden="1" customWidth="1"/>
    <col min="18" max="18" width="20.42578125" style="141" customWidth="1"/>
    <col min="19" max="19" width="12.28515625" style="141" hidden="1" customWidth="1"/>
    <col min="20" max="20" width="19.7109375" style="141" customWidth="1"/>
    <col min="21" max="21" width="5.7109375" style="141" customWidth="1"/>
    <col min="22" max="22" width="72" style="141" customWidth="1"/>
    <col min="23" max="24" width="42" style="141" customWidth="1"/>
    <col min="25" max="25" width="11.42578125" style="141" customWidth="1"/>
    <col min="26" max="26" width="11.42578125" style="141" hidden="1" customWidth="1"/>
    <col min="27" max="27" width="11.42578125" style="141" customWidth="1"/>
    <col min="28" max="28" width="12" style="141" hidden="1" customWidth="1"/>
    <col min="29" max="29" width="11.42578125" style="141" customWidth="1"/>
    <col min="30" max="30" width="11.42578125" style="141" hidden="1" customWidth="1"/>
    <col min="31" max="31" width="11.42578125" style="141" customWidth="1"/>
    <col min="32" max="32" width="12" style="141" hidden="1" customWidth="1"/>
    <col min="33" max="33" width="13.5703125" style="141" customWidth="1"/>
    <col min="34" max="34" width="13.5703125" style="141" hidden="1" customWidth="1"/>
    <col min="35" max="35" width="14.28515625" style="141" hidden="1" customWidth="1"/>
    <col min="36" max="36" width="8" style="141" customWidth="1"/>
    <col min="37" max="37" width="8" style="141" hidden="1" customWidth="1"/>
    <col min="38" max="38" width="8" style="141" customWidth="1"/>
    <col min="39" max="39" width="8" style="141" hidden="1" customWidth="1"/>
    <col min="40" max="40" width="8" style="141" customWidth="1"/>
    <col min="41" max="41" width="8" style="141" hidden="1" customWidth="1"/>
    <col min="42" max="42" width="8" style="141" customWidth="1"/>
    <col min="43" max="43" width="8" style="141" hidden="1" customWidth="1"/>
    <col min="44" max="44" width="8" style="141" customWidth="1"/>
    <col min="45" max="45" width="8" style="141" hidden="1" customWidth="1"/>
    <col min="46" max="46" width="8" style="141" customWidth="1"/>
    <col min="47" max="47" width="8" style="141" hidden="1" customWidth="1"/>
    <col min="48" max="48" width="8" style="141" customWidth="1"/>
    <col min="49" max="50" width="8" style="141" hidden="1" customWidth="1"/>
    <col min="51" max="51" width="14.28515625" style="141" customWidth="1"/>
    <col min="52" max="52" width="13.7109375" style="141" customWidth="1"/>
    <col min="53" max="53" width="13.7109375" style="141" hidden="1" customWidth="1"/>
    <col min="54" max="54" width="11.42578125" style="141" customWidth="1"/>
    <col min="55" max="55" width="27" style="141" hidden="1" customWidth="1"/>
    <col min="56" max="57" width="11.42578125" style="141" customWidth="1"/>
    <col min="58" max="58" width="58" style="141" customWidth="1"/>
    <col min="59" max="63" width="16.140625" style="141" customWidth="1"/>
    <col min="64" max="64" width="30.85546875" style="141" customWidth="1"/>
    <col min="65" max="65" width="20.28515625" style="141" customWidth="1"/>
    <col min="66" max="66" width="59.42578125" style="141" customWidth="1"/>
    <col min="67" max="98" width="25" style="141" customWidth="1"/>
    <col min="99" max="99" width="59.85546875" style="141" customWidth="1"/>
    <col min="100" max="102" width="25" style="141" customWidth="1"/>
    <col min="103" max="103" width="50" style="141" customWidth="1"/>
    <col min="104" max="104" width="25" style="141" customWidth="1"/>
    <col min="105" max="105" width="46.85546875" style="141" customWidth="1"/>
    <col min="106" max="106" width="25" style="141" customWidth="1"/>
    <col min="107" max="107" width="58.42578125" style="141" customWidth="1"/>
    <col min="108" max="109" width="32.85546875" style="141" customWidth="1"/>
    <col min="110" max="110" width="25" style="141" customWidth="1"/>
    <col min="111" max="111" width="48.85546875" style="141" customWidth="1"/>
    <col min="112" max="112" width="47.42578125" style="141" customWidth="1"/>
    <col min="113" max="113" width="51.85546875" style="141" customWidth="1"/>
    <col min="114" max="114" width="25" style="141" customWidth="1"/>
    <col min="115" max="119" width="21.85546875" style="141" customWidth="1"/>
    <col min="120" max="121" width="28.5703125" style="141" customWidth="1"/>
    <col min="122" max="125" width="21.85546875" style="141" customWidth="1"/>
    <col min="126" max="126" width="40.42578125" style="141" customWidth="1"/>
    <col min="127" max="128" width="21.85546875" style="141" customWidth="1"/>
    <col min="129" max="130" width="63.140625" style="141" customWidth="1"/>
    <col min="131" max="132" width="24.7109375" style="141" customWidth="1"/>
    <col min="133" max="133" width="85" style="141" customWidth="1"/>
    <col min="134" max="134" width="19.7109375" style="141" customWidth="1"/>
    <col min="135" max="135" width="93.85546875" style="141" customWidth="1"/>
    <col min="136" max="137" width="25.5703125" style="141" customWidth="1"/>
    <col min="138" max="138" width="68.140625" style="141" customWidth="1"/>
    <col min="139" max="139" width="49.85546875" style="141" customWidth="1"/>
    <col min="140" max="144" width="24" style="141" customWidth="1"/>
    <col min="145" max="16384" width="11.42578125" style="141"/>
  </cols>
  <sheetData>
    <row r="1" spans="1:141" ht="33.75" customHeight="1" x14ac:dyDescent="0.2">
      <c r="A1" s="373"/>
      <c r="B1" s="374"/>
      <c r="C1" s="374"/>
      <c r="D1" s="374"/>
      <c r="E1" s="375"/>
      <c r="F1" s="375"/>
      <c r="G1" s="427" t="s">
        <v>631</v>
      </c>
      <c r="H1" s="428"/>
      <c r="I1" s="428"/>
      <c r="J1" s="428"/>
      <c r="K1" s="428"/>
      <c r="L1" s="428"/>
      <c r="M1" s="428"/>
      <c r="N1" s="428"/>
      <c r="O1" s="428"/>
      <c r="P1" s="428"/>
      <c r="Q1" s="428"/>
      <c r="R1" s="428"/>
      <c r="S1" s="428"/>
      <c r="T1" s="428"/>
      <c r="U1" s="429"/>
      <c r="V1" s="363" t="s">
        <v>241</v>
      </c>
      <c r="W1" s="364"/>
      <c r="X1" s="364"/>
      <c r="Y1" s="204"/>
      <c r="Z1" s="205"/>
    </row>
    <row r="2" spans="1:141" ht="33.75" customHeight="1" x14ac:dyDescent="0.2">
      <c r="A2" s="376"/>
      <c r="B2" s="377"/>
      <c r="C2" s="377"/>
      <c r="D2" s="377"/>
      <c r="E2" s="378"/>
      <c r="F2" s="378"/>
      <c r="G2" s="430"/>
      <c r="H2" s="431"/>
      <c r="I2" s="431"/>
      <c r="J2" s="431"/>
      <c r="K2" s="431"/>
      <c r="L2" s="431"/>
      <c r="M2" s="431"/>
      <c r="N2" s="431"/>
      <c r="O2" s="431"/>
      <c r="P2" s="431"/>
      <c r="Q2" s="431"/>
      <c r="R2" s="431"/>
      <c r="S2" s="431"/>
      <c r="T2" s="431"/>
      <c r="U2" s="432"/>
      <c r="V2" s="365" t="s">
        <v>240</v>
      </c>
      <c r="W2" s="366"/>
      <c r="X2" s="366"/>
      <c r="Y2" s="204"/>
      <c r="Z2" s="206"/>
    </row>
    <row r="3" spans="1:141" ht="33.75" customHeight="1" thickBot="1" x14ac:dyDescent="0.25">
      <c r="A3" s="379"/>
      <c r="B3" s="380"/>
      <c r="C3" s="380"/>
      <c r="D3" s="380"/>
      <c r="E3" s="381"/>
      <c r="F3" s="381"/>
      <c r="G3" s="433"/>
      <c r="H3" s="434"/>
      <c r="I3" s="434"/>
      <c r="J3" s="434"/>
      <c r="K3" s="434"/>
      <c r="L3" s="434"/>
      <c r="M3" s="434"/>
      <c r="N3" s="434"/>
      <c r="O3" s="434"/>
      <c r="P3" s="434"/>
      <c r="Q3" s="434"/>
      <c r="R3" s="434"/>
      <c r="S3" s="434"/>
      <c r="T3" s="434"/>
      <c r="U3" s="435"/>
      <c r="V3" s="367" t="s">
        <v>242</v>
      </c>
      <c r="W3" s="368"/>
      <c r="X3" s="368"/>
      <c r="Y3" s="204"/>
      <c r="Z3" s="207"/>
    </row>
    <row r="5" spans="1:141" ht="15" x14ac:dyDescent="0.2">
      <c r="A5" s="208" t="s">
        <v>872</v>
      </c>
      <c r="BM5" s="241"/>
    </row>
    <row r="6" spans="1:141" ht="15" x14ac:dyDescent="0.2">
      <c r="A6" s="424" t="s">
        <v>93</v>
      </c>
      <c r="B6" s="412"/>
      <c r="C6" s="412"/>
      <c r="D6" s="412"/>
      <c r="E6" s="412"/>
      <c r="F6" s="412"/>
      <c r="G6" s="412"/>
      <c r="H6" s="412"/>
      <c r="I6" s="412"/>
      <c r="J6" s="412"/>
      <c r="K6" s="412"/>
      <c r="L6" s="412"/>
      <c r="M6" s="412"/>
      <c r="N6" s="412"/>
      <c r="O6" s="413"/>
      <c r="P6" s="196"/>
      <c r="Q6" s="424" t="s">
        <v>94</v>
      </c>
      <c r="R6" s="412"/>
      <c r="S6" s="412"/>
      <c r="T6" s="412"/>
      <c r="U6" s="424" t="s">
        <v>761</v>
      </c>
      <c r="V6" s="412"/>
      <c r="W6" s="412"/>
      <c r="X6" s="413"/>
      <c r="Y6" s="424" t="s">
        <v>95</v>
      </c>
      <c r="Z6" s="412"/>
      <c r="AA6" s="412"/>
      <c r="AB6" s="412"/>
      <c r="AC6" s="412"/>
      <c r="AD6" s="412"/>
      <c r="AE6" s="412"/>
      <c r="AF6" s="412"/>
      <c r="AG6" s="412"/>
      <c r="AH6" s="412"/>
      <c r="AI6" s="412"/>
      <c r="AJ6" s="412"/>
      <c r="AK6" s="412"/>
      <c r="AL6" s="412"/>
      <c r="AM6" s="412"/>
      <c r="AN6" s="412"/>
      <c r="AO6" s="412"/>
      <c r="AP6" s="412"/>
      <c r="AQ6" s="412"/>
      <c r="AR6" s="412"/>
      <c r="AS6" s="412"/>
      <c r="AT6" s="412"/>
      <c r="AU6" s="412"/>
      <c r="AV6" s="412"/>
      <c r="AW6" s="412"/>
      <c r="AX6" s="412"/>
      <c r="AY6" s="412"/>
      <c r="AZ6" s="412" t="s">
        <v>758</v>
      </c>
      <c r="BA6" s="412"/>
      <c r="BB6" s="412"/>
      <c r="BC6" s="412"/>
      <c r="BD6" s="412"/>
      <c r="BE6" s="413"/>
      <c r="BF6" s="414" t="s">
        <v>762</v>
      </c>
      <c r="BG6" s="415"/>
      <c r="BH6" s="415"/>
      <c r="BI6" s="415"/>
      <c r="BJ6" s="415"/>
      <c r="BK6" s="415"/>
      <c r="BL6" s="415"/>
      <c r="BM6" s="415"/>
      <c r="BN6" s="402" t="s">
        <v>107</v>
      </c>
      <c r="BO6" s="408" t="s">
        <v>236</v>
      </c>
      <c r="BP6" s="408"/>
      <c r="BQ6" s="408"/>
      <c r="BR6" s="408"/>
      <c r="BS6" s="408"/>
      <c r="BT6" s="408"/>
      <c r="BU6" s="408"/>
      <c r="BV6" s="408"/>
      <c r="BW6" s="408"/>
      <c r="BX6" s="408"/>
      <c r="BY6" s="408"/>
      <c r="BZ6" s="408"/>
      <c r="CA6" s="408"/>
      <c r="CB6" s="408"/>
      <c r="CC6" s="408"/>
      <c r="CD6" s="408"/>
      <c r="CE6" s="140"/>
      <c r="CF6" s="140"/>
      <c r="CG6" s="401" t="s">
        <v>202</v>
      </c>
      <c r="CH6" s="401"/>
      <c r="CI6" s="401"/>
      <c r="CJ6" s="401"/>
      <c r="CK6" s="401"/>
      <c r="CL6" s="401"/>
      <c r="CM6" s="401"/>
      <c r="CN6" s="401"/>
      <c r="CO6" s="401"/>
      <c r="CP6" s="401"/>
      <c r="CQ6" s="401"/>
      <c r="CR6" s="401"/>
      <c r="CS6" s="401"/>
      <c r="CT6" s="401"/>
      <c r="CU6" s="401"/>
      <c r="CV6" s="401"/>
      <c r="CW6" s="401"/>
      <c r="CX6" s="401"/>
      <c r="CY6" s="401"/>
      <c r="CZ6" s="401"/>
      <c r="DA6" s="401"/>
      <c r="DB6" s="401"/>
      <c r="DC6" s="401"/>
      <c r="DD6" s="401"/>
      <c r="DE6" s="401"/>
      <c r="DF6" s="401"/>
      <c r="DG6" s="401"/>
      <c r="DH6" s="401"/>
      <c r="DI6" s="401"/>
      <c r="DJ6" s="401"/>
      <c r="DK6" s="443" t="s">
        <v>203</v>
      </c>
      <c r="DL6" s="443"/>
      <c r="DM6" s="443"/>
      <c r="DN6" s="443"/>
      <c r="DO6" s="443"/>
      <c r="DP6" s="443" t="s">
        <v>204</v>
      </c>
      <c r="DQ6" s="443"/>
      <c r="DR6" s="443"/>
      <c r="DS6" s="443"/>
      <c r="DT6" s="444" t="s">
        <v>205</v>
      </c>
      <c r="DU6" s="444"/>
      <c r="DV6" s="444"/>
      <c r="DW6" s="444"/>
      <c r="DX6" s="444"/>
      <c r="DY6" s="444" t="s">
        <v>206</v>
      </c>
      <c r="DZ6" s="444"/>
      <c r="EA6" s="444"/>
      <c r="EB6" s="444"/>
      <c r="EC6" s="445" t="s">
        <v>207</v>
      </c>
      <c r="ED6" s="445"/>
      <c r="EE6" s="445"/>
      <c r="EF6" s="445"/>
      <c r="EG6" s="445"/>
      <c r="EH6" s="445" t="s">
        <v>208</v>
      </c>
      <c r="EI6" s="445"/>
      <c r="EJ6" s="445"/>
      <c r="EK6" s="445"/>
    </row>
    <row r="7" spans="1:141" ht="27" customHeight="1" x14ac:dyDescent="0.2">
      <c r="A7" s="421" t="s">
        <v>177</v>
      </c>
      <c r="B7" s="407" t="s">
        <v>102</v>
      </c>
      <c r="C7" s="407" t="s">
        <v>103</v>
      </c>
      <c r="D7" s="407" t="s">
        <v>138</v>
      </c>
      <c r="E7" s="369" t="s">
        <v>191</v>
      </c>
      <c r="F7" s="369" t="s">
        <v>214</v>
      </c>
      <c r="G7" s="369" t="s">
        <v>239</v>
      </c>
      <c r="H7" s="371" t="s">
        <v>238</v>
      </c>
      <c r="I7" s="371" t="s">
        <v>213</v>
      </c>
      <c r="J7" s="371" t="s">
        <v>831</v>
      </c>
      <c r="K7" s="409" t="s">
        <v>636</v>
      </c>
      <c r="L7" s="409"/>
      <c r="M7" s="409"/>
      <c r="N7" s="409"/>
      <c r="O7" s="371" t="s">
        <v>276</v>
      </c>
      <c r="P7" s="371" t="s">
        <v>287</v>
      </c>
      <c r="Q7" s="371" t="s">
        <v>763</v>
      </c>
      <c r="R7" s="371" t="s">
        <v>764</v>
      </c>
      <c r="S7" s="405" t="s">
        <v>272</v>
      </c>
      <c r="T7" s="371" t="s">
        <v>275</v>
      </c>
      <c r="U7" s="423" t="s">
        <v>192</v>
      </c>
      <c r="V7" s="369" t="s">
        <v>193</v>
      </c>
      <c r="W7" s="369" t="s">
        <v>296</v>
      </c>
      <c r="X7" s="369" t="s">
        <v>297</v>
      </c>
      <c r="Y7" s="411" t="s">
        <v>7</v>
      </c>
      <c r="Z7" s="418"/>
      <c r="AA7" s="418"/>
      <c r="AB7" s="418"/>
      <c r="AC7" s="418"/>
      <c r="AD7" s="418"/>
      <c r="AE7" s="418"/>
      <c r="AF7" s="418"/>
      <c r="AG7" s="418"/>
      <c r="AH7" s="419"/>
      <c r="AI7" s="416" t="s">
        <v>116</v>
      </c>
      <c r="AJ7" s="370" t="s">
        <v>703</v>
      </c>
      <c r="AK7" s="370"/>
      <c r="AL7" s="370"/>
      <c r="AM7" s="370"/>
      <c r="AN7" s="370"/>
      <c r="AO7" s="370"/>
      <c r="AP7" s="370"/>
      <c r="AQ7" s="370"/>
      <c r="AR7" s="370"/>
      <c r="AS7" s="370"/>
      <c r="AT7" s="370"/>
      <c r="AU7" s="370"/>
      <c r="AV7" s="370"/>
      <c r="AW7" s="370"/>
      <c r="AX7" s="370"/>
      <c r="AY7" s="416" t="s">
        <v>291</v>
      </c>
      <c r="AZ7" s="416" t="s">
        <v>290</v>
      </c>
      <c r="BA7" s="371" t="s">
        <v>287</v>
      </c>
      <c r="BB7" s="416" t="s">
        <v>654</v>
      </c>
      <c r="BC7" s="405" t="s">
        <v>272</v>
      </c>
      <c r="BD7" s="416" t="s">
        <v>292</v>
      </c>
      <c r="BE7" s="417" t="s">
        <v>199</v>
      </c>
      <c r="BF7" s="425" t="s">
        <v>762</v>
      </c>
      <c r="BG7" s="371" t="s">
        <v>167</v>
      </c>
      <c r="BH7" s="369" t="s">
        <v>227</v>
      </c>
      <c r="BI7" s="371" t="s">
        <v>168</v>
      </c>
      <c r="BJ7" s="371" t="s">
        <v>169</v>
      </c>
      <c r="BK7" s="371" t="s">
        <v>200</v>
      </c>
      <c r="BL7" s="371" t="s">
        <v>170</v>
      </c>
      <c r="BM7" s="410" t="s">
        <v>201</v>
      </c>
      <c r="BN7" s="403"/>
      <c r="BO7" s="441">
        <v>44562</v>
      </c>
      <c r="BP7" s="442"/>
      <c r="BQ7" s="442"/>
      <c r="BR7" s="442"/>
      <c r="BS7" s="441">
        <v>44593</v>
      </c>
      <c r="BT7" s="442"/>
      <c r="BU7" s="442"/>
      <c r="BV7" s="442"/>
      <c r="BW7" s="441">
        <v>44621</v>
      </c>
      <c r="BX7" s="442"/>
      <c r="BY7" s="442"/>
      <c r="BZ7" s="442"/>
      <c r="CA7" s="441">
        <v>44652</v>
      </c>
      <c r="CB7" s="442"/>
      <c r="CC7" s="442"/>
      <c r="CD7" s="442"/>
      <c r="CE7" s="447">
        <v>44682</v>
      </c>
      <c r="CF7" s="448"/>
      <c r="CG7" s="448"/>
      <c r="CH7" s="448"/>
      <c r="CI7" s="447">
        <v>44713</v>
      </c>
      <c r="CJ7" s="448"/>
      <c r="CK7" s="448"/>
      <c r="CL7" s="448"/>
      <c r="CM7" s="447">
        <v>44743</v>
      </c>
      <c r="CN7" s="448"/>
      <c r="CO7" s="448"/>
      <c r="CP7" s="448"/>
      <c r="CQ7" s="447">
        <v>44774</v>
      </c>
      <c r="CR7" s="448"/>
      <c r="CS7" s="448"/>
      <c r="CT7" s="448"/>
      <c r="CU7" s="449">
        <v>44805</v>
      </c>
      <c r="CV7" s="450"/>
      <c r="CW7" s="450"/>
      <c r="CX7" s="450"/>
      <c r="CY7" s="449">
        <v>44835</v>
      </c>
      <c r="CZ7" s="450"/>
      <c r="DA7" s="450"/>
      <c r="DB7" s="450"/>
      <c r="DC7" s="449">
        <v>44866</v>
      </c>
      <c r="DD7" s="450"/>
      <c r="DE7" s="450"/>
      <c r="DF7" s="450"/>
      <c r="DG7" s="449">
        <v>44896</v>
      </c>
      <c r="DH7" s="450"/>
      <c r="DI7" s="450"/>
      <c r="DJ7" s="450"/>
      <c r="DK7" s="443"/>
      <c r="DL7" s="443"/>
      <c r="DM7" s="443"/>
      <c r="DN7" s="443"/>
      <c r="DO7" s="443"/>
      <c r="DP7" s="443"/>
      <c r="DQ7" s="443"/>
      <c r="DR7" s="443"/>
      <c r="DS7" s="443"/>
      <c r="DT7" s="444"/>
      <c r="DU7" s="444"/>
      <c r="DV7" s="444"/>
      <c r="DW7" s="444"/>
      <c r="DX7" s="444"/>
      <c r="DY7" s="444"/>
      <c r="DZ7" s="444"/>
      <c r="EA7" s="444"/>
      <c r="EB7" s="444"/>
      <c r="EC7" s="445"/>
      <c r="ED7" s="445"/>
      <c r="EE7" s="445"/>
      <c r="EF7" s="445"/>
      <c r="EG7" s="445"/>
      <c r="EH7" s="445"/>
      <c r="EI7" s="445"/>
      <c r="EJ7" s="445"/>
      <c r="EK7" s="445"/>
    </row>
    <row r="8" spans="1:141" ht="87" customHeight="1" x14ac:dyDescent="0.2">
      <c r="A8" s="422"/>
      <c r="B8" s="407"/>
      <c r="C8" s="407"/>
      <c r="D8" s="407"/>
      <c r="E8" s="370"/>
      <c r="F8" s="370"/>
      <c r="G8" s="370"/>
      <c r="H8" s="372"/>
      <c r="I8" s="372"/>
      <c r="J8" s="372"/>
      <c r="K8" s="142" t="s">
        <v>637</v>
      </c>
      <c r="L8" s="142" t="s">
        <v>638</v>
      </c>
      <c r="M8" s="142" t="s">
        <v>639</v>
      </c>
      <c r="N8" s="142" t="s">
        <v>640</v>
      </c>
      <c r="O8" s="369"/>
      <c r="P8" s="369"/>
      <c r="Q8" s="369"/>
      <c r="R8" s="369"/>
      <c r="S8" s="406"/>
      <c r="T8" s="372"/>
      <c r="U8" s="420"/>
      <c r="V8" s="370"/>
      <c r="W8" s="370"/>
      <c r="X8" s="370"/>
      <c r="Y8" s="143" t="s">
        <v>194</v>
      </c>
      <c r="Z8" s="143" t="s">
        <v>26</v>
      </c>
      <c r="AA8" s="143" t="s">
        <v>195</v>
      </c>
      <c r="AB8" s="143" t="s">
        <v>26</v>
      </c>
      <c r="AC8" s="143" t="s">
        <v>196</v>
      </c>
      <c r="AD8" s="143" t="s">
        <v>26</v>
      </c>
      <c r="AE8" s="198" t="s">
        <v>197</v>
      </c>
      <c r="AF8" s="198" t="s">
        <v>26</v>
      </c>
      <c r="AG8" s="198" t="s">
        <v>198</v>
      </c>
      <c r="AH8" s="198" t="s">
        <v>26</v>
      </c>
      <c r="AI8" s="417"/>
      <c r="AJ8" s="197" t="s">
        <v>167</v>
      </c>
      <c r="AK8" s="197" t="s">
        <v>44</v>
      </c>
      <c r="AL8" s="197" t="s">
        <v>704</v>
      </c>
      <c r="AM8" s="197" t="s">
        <v>44</v>
      </c>
      <c r="AN8" s="197" t="s">
        <v>227</v>
      </c>
      <c r="AO8" s="197" t="s">
        <v>44</v>
      </c>
      <c r="AP8" s="197" t="s">
        <v>705</v>
      </c>
      <c r="AQ8" s="197" t="s">
        <v>44</v>
      </c>
      <c r="AR8" s="197" t="s">
        <v>706</v>
      </c>
      <c r="AS8" s="197" t="s">
        <v>44</v>
      </c>
      <c r="AT8" s="197" t="s">
        <v>707</v>
      </c>
      <c r="AU8" s="197" t="s">
        <v>44</v>
      </c>
      <c r="AV8" s="197" t="s">
        <v>708</v>
      </c>
      <c r="AW8" s="197" t="s">
        <v>44</v>
      </c>
      <c r="AX8" s="197" t="s">
        <v>709</v>
      </c>
      <c r="AY8" s="417"/>
      <c r="AZ8" s="417"/>
      <c r="BA8" s="369"/>
      <c r="BB8" s="417"/>
      <c r="BC8" s="406"/>
      <c r="BD8" s="416"/>
      <c r="BE8" s="420"/>
      <c r="BF8" s="426"/>
      <c r="BG8" s="369"/>
      <c r="BH8" s="370" t="s">
        <v>227</v>
      </c>
      <c r="BI8" s="369" t="s">
        <v>119</v>
      </c>
      <c r="BJ8" s="369"/>
      <c r="BK8" s="369"/>
      <c r="BL8" s="369"/>
      <c r="BM8" s="411"/>
      <c r="BN8" s="404"/>
      <c r="BO8" s="144" t="s">
        <v>232</v>
      </c>
      <c r="BP8" s="144" t="s">
        <v>233</v>
      </c>
      <c r="BQ8" s="144" t="s">
        <v>234</v>
      </c>
      <c r="BR8" s="144" t="s">
        <v>235</v>
      </c>
      <c r="BS8" s="144" t="s">
        <v>232</v>
      </c>
      <c r="BT8" s="144" t="s">
        <v>233</v>
      </c>
      <c r="BU8" s="144" t="s">
        <v>234</v>
      </c>
      <c r="BV8" s="144" t="s">
        <v>235</v>
      </c>
      <c r="BW8" s="144" t="s">
        <v>232</v>
      </c>
      <c r="BX8" s="144" t="s">
        <v>233</v>
      </c>
      <c r="BY8" s="144" t="s">
        <v>234</v>
      </c>
      <c r="BZ8" s="144" t="s">
        <v>235</v>
      </c>
      <c r="CA8" s="144" t="s">
        <v>232</v>
      </c>
      <c r="CB8" s="144" t="s">
        <v>233</v>
      </c>
      <c r="CC8" s="144" t="s">
        <v>234</v>
      </c>
      <c r="CD8" s="144" t="s">
        <v>235</v>
      </c>
      <c r="CE8" s="145" t="s">
        <v>232</v>
      </c>
      <c r="CF8" s="145" t="s">
        <v>233</v>
      </c>
      <c r="CG8" s="145" t="s">
        <v>234</v>
      </c>
      <c r="CH8" s="145" t="s">
        <v>235</v>
      </c>
      <c r="CI8" s="145" t="s">
        <v>232</v>
      </c>
      <c r="CJ8" s="145" t="s">
        <v>233</v>
      </c>
      <c r="CK8" s="145" t="s">
        <v>234</v>
      </c>
      <c r="CL8" s="145" t="s">
        <v>235</v>
      </c>
      <c r="CM8" s="145" t="s">
        <v>232</v>
      </c>
      <c r="CN8" s="145" t="s">
        <v>233</v>
      </c>
      <c r="CO8" s="145" t="s">
        <v>234</v>
      </c>
      <c r="CP8" s="145" t="s">
        <v>235</v>
      </c>
      <c r="CQ8" s="145" t="s">
        <v>232</v>
      </c>
      <c r="CR8" s="145" t="s">
        <v>233</v>
      </c>
      <c r="CS8" s="145" t="s">
        <v>234</v>
      </c>
      <c r="CT8" s="145" t="s">
        <v>235</v>
      </c>
      <c r="CU8" s="146" t="s">
        <v>232</v>
      </c>
      <c r="CV8" s="146" t="s">
        <v>233</v>
      </c>
      <c r="CW8" s="146" t="s">
        <v>234</v>
      </c>
      <c r="CX8" s="146" t="s">
        <v>235</v>
      </c>
      <c r="CY8" s="146" t="s">
        <v>232</v>
      </c>
      <c r="CZ8" s="146" t="s">
        <v>233</v>
      </c>
      <c r="DA8" s="146" t="s">
        <v>234</v>
      </c>
      <c r="DB8" s="146" t="s">
        <v>235</v>
      </c>
      <c r="DC8" s="146" t="s">
        <v>232</v>
      </c>
      <c r="DD8" s="146" t="s">
        <v>233</v>
      </c>
      <c r="DE8" s="146" t="s">
        <v>234</v>
      </c>
      <c r="DF8" s="146" t="s">
        <v>235</v>
      </c>
      <c r="DG8" s="146" t="s">
        <v>232</v>
      </c>
      <c r="DH8" s="146" t="s">
        <v>233</v>
      </c>
      <c r="DI8" s="146" t="s">
        <v>234</v>
      </c>
      <c r="DJ8" s="146" t="s">
        <v>235</v>
      </c>
      <c r="DK8" s="260" t="s">
        <v>209</v>
      </c>
      <c r="DL8" s="260" t="s">
        <v>210</v>
      </c>
      <c r="DM8" s="260" t="s">
        <v>211</v>
      </c>
      <c r="DN8" s="260" t="s">
        <v>228</v>
      </c>
      <c r="DO8" s="260" t="s">
        <v>212</v>
      </c>
      <c r="DP8" s="261" t="s">
        <v>209</v>
      </c>
      <c r="DQ8" s="261" t="s">
        <v>229</v>
      </c>
      <c r="DR8" s="261" t="s">
        <v>230</v>
      </c>
      <c r="DS8" s="261" t="s">
        <v>231</v>
      </c>
      <c r="DT8" s="262" t="s">
        <v>209</v>
      </c>
      <c r="DU8" s="262" t="s">
        <v>210</v>
      </c>
      <c r="DV8" s="262" t="s">
        <v>211</v>
      </c>
      <c r="DW8" s="262" t="s">
        <v>228</v>
      </c>
      <c r="DX8" s="262" t="s">
        <v>212</v>
      </c>
      <c r="DY8" s="263" t="s">
        <v>209</v>
      </c>
      <c r="DZ8" s="263" t="s">
        <v>229</v>
      </c>
      <c r="EA8" s="263" t="s">
        <v>230</v>
      </c>
      <c r="EB8" s="263" t="s">
        <v>231</v>
      </c>
      <c r="EC8" s="245" t="s">
        <v>209</v>
      </c>
      <c r="ED8" s="245" t="s">
        <v>210</v>
      </c>
      <c r="EE8" s="245" t="s">
        <v>211</v>
      </c>
      <c r="EF8" s="245" t="s">
        <v>228</v>
      </c>
      <c r="EG8" s="245" t="s">
        <v>212</v>
      </c>
      <c r="EH8" s="147" t="s">
        <v>209</v>
      </c>
      <c r="EI8" s="147" t="s">
        <v>229</v>
      </c>
      <c r="EJ8" s="147" t="s">
        <v>230</v>
      </c>
      <c r="EK8" s="147" t="s">
        <v>231</v>
      </c>
    </row>
    <row r="9" spans="1:141" ht="106.5" customHeight="1" x14ac:dyDescent="0.2">
      <c r="A9" s="351">
        <v>1</v>
      </c>
      <c r="B9" s="354" t="s">
        <v>127</v>
      </c>
      <c r="C9" s="345" t="str">
        <f>VLOOKUP(B9,FORMULAS!$A$30:$B$46,2,0)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9" s="345" t="str">
        <f>VLOOKUP(B9,FORMULAS!$A$30:$C$46,3,0)</f>
        <v>Director de Mejoramiento de Barrios</v>
      </c>
      <c r="E9" s="161" t="s">
        <v>808</v>
      </c>
      <c r="F9" s="161" t="s">
        <v>673</v>
      </c>
      <c r="G9" s="161" t="s">
        <v>293</v>
      </c>
      <c r="H9" s="161" t="s">
        <v>684</v>
      </c>
      <c r="I9" s="161" t="s">
        <v>674</v>
      </c>
      <c r="J9" s="345" t="s">
        <v>625</v>
      </c>
      <c r="K9" s="148" t="s">
        <v>676</v>
      </c>
      <c r="L9" s="148" t="s">
        <v>676</v>
      </c>
      <c r="M9" s="148" t="s">
        <v>676</v>
      </c>
      <c r="N9" s="148" t="s">
        <v>676</v>
      </c>
      <c r="O9" s="345" t="s">
        <v>286</v>
      </c>
      <c r="P9" s="339" t="str">
        <f>VLOOKUP(O9,FORMULAS!$A$77:$B$82,2,0)</f>
        <v>Rara vez</v>
      </c>
      <c r="Q9" s="336" t="str">
        <f>+P9</f>
        <v>Rara vez</v>
      </c>
      <c r="R9" s="339" t="str">
        <f>VLOOKUP(A9,'Impacto Ri Inhe'!$B$5:$AF$41,31,1)</f>
        <v>Mayor</v>
      </c>
      <c r="S9" s="336" t="str">
        <f>CONCATENATE(R9,"-",Q9)</f>
        <v>Mayor-Rara vez</v>
      </c>
      <c r="T9" s="342" t="str">
        <f>VLOOKUP(S9,FORMULAS!$I$77:$J$97,2,0)</f>
        <v>Alto</v>
      </c>
      <c r="U9" s="149">
        <v>1</v>
      </c>
      <c r="V9" s="150" t="s">
        <v>295</v>
      </c>
      <c r="W9" s="150" t="s">
        <v>298</v>
      </c>
      <c r="X9" s="150" t="s">
        <v>299</v>
      </c>
      <c r="Y9" s="151" t="s">
        <v>13</v>
      </c>
      <c r="Z9" s="134">
        <f>+IF(Y9='Tabla Valoración controles'!$D$4,'Tabla Valoración controles'!$F$4,IF('Mapa Corrupcion'!Y9='Tabla Valoración controles'!$D$5,'Tabla Valoración controles'!$F$5,IF(Y9=FORMULAS!$A$10,0,'Tabla Valoración controles'!$F$6)))</f>
        <v>0.15</v>
      </c>
      <c r="AA9" s="151" t="s">
        <v>8</v>
      </c>
      <c r="AB9" s="135">
        <f>+IF(AA9='Tabla Valoración controles'!$D$7,'Tabla Valoración controles'!$F$7,IF(Y9=FORMULAS!$A$10,0,'Tabla Valoración controles'!$F$8))</f>
        <v>0.15</v>
      </c>
      <c r="AC9" s="151" t="s">
        <v>17</v>
      </c>
      <c r="AD9" s="134">
        <f>+IF(AC9='Tabla Valoración controles'!$D$9,'Tabla Valoración controles'!$F$9,'Tabla Valoración controles'!$F$10)</f>
        <v>0</v>
      </c>
      <c r="AE9" s="151" t="s">
        <v>20</v>
      </c>
      <c r="AF9" s="134">
        <f>+IF(AE9='Tabla Valoración controles'!$D$11,'Tabla Valoración controles'!$F$11,'Tabla Valoración controles'!$F$12)</f>
        <v>0</v>
      </c>
      <c r="AG9" s="151" t="s">
        <v>77</v>
      </c>
      <c r="AH9" s="134">
        <f>+IF(AG9='Tabla Valoración controles'!$D$13,'Tabla Valoración controles'!$F$13,'Tabla Valoración controles'!$F$14)</f>
        <v>0</v>
      </c>
      <c r="AI9" s="195">
        <f>+Z9+AB9+AD9</f>
        <v>0.3</v>
      </c>
      <c r="AJ9" s="152" t="s">
        <v>716</v>
      </c>
      <c r="AK9" s="153">
        <f>+IF(AJ9=[2]CONTROLES!$C$50,[2]CONTROLES!$D$50,[2]CONTROLES!$D$51)</f>
        <v>15</v>
      </c>
      <c r="AL9" s="152" t="s">
        <v>722</v>
      </c>
      <c r="AM9" s="153">
        <f>+IF(AL9=[2]CONTROLES!$C$52,[2]CONTROLES!$D$52,[2]CONTROLES!$D$53)</f>
        <v>15</v>
      </c>
      <c r="AN9" s="152" t="s">
        <v>725</v>
      </c>
      <c r="AO9" s="153">
        <f>+IF(AN9=[2]CONTROLES!$C$54,[2]CONTROLES!$D$54,[2]CONTROLES!$D$55)</f>
        <v>15</v>
      </c>
      <c r="AP9" s="152" t="s">
        <v>729</v>
      </c>
      <c r="AQ9" s="153">
        <f>+IF(AP9=[2]CONTROLES!$C$56,[2]CONTROLES!$D$56,IF(AP9=[2]CONTROLES!$C$57,[2]CONTROLES!$D$57,[2]CONTROLES!$D$58))</f>
        <v>10</v>
      </c>
      <c r="AR9" s="152" t="s">
        <v>732</v>
      </c>
      <c r="AS9" s="153">
        <f>+IF(AR9=[2]CONTROLES!$C$59,[2]CONTROLES!$D$59,[2]CONTROLES!$D$60)</f>
        <v>15</v>
      </c>
      <c r="AT9" s="152" t="s">
        <v>735</v>
      </c>
      <c r="AU9" s="153">
        <f>+IF(AT9=[2]CONTROLES!$C$61,[2]CONTROLES!$D$61,[2]CONTROLES!$D$62)</f>
        <v>15</v>
      </c>
      <c r="AV9" s="152" t="s">
        <v>738</v>
      </c>
      <c r="AW9" s="154">
        <f>+IF(AV9=[2]CONTROLES!$C$63,[2]CONTROLES!$D$63,IF(AV9=[2]CONTROLES!$C$64,[2]CONTROLES!$D$64,[2]CONTROLES!$D$65))</f>
        <v>10</v>
      </c>
      <c r="AX9" s="154">
        <f>+AK9+AM9+AO9+AQ9+AS9+AU9+AW9</f>
        <v>95</v>
      </c>
      <c r="AY9" s="155" t="str">
        <f>IF(ISERROR(AX9)=TRUE,"",IF(AND(AX9&lt;=85),"Débil",IF(AND(AX9&gt;=85.01,AX9&lt;=95),"Moderado",IF(AND(AX9&gt;=95.1,AX9&lt;=100),"Fuerte",""))))</f>
        <v>Moderado</v>
      </c>
      <c r="AZ9" s="345" t="s">
        <v>286</v>
      </c>
      <c r="BA9" s="339" t="str">
        <f>VLOOKUP(AZ9,FORMULAS!$A$77:$B$82,2,0)</f>
        <v>Rara vez</v>
      </c>
      <c r="BB9" s="399" t="str">
        <f>+R9</f>
        <v>Mayor</v>
      </c>
      <c r="BC9" s="336" t="str">
        <f>CONCATENATE(BB9,"-",BA9)</f>
        <v>Mayor-Rara vez</v>
      </c>
      <c r="BD9" s="342" t="str">
        <f>VLOOKUP(BC9,FORMULAS!$I$77:$J$97,2,0)</f>
        <v>Alto</v>
      </c>
      <c r="BE9" s="342" t="s">
        <v>118</v>
      </c>
      <c r="BF9" s="180" t="s">
        <v>602</v>
      </c>
      <c r="BG9" s="180" t="s">
        <v>301</v>
      </c>
      <c r="BH9" s="180" t="s">
        <v>225</v>
      </c>
      <c r="BI9" s="156">
        <v>44593</v>
      </c>
      <c r="BJ9" s="156">
        <v>44742</v>
      </c>
      <c r="BK9" s="180" t="s">
        <v>300</v>
      </c>
      <c r="BL9" s="180" t="s">
        <v>603</v>
      </c>
      <c r="BM9" s="136" t="s">
        <v>172</v>
      </c>
      <c r="BN9" s="357" t="s">
        <v>302</v>
      </c>
      <c r="BO9" s="221" t="s">
        <v>1483</v>
      </c>
      <c r="BP9" s="221" t="s">
        <v>1427</v>
      </c>
      <c r="BQ9" s="221" t="s">
        <v>625</v>
      </c>
      <c r="BR9" s="221" t="s">
        <v>625</v>
      </c>
      <c r="BS9" s="221" t="s">
        <v>1483</v>
      </c>
      <c r="BT9" s="221" t="s">
        <v>1428</v>
      </c>
      <c r="BU9" s="221" t="s">
        <v>625</v>
      </c>
      <c r="BV9" s="221" t="s">
        <v>625</v>
      </c>
      <c r="BW9" s="221" t="s">
        <v>1483</v>
      </c>
      <c r="BX9" s="221" t="s">
        <v>1429</v>
      </c>
      <c r="BY9" s="221" t="s">
        <v>625</v>
      </c>
      <c r="BZ9" s="221" t="s">
        <v>625</v>
      </c>
      <c r="CA9" s="221" t="s">
        <v>1484</v>
      </c>
      <c r="CB9" s="221" t="s">
        <v>1430</v>
      </c>
      <c r="CC9" s="221" t="s">
        <v>625</v>
      </c>
      <c r="CD9" s="221" t="s">
        <v>625</v>
      </c>
      <c r="CE9" s="209" t="s">
        <v>873</v>
      </c>
      <c r="CF9" s="210" t="s">
        <v>874</v>
      </c>
      <c r="CG9" s="210" t="s">
        <v>875</v>
      </c>
      <c r="CH9" s="239" t="s">
        <v>603</v>
      </c>
      <c r="CI9" s="209" t="s">
        <v>876</v>
      </c>
      <c r="CJ9" s="210" t="s">
        <v>877</v>
      </c>
      <c r="CK9" s="209" t="s">
        <v>625</v>
      </c>
      <c r="CL9" s="209" t="s">
        <v>625</v>
      </c>
      <c r="CM9" s="210" t="s">
        <v>878</v>
      </c>
      <c r="CN9" s="210" t="s">
        <v>879</v>
      </c>
      <c r="CO9" s="209" t="s">
        <v>625</v>
      </c>
      <c r="CP9" s="209" t="s">
        <v>625</v>
      </c>
      <c r="CQ9" s="210" t="s">
        <v>880</v>
      </c>
      <c r="CR9" s="210" t="s">
        <v>881</v>
      </c>
      <c r="CS9" s="209" t="s">
        <v>625</v>
      </c>
      <c r="CT9" s="209" t="s">
        <v>625</v>
      </c>
      <c r="CU9" s="210" t="s">
        <v>1088</v>
      </c>
      <c r="CV9" s="210" t="s">
        <v>1089</v>
      </c>
      <c r="CW9" s="209" t="s">
        <v>625</v>
      </c>
      <c r="CX9" s="209" t="s">
        <v>625</v>
      </c>
      <c r="CY9" s="210" t="s">
        <v>1090</v>
      </c>
      <c r="CZ9" s="210" t="s">
        <v>1091</v>
      </c>
      <c r="DA9" s="209" t="s">
        <v>625</v>
      </c>
      <c r="DB9" s="209" t="s">
        <v>625</v>
      </c>
      <c r="DC9" s="210" t="s">
        <v>1092</v>
      </c>
      <c r="DD9" s="210" t="s">
        <v>1093</v>
      </c>
      <c r="DE9" s="209" t="s">
        <v>625</v>
      </c>
      <c r="DF9" s="209" t="s">
        <v>625</v>
      </c>
      <c r="DG9" s="210" t="s">
        <v>1094</v>
      </c>
      <c r="DH9" s="210" t="s">
        <v>1095</v>
      </c>
      <c r="DI9" s="209" t="s">
        <v>625</v>
      </c>
      <c r="DJ9" s="209" t="s">
        <v>625</v>
      </c>
      <c r="DK9" s="264" t="s">
        <v>1134</v>
      </c>
      <c r="DL9" s="264" t="s">
        <v>173</v>
      </c>
      <c r="DM9" s="249" t="s">
        <v>1135</v>
      </c>
      <c r="DN9" s="265" t="s">
        <v>625</v>
      </c>
      <c r="DO9" s="249" t="s">
        <v>173</v>
      </c>
      <c r="DP9" s="264" t="s">
        <v>1577</v>
      </c>
      <c r="DQ9" s="264" t="s">
        <v>1188</v>
      </c>
      <c r="DR9" s="264" t="s">
        <v>1578</v>
      </c>
      <c r="DS9" s="308">
        <v>0</v>
      </c>
      <c r="DT9" s="266" t="s">
        <v>1288</v>
      </c>
      <c r="DU9" s="266" t="s">
        <v>35</v>
      </c>
      <c r="DV9" s="266" t="s">
        <v>1136</v>
      </c>
      <c r="DW9" s="267">
        <v>1</v>
      </c>
      <c r="DX9" s="268" t="s">
        <v>1137</v>
      </c>
      <c r="DY9" s="446" t="s">
        <v>1138</v>
      </c>
      <c r="DZ9" s="446" t="s">
        <v>1139</v>
      </c>
      <c r="EA9" s="361" t="s">
        <v>1140</v>
      </c>
      <c r="EB9" s="361">
        <v>1</v>
      </c>
      <c r="EC9" s="246" t="s">
        <v>1084</v>
      </c>
      <c r="ED9" s="66" t="s">
        <v>172</v>
      </c>
      <c r="EE9" s="251" t="s">
        <v>1096</v>
      </c>
      <c r="EF9" s="66">
        <v>1</v>
      </c>
      <c r="EG9" s="66" t="s">
        <v>172</v>
      </c>
      <c r="EH9" s="446" t="s">
        <v>1615</v>
      </c>
      <c r="EI9" s="446" t="s">
        <v>1616</v>
      </c>
      <c r="EJ9" s="361" t="s">
        <v>1140</v>
      </c>
      <c r="EK9" s="361">
        <v>1</v>
      </c>
    </row>
    <row r="10" spans="1:141" ht="54.75" customHeight="1" x14ac:dyDescent="0.2">
      <c r="A10" s="352"/>
      <c r="B10" s="355"/>
      <c r="C10" s="346"/>
      <c r="D10" s="346"/>
      <c r="E10" s="161" t="s">
        <v>599</v>
      </c>
      <c r="F10" s="161"/>
      <c r="G10" s="161" t="s">
        <v>294</v>
      </c>
      <c r="H10" s="161"/>
      <c r="I10" s="161"/>
      <c r="J10" s="346"/>
      <c r="K10" s="181"/>
      <c r="L10" s="181"/>
      <c r="M10" s="181"/>
      <c r="N10" s="181"/>
      <c r="O10" s="346"/>
      <c r="P10" s="340"/>
      <c r="Q10" s="337"/>
      <c r="R10" s="340"/>
      <c r="S10" s="337"/>
      <c r="T10" s="343"/>
      <c r="U10" s="149"/>
      <c r="V10" s="157"/>
      <c r="W10" s="157"/>
      <c r="X10" s="157"/>
      <c r="Y10" s="151" t="s">
        <v>115</v>
      </c>
      <c r="Z10" s="134">
        <f>+IF(Y10='Tabla Valoración controles'!$D$4,'Tabla Valoración controles'!$F$4,IF('Mapa Corrupcion'!Y10='Tabla Valoración controles'!$D$5,'Tabla Valoración controles'!$F$5,IF(Y10=FORMULAS!$A$10,0,'Tabla Valoración controles'!$F$6)))</f>
        <v>0</v>
      </c>
      <c r="AA10" s="151"/>
      <c r="AB10" s="135">
        <f>+IF(AA10='Tabla Valoración controles'!$D$7,'Tabla Valoración controles'!$F$7,IF(Y10=FORMULAS!$A$10,0,'Tabla Valoración controles'!$F$8))</f>
        <v>0</v>
      </c>
      <c r="AC10" s="151"/>
      <c r="AD10" s="134">
        <f>+IF(AC10='Tabla Valoración controles'!$D$9,'Tabla Valoración controles'!$F$9,'Tabla Valoración controles'!$F$10)</f>
        <v>0</v>
      </c>
      <c r="AE10" s="151"/>
      <c r="AF10" s="134">
        <f>+IF(AE10='Tabla Valoración controles'!$D$9,'Tabla Valoración controles'!$F$9,IF(AA10=FORMULAS!$A$10,0,'Tabla Valoración controles'!$F$10))</f>
        <v>0</v>
      </c>
      <c r="AG10" s="151"/>
      <c r="AH10" s="134">
        <f>+IF(AG10='Tabla Valoración controles'!$D$13,'Tabla Valoración controles'!$F$13,'Tabla Valoración controles'!$F$14)</f>
        <v>0</v>
      </c>
      <c r="AI10" s="195">
        <f>+Z10+AB10+AD10</f>
        <v>0</v>
      </c>
      <c r="AJ10" s="152"/>
      <c r="AK10" s="153">
        <f>+IF(AJ10=[2]CONTROLES!$C$50,[2]CONTROLES!$D$50,[2]CONTROLES!$D$51)</f>
        <v>0</v>
      </c>
      <c r="AL10" s="152"/>
      <c r="AM10" s="153">
        <f>+IF(AL10=[2]CONTROLES!$C$52,[2]CONTROLES!$D$52,[2]CONTROLES!$D$53)</f>
        <v>0</v>
      </c>
      <c r="AN10" s="152"/>
      <c r="AO10" s="153">
        <f>+IF(AN10=[2]CONTROLES!$C$54,[2]CONTROLES!$D$54,[2]CONTROLES!$D$55)</f>
        <v>0</v>
      </c>
      <c r="AP10" s="152"/>
      <c r="AQ10" s="153">
        <f>+IF(AP10=[2]CONTROLES!$C$56,[2]CONTROLES!$D$56,IF(AP10=[2]CONTROLES!$C$57,[2]CONTROLES!$D$57,[2]CONTROLES!$D$58))</f>
        <v>0</v>
      </c>
      <c r="AR10" s="152"/>
      <c r="AS10" s="153">
        <f>+IF(AR10=[2]CONTROLES!$C$59,[2]CONTROLES!$D$59,[2]CONTROLES!$D$60)</f>
        <v>0</v>
      </c>
      <c r="AT10" s="152"/>
      <c r="AU10" s="153">
        <f>+IF(AT10=[2]CONTROLES!$C$61,[2]CONTROLES!$D$61,[2]CONTROLES!$D$62)</f>
        <v>0</v>
      </c>
      <c r="AV10" s="152"/>
      <c r="AW10" s="154">
        <f>+IF(AV10=[2]CONTROLES!$C$63,[2]CONTROLES!$D$63,IF(AV10=[2]CONTROLES!$C$64,[2]CONTROLES!$D$64,[2]CONTROLES!$D$65))</f>
        <v>0</v>
      </c>
      <c r="AX10" s="154">
        <f t="shared" ref="AX10:AX73" si="0">+AK10+AM10+AO10+AQ10+AS10+AU10+AW10</f>
        <v>0</v>
      </c>
      <c r="AY10" s="155" t="str">
        <f t="shared" ref="AY10:AY73" si="1">IF(ISERROR(AX10)=TRUE,"",IF(AND(AX10&lt;=85),"Débil",IF(AND(AX10&gt;=85.01,AX10&lt;=95),"Moderado",IF(AND(AX10&gt;=95.1,AX10&lt;=100),"Fuerte",""))))</f>
        <v>Débil</v>
      </c>
      <c r="AZ10" s="346"/>
      <c r="BA10" s="340"/>
      <c r="BB10" s="400"/>
      <c r="BC10" s="337"/>
      <c r="BD10" s="343"/>
      <c r="BE10" s="343"/>
      <c r="BF10" s="136"/>
      <c r="BG10" s="136"/>
      <c r="BH10" s="158"/>
      <c r="BI10" s="136"/>
      <c r="BJ10" s="136"/>
      <c r="BK10" s="136"/>
      <c r="BL10" s="136"/>
      <c r="BM10" s="136" t="s">
        <v>171</v>
      </c>
      <c r="BN10" s="358"/>
      <c r="BO10" s="221"/>
      <c r="BP10" s="221"/>
      <c r="BQ10" s="221"/>
      <c r="BR10" s="221"/>
      <c r="BS10" s="221"/>
      <c r="BT10" s="221"/>
      <c r="BU10" s="221"/>
      <c r="BV10" s="221"/>
      <c r="BW10" s="221"/>
      <c r="BX10" s="221"/>
      <c r="BY10" s="221"/>
      <c r="BZ10" s="221"/>
      <c r="CA10" s="221"/>
      <c r="CB10" s="221"/>
      <c r="CC10" s="221"/>
      <c r="CD10" s="221"/>
      <c r="CE10" s="240"/>
      <c r="CF10" s="240"/>
      <c r="CG10" s="136"/>
      <c r="CH10" s="136"/>
      <c r="CI10" s="136"/>
      <c r="CJ10" s="136"/>
      <c r="CK10" s="136"/>
      <c r="CL10" s="136"/>
      <c r="CM10" s="136"/>
      <c r="CN10" s="136"/>
      <c r="CO10" s="136"/>
      <c r="CP10" s="136"/>
      <c r="CQ10" s="136"/>
      <c r="CR10" s="136"/>
      <c r="CS10" s="136"/>
      <c r="CT10" s="136"/>
      <c r="CU10" s="136"/>
      <c r="CV10" s="136"/>
      <c r="CW10" s="136"/>
      <c r="CX10" s="136"/>
      <c r="CY10" s="136"/>
      <c r="CZ10" s="136"/>
      <c r="DA10" s="136"/>
      <c r="DB10" s="136"/>
      <c r="DC10" s="136"/>
      <c r="DD10" s="136"/>
      <c r="DE10" s="136"/>
      <c r="DF10" s="136"/>
      <c r="DG10" s="136"/>
      <c r="DH10" s="136"/>
      <c r="DI10" s="136"/>
      <c r="DJ10" s="136"/>
      <c r="DK10" s="264"/>
      <c r="DL10" s="264"/>
      <c r="DM10" s="249"/>
      <c r="DN10" s="265"/>
      <c r="DO10" s="249"/>
      <c r="DP10" s="66"/>
      <c r="DQ10" s="66"/>
      <c r="DR10" s="66"/>
      <c r="DS10" s="66"/>
      <c r="DT10" s="269"/>
      <c r="DU10" s="269"/>
      <c r="DV10" s="269"/>
      <c r="DW10" s="269"/>
      <c r="DX10" s="268"/>
      <c r="DY10" s="361"/>
      <c r="DZ10" s="361"/>
      <c r="EA10" s="361"/>
      <c r="EB10" s="361"/>
      <c r="EC10" s="66"/>
      <c r="ED10" s="66"/>
      <c r="EE10" s="66"/>
      <c r="EF10" s="66"/>
      <c r="EG10" s="66"/>
      <c r="EH10" s="361"/>
      <c r="EI10" s="361"/>
      <c r="EJ10" s="361"/>
      <c r="EK10" s="361"/>
    </row>
    <row r="11" spans="1:141" ht="39.75" customHeight="1" x14ac:dyDescent="0.2">
      <c r="A11" s="352"/>
      <c r="B11" s="355"/>
      <c r="C11" s="346"/>
      <c r="D11" s="346"/>
      <c r="E11" s="161"/>
      <c r="F11" s="161"/>
      <c r="G11" s="161" t="s">
        <v>600</v>
      </c>
      <c r="H11" s="161"/>
      <c r="I11" s="161"/>
      <c r="J11" s="346"/>
      <c r="K11" s="181"/>
      <c r="L11" s="181"/>
      <c r="M11" s="181"/>
      <c r="N11" s="181"/>
      <c r="O11" s="346"/>
      <c r="P11" s="340"/>
      <c r="Q11" s="337"/>
      <c r="R11" s="340"/>
      <c r="S11" s="337"/>
      <c r="T11" s="343"/>
      <c r="U11" s="149"/>
      <c r="V11" s="159"/>
      <c r="W11" s="159"/>
      <c r="X11" s="159"/>
      <c r="Y11" s="151" t="s">
        <v>115</v>
      </c>
      <c r="Z11" s="134">
        <f>+IF(Y11='Tabla Valoración controles'!$D$4,'Tabla Valoración controles'!$F$4,IF('Mapa Corrupcion'!Y11='Tabla Valoración controles'!$D$5,'Tabla Valoración controles'!$F$5,IF(Y11=FORMULAS!$A$10,0,'Tabla Valoración controles'!$F$6)))</f>
        <v>0</v>
      </c>
      <c r="AA11" s="151"/>
      <c r="AB11" s="135">
        <f>+IF(AA11='Tabla Valoración controles'!$D$7,'Tabla Valoración controles'!$F$7,IF(Y11=FORMULAS!$A$10,0,'Tabla Valoración controles'!$F$8))</f>
        <v>0</v>
      </c>
      <c r="AC11" s="151"/>
      <c r="AD11" s="134">
        <f>+IF(AC11='Tabla Valoración controles'!$D$9,'Tabla Valoración controles'!$F$9,IF(Y11=FORMULAS!$A$10,0,'Tabla Valoración controles'!$F$10))</f>
        <v>0</v>
      </c>
      <c r="AE11" s="151"/>
      <c r="AF11" s="134">
        <f>+IF(AE11='Tabla Valoración controles'!$D$9,'Tabla Valoración controles'!$F$9,IF(AA11=FORMULAS!$A$10,0,'Tabla Valoración controles'!$F$10))</f>
        <v>0</v>
      </c>
      <c r="AG11" s="151"/>
      <c r="AH11" s="134">
        <f>+IF(AG11='Tabla Valoración controles'!$D$13,'Tabla Valoración controles'!$F$13,'Tabla Valoración controles'!$F$14)</f>
        <v>0</v>
      </c>
      <c r="AI11" s="195">
        <f t="shared" ref="AI11:AI72" si="2">+Z11+AB11+AD11</f>
        <v>0</v>
      </c>
      <c r="AJ11" s="152"/>
      <c r="AK11" s="153">
        <f>+IF(AJ11=[2]CONTROLES!$C$50,[2]CONTROLES!$D$50,[2]CONTROLES!$D$51)</f>
        <v>0</v>
      </c>
      <c r="AL11" s="152"/>
      <c r="AM11" s="153">
        <f>+IF(AL11=[2]CONTROLES!$C$52,[2]CONTROLES!$D$52,[2]CONTROLES!$D$53)</f>
        <v>0</v>
      </c>
      <c r="AN11" s="152"/>
      <c r="AO11" s="153">
        <f>+IF(AN11=[2]CONTROLES!$C$54,[2]CONTROLES!$D$54,[2]CONTROLES!$D$55)</f>
        <v>0</v>
      </c>
      <c r="AP11" s="152"/>
      <c r="AQ11" s="153">
        <f>+IF(AP11=[2]CONTROLES!$C$56,[2]CONTROLES!$D$56,IF(AP11=[2]CONTROLES!$C$57,[2]CONTROLES!$D$57,[2]CONTROLES!$D$58))</f>
        <v>0</v>
      </c>
      <c r="AR11" s="152"/>
      <c r="AS11" s="153">
        <f>+IF(AR11=[2]CONTROLES!$C$59,[2]CONTROLES!$D$59,[2]CONTROLES!$D$60)</f>
        <v>0</v>
      </c>
      <c r="AT11" s="152"/>
      <c r="AU11" s="153">
        <f>+IF(AT11=[2]CONTROLES!$C$61,[2]CONTROLES!$D$61,[2]CONTROLES!$D$62)</f>
        <v>0</v>
      </c>
      <c r="AV11" s="152"/>
      <c r="AW11" s="154">
        <f>+IF(AV11=[2]CONTROLES!$C$63,[2]CONTROLES!$D$63,IF(AV11=[2]CONTROLES!$C$64,[2]CONTROLES!$D$64,[2]CONTROLES!$D$65))</f>
        <v>0</v>
      </c>
      <c r="AX11" s="154">
        <f t="shared" si="0"/>
        <v>0</v>
      </c>
      <c r="AY11" s="155" t="str">
        <f t="shared" si="1"/>
        <v>Débil</v>
      </c>
      <c r="AZ11" s="346"/>
      <c r="BA11" s="340"/>
      <c r="BB11" s="400"/>
      <c r="BC11" s="337"/>
      <c r="BD11" s="343"/>
      <c r="BE11" s="343"/>
      <c r="BF11" s="136"/>
      <c r="BG11" s="136"/>
      <c r="BH11" s="158"/>
      <c r="BI11" s="136"/>
      <c r="BJ11" s="136"/>
      <c r="BK11" s="136"/>
      <c r="BL11" s="136"/>
      <c r="BM11" s="136" t="s">
        <v>171</v>
      </c>
      <c r="BN11" s="358"/>
      <c r="BO11" s="221"/>
      <c r="BP11" s="221"/>
      <c r="BQ11" s="221"/>
      <c r="BR11" s="221"/>
      <c r="BS11" s="221"/>
      <c r="BT11" s="221"/>
      <c r="BU11" s="221"/>
      <c r="BV11" s="221"/>
      <c r="BW11" s="221"/>
      <c r="BX11" s="221"/>
      <c r="BY11" s="221"/>
      <c r="BZ11" s="221"/>
      <c r="CA11" s="221"/>
      <c r="CB11" s="221"/>
      <c r="CC11" s="221"/>
      <c r="CD11" s="221"/>
      <c r="CE11" s="240"/>
      <c r="CF11" s="240"/>
      <c r="CG11" s="136"/>
      <c r="CH11" s="136"/>
      <c r="CI11" s="136"/>
      <c r="CJ11" s="136"/>
      <c r="CK11" s="136"/>
      <c r="CL11" s="136"/>
      <c r="CM11" s="136"/>
      <c r="CN11" s="136"/>
      <c r="CO11" s="136"/>
      <c r="CP11" s="136"/>
      <c r="CQ11" s="136"/>
      <c r="CR11" s="136"/>
      <c r="CS11" s="136"/>
      <c r="CT11" s="136"/>
      <c r="CU11" s="136"/>
      <c r="CV11" s="136"/>
      <c r="CW11" s="136"/>
      <c r="CX11" s="136"/>
      <c r="CY11" s="136"/>
      <c r="CZ11" s="136"/>
      <c r="DA11" s="136"/>
      <c r="DB11" s="136"/>
      <c r="DC11" s="136"/>
      <c r="DD11" s="136"/>
      <c r="DE11" s="136"/>
      <c r="DF11" s="136"/>
      <c r="DG11" s="136"/>
      <c r="DH11" s="136"/>
      <c r="DI11" s="136"/>
      <c r="DJ11" s="136"/>
      <c r="DK11" s="264"/>
      <c r="DL11" s="264"/>
      <c r="DM11" s="249"/>
      <c r="DN11" s="265"/>
      <c r="DO11" s="249"/>
      <c r="DP11" s="66"/>
      <c r="DQ11" s="66"/>
      <c r="DR11" s="66"/>
      <c r="DS11" s="66"/>
      <c r="DT11" s="269"/>
      <c r="DU11" s="269"/>
      <c r="DV11" s="269"/>
      <c r="DW11" s="269"/>
      <c r="DX11" s="268"/>
      <c r="DY11" s="361"/>
      <c r="DZ11" s="361"/>
      <c r="EA11" s="361"/>
      <c r="EB11" s="361"/>
      <c r="EC11" s="66"/>
      <c r="ED11" s="66"/>
      <c r="EE11" s="66"/>
      <c r="EF11" s="66"/>
      <c r="EG11" s="66"/>
      <c r="EH11" s="361"/>
      <c r="EI11" s="361"/>
      <c r="EJ11" s="361"/>
      <c r="EK11" s="361"/>
    </row>
    <row r="12" spans="1:141" ht="61.5" customHeight="1" x14ac:dyDescent="0.2">
      <c r="A12" s="352"/>
      <c r="B12" s="355"/>
      <c r="C12" s="346"/>
      <c r="D12" s="346"/>
      <c r="E12" s="161"/>
      <c r="F12" s="161"/>
      <c r="G12" s="161" t="s">
        <v>601</v>
      </c>
      <c r="H12" s="161"/>
      <c r="I12" s="161"/>
      <c r="J12" s="346"/>
      <c r="K12" s="181"/>
      <c r="L12" s="181"/>
      <c r="M12" s="181"/>
      <c r="N12" s="181"/>
      <c r="O12" s="346"/>
      <c r="P12" s="340"/>
      <c r="Q12" s="337"/>
      <c r="R12" s="340"/>
      <c r="S12" s="337"/>
      <c r="T12" s="343"/>
      <c r="U12" s="149"/>
      <c r="V12" s="157"/>
      <c r="W12" s="157"/>
      <c r="X12" s="157"/>
      <c r="Y12" s="151" t="s">
        <v>115</v>
      </c>
      <c r="Z12" s="134">
        <f>+IF(Y12='Tabla Valoración controles'!$D$4,'Tabla Valoración controles'!$F$4,IF('Mapa Corrupcion'!Y12='Tabla Valoración controles'!$D$5,'Tabla Valoración controles'!$F$5,IF(Y12=FORMULAS!$A$10,0,'Tabla Valoración controles'!$F$6)))</f>
        <v>0</v>
      </c>
      <c r="AA12" s="151"/>
      <c r="AB12" s="135">
        <f>+IF(AA12='Tabla Valoración controles'!$D$7,'Tabla Valoración controles'!$F$7,IF(Y12=FORMULAS!$A$10,0,'Tabla Valoración controles'!$F$8))</f>
        <v>0</v>
      </c>
      <c r="AC12" s="151"/>
      <c r="AD12" s="134">
        <f>+IF(AC12='Tabla Valoración controles'!$D$9,'Tabla Valoración controles'!$F$9,IF(Y12=FORMULAS!$A$10,0,'Tabla Valoración controles'!$F$10))</f>
        <v>0</v>
      </c>
      <c r="AE12" s="151"/>
      <c r="AF12" s="134">
        <f>+IF(AE12='Tabla Valoración controles'!$D$9,'Tabla Valoración controles'!$F$9,IF(AA12=FORMULAS!$A$10,0,'Tabla Valoración controles'!$F$10))</f>
        <v>0</v>
      </c>
      <c r="AG12" s="151"/>
      <c r="AH12" s="134">
        <f>+IF(AG12='Tabla Valoración controles'!$D$13,'Tabla Valoración controles'!$F$13,'Tabla Valoración controles'!$F$14)</f>
        <v>0</v>
      </c>
      <c r="AI12" s="195">
        <f t="shared" si="2"/>
        <v>0</v>
      </c>
      <c r="AJ12" s="152"/>
      <c r="AK12" s="153">
        <f>+IF(AJ12=[2]CONTROLES!$C$50,[2]CONTROLES!$D$50,[2]CONTROLES!$D$51)</f>
        <v>0</v>
      </c>
      <c r="AL12" s="152"/>
      <c r="AM12" s="153">
        <f>+IF(AL12=[2]CONTROLES!$C$52,[2]CONTROLES!$D$52,[2]CONTROLES!$D$53)</f>
        <v>0</v>
      </c>
      <c r="AN12" s="152"/>
      <c r="AO12" s="153">
        <f>+IF(AN12=[2]CONTROLES!$C$54,[2]CONTROLES!$D$54,[2]CONTROLES!$D$55)</f>
        <v>0</v>
      </c>
      <c r="AP12" s="152"/>
      <c r="AQ12" s="153">
        <f>+IF(AP12=[2]CONTROLES!$C$56,[2]CONTROLES!$D$56,IF(AP12=[2]CONTROLES!$C$57,[2]CONTROLES!$D$57,[2]CONTROLES!$D$58))</f>
        <v>0</v>
      </c>
      <c r="AR12" s="152"/>
      <c r="AS12" s="153">
        <f>+IF(AR12=[2]CONTROLES!$C$59,[2]CONTROLES!$D$59,[2]CONTROLES!$D$60)</f>
        <v>0</v>
      </c>
      <c r="AT12" s="152"/>
      <c r="AU12" s="153">
        <f>+IF(AT12=[2]CONTROLES!$C$61,[2]CONTROLES!$D$61,[2]CONTROLES!$D$62)</f>
        <v>0</v>
      </c>
      <c r="AV12" s="152"/>
      <c r="AW12" s="154">
        <f>+IF(AV12=[2]CONTROLES!$C$63,[2]CONTROLES!$D$63,IF(AV12=[2]CONTROLES!$C$64,[2]CONTROLES!$D$64,[2]CONTROLES!$D$65))</f>
        <v>0</v>
      </c>
      <c r="AX12" s="154">
        <f t="shared" si="0"/>
        <v>0</v>
      </c>
      <c r="AY12" s="155" t="str">
        <f t="shared" si="1"/>
        <v>Débil</v>
      </c>
      <c r="AZ12" s="346"/>
      <c r="BA12" s="340"/>
      <c r="BB12" s="400"/>
      <c r="BC12" s="337"/>
      <c r="BD12" s="343"/>
      <c r="BE12" s="343"/>
      <c r="BF12" s="136"/>
      <c r="BG12" s="136"/>
      <c r="BH12" s="158"/>
      <c r="BI12" s="136"/>
      <c r="BJ12" s="136"/>
      <c r="BK12" s="136"/>
      <c r="BL12" s="136"/>
      <c r="BM12" s="136" t="s">
        <v>171</v>
      </c>
      <c r="BN12" s="358"/>
      <c r="BO12" s="221"/>
      <c r="BP12" s="221"/>
      <c r="BQ12" s="221"/>
      <c r="BR12" s="221"/>
      <c r="BS12" s="221"/>
      <c r="BT12" s="221"/>
      <c r="BU12" s="221"/>
      <c r="BV12" s="221"/>
      <c r="BW12" s="221"/>
      <c r="BX12" s="221"/>
      <c r="BY12" s="221"/>
      <c r="BZ12" s="221"/>
      <c r="CA12" s="221"/>
      <c r="CB12" s="221"/>
      <c r="CC12" s="221"/>
      <c r="CD12" s="221"/>
      <c r="CE12" s="240"/>
      <c r="CF12" s="240"/>
      <c r="CG12" s="136"/>
      <c r="CH12" s="136"/>
      <c r="CI12" s="136"/>
      <c r="CJ12" s="136"/>
      <c r="CK12" s="136"/>
      <c r="CL12" s="136"/>
      <c r="CM12" s="136"/>
      <c r="CN12" s="136"/>
      <c r="CO12" s="136"/>
      <c r="CP12" s="136"/>
      <c r="CQ12" s="136"/>
      <c r="CR12" s="136"/>
      <c r="CS12" s="136"/>
      <c r="CT12" s="136"/>
      <c r="CU12" s="136"/>
      <c r="CV12" s="136"/>
      <c r="CW12" s="136"/>
      <c r="CX12" s="136"/>
      <c r="CY12" s="136"/>
      <c r="CZ12" s="136"/>
      <c r="DA12" s="136"/>
      <c r="DB12" s="136"/>
      <c r="DC12" s="136"/>
      <c r="DD12" s="136"/>
      <c r="DE12" s="136"/>
      <c r="DF12" s="136"/>
      <c r="DG12" s="136"/>
      <c r="DH12" s="136"/>
      <c r="DI12" s="136"/>
      <c r="DJ12" s="136"/>
      <c r="DK12" s="264"/>
      <c r="DL12" s="264"/>
      <c r="DM12" s="249"/>
      <c r="DN12" s="265"/>
      <c r="DO12" s="249"/>
      <c r="DP12" s="66"/>
      <c r="DQ12" s="66"/>
      <c r="DR12" s="66"/>
      <c r="DS12" s="66"/>
      <c r="DT12" s="269"/>
      <c r="DU12" s="269"/>
      <c r="DV12" s="269"/>
      <c r="DW12" s="269"/>
      <c r="DX12" s="268"/>
      <c r="DY12" s="361"/>
      <c r="DZ12" s="361"/>
      <c r="EA12" s="361"/>
      <c r="EB12" s="361"/>
      <c r="EC12" s="66"/>
      <c r="ED12" s="66"/>
      <c r="EE12" s="66"/>
      <c r="EF12" s="66"/>
      <c r="EG12" s="66"/>
      <c r="EH12" s="361"/>
      <c r="EI12" s="361"/>
      <c r="EJ12" s="361"/>
      <c r="EK12" s="361"/>
    </row>
    <row r="13" spans="1:141" ht="27.75" customHeight="1" x14ac:dyDescent="0.2">
      <c r="A13" s="352"/>
      <c r="B13" s="355"/>
      <c r="C13" s="346"/>
      <c r="D13" s="346"/>
      <c r="E13" s="161"/>
      <c r="F13" s="161"/>
      <c r="G13" s="161"/>
      <c r="H13" s="161"/>
      <c r="I13" s="161"/>
      <c r="J13" s="346"/>
      <c r="K13" s="181"/>
      <c r="L13" s="181"/>
      <c r="M13" s="181"/>
      <c r="N13" s="181"/>
      <c r="O13" s="346"/>
      <c r="P13" s="340"/>
      <c r="Q13" s="337"/>
      <c r="R13" s="340"/>
      <c r="S13" s="337"/>
      <c r="T13" s="343"/>
      <c r="U13" s="149"/>
      <c r="V13" s="157"/>
      <c r="W13" s="157"/>
      <c r="X13" s="157"/>
      <c r="Y13" s="151" t="s">
        <v>115</v>
      </c>
      <c r="Z13" s="134">
        <f>+IF(Y13='Tabla Valoración controles'!$D$4,'Tabla Valoración controles'!$F$4,IF('Mapa Corrupcion'!Y13='Tabla Valoración controles'!$D$5,'Tabla Valoración controles'!$F$5,IF(Y13=FORMULAS!$A$10,0,'Tabla Valoración controles'!$F$6)))</f>
        <v>0</v>
      </c>
      <c r="AA13" s="151"/>
      <c r="AB13" s="135">
        <f>+IF(AA13='Tabla Valoración controles'!$D$7,'Tabla Valoración controles'!$F$7,IF(Y13=FORMULAS!$A$10,0,'Tabla Valoración controles'!$F$8))</f>
        <v>0</v>
      </c>
      <c r="AC13" s="151"/>
      <c r="AD13" s="134">
        <f>+IF(AC13='Tabla Valoración controles'!$D$9,'Tabla Valoración controles'!$F$9,IF(Y13=FORMULAS!$A$10,0,'Tabla Valoración controles'!$F$10))</f>
        <v>0</v>
      </c>
      <c r="AE13" s="151"/>
      <c r="AF13" s="134">
        <f>+IF(AE13='Tabla Valoración controles'!$D$9,'Tabla Valoración controles'!$F$9,IF(AA13=FORMULAS!$A$10,0,'Tabla Valoración controles'!$F$10))</f>
        <v>0</v>
      </c>
      <c r="AG13" s="151"/>
      <c r="AH13" s="134">
        <f>+IF(AG13='Tabla Valoración controles'!$D$13,'Tabla Valoración controles'!$F$13,'Tabla Valoración controles'!$F$14)</f>
        <v>0</v>
      </c>
      <c r="AI13" s="195">
        <f t="shared" si="2"/>
        <v>0</v>
      </c>
      <c r="AJ13" s="152"/>
      <c r="AK13" s="153">
        <f>+IF(AJ13=[2]CONTROLES!$C$50,[2]CONTROLES!$D$50,[2]CONTROLES!$D$51)</f>
        <v>0</v>
      </c>
      <c r="AL13" s="152"/>
      <c r="AM13" s="153">
        <f>+IF(AL13=[2]CONTROLES!$C$52,[2]CONTROLES!$D$52,[2]CONTROLES!$D$53)</f>
        <v>0</v>
      </c>
      <c r="AN13" s="152"/>
      <c r="AO13" s="153">
        <f>+IF(AN13=[2]CONTROLES!$C$54,[2]CONTROLES!$D$54,[2]CONTROLES!$D$55)</f>
        <v>0</v>
      </c>
      <c r="AP13" s="152"/>
      <c r="AQ13" s="153">
        <f>+IF(AP13=[2]CONTROLES!$C$56,[2]CONTROLES!$D$56,IF(AP13=[2]CONTROLES!$C$57,[2]CONTROLES!$D$57,[2]CONTROLES!$D$58))</f>
        <v>0</v>
      </c>
      <c r="AR13" s="152"/>
      <c r="AS13" s="153">
        <f>+IF(AR13=[2]CONTROLES!$C$59,[2]CONTROLES!$D$59,[2]CONTROLES!$D$60)</f>
        <v>0</v>
      </c>
      <c r="AT13" s="152"/>
      <c r="AU13" s="153">
        <f>+IF(AT13=[2]CONTROLES!$C$61,[2]CONTROLES!$D$61,[2]CONTROLES!$D$62)</f>
        <v>0</v>
      </c>
      <c r="AV13" s="152"/>
      <c r="AW13" s="154">
        <f>+IF(AV13=[2]CONTROLES!$C$63,[2]CONTROLES!$D$63,IF(AV13=[2]CONTROLES!$C$64,[2]CONTROLES!$D$64,[2]CONTROLES!$D$65))</f>
        <v>0</v>
      </c>
      <c r="AX13" s="154">
        <f t="shared" si="0"/>
        <v>0</v>
      </c>
      <c r="AY13" s="155" t="str">
        <f t="shared" si="1"/>
        <v>Débil</v>
      </c>
      <c r="AZ13" s="346"/>
      <c r="BA13" s="340"/>
      <c r="BB13" s="400"/>
      <c r="BC13" s="337"/>
      <c r="BD13" s="343"/>
      <c r="BE13" s="343"/>
      <c r="BF13" s="136"/>
      <c r="BG13" s="136"/>
      <c r="BH13" s="158"/>
      <c r="BI13" s="136"/>
      <c r="BJ13" s="136"/>
      <c r="BK13" s="136"/>
      <c r="BL13" s="136"/>
      <c r="BM13" s="136" t="s">
        <v>171</v>
      </c>
      <c r="BN13" s="358"/>
      <c r="BO13" s="221"/>
      <c r="BP13" s="221"/>
      <c r="BQ13" s="221"/>
      <c r="BR13" s="221"/>
      <c r="BS13" s="221"/>
      <c r="BT13" s="221"/>
      <c r="BU13" s="221"/>
      <c r="BV13" s="221"/>
      <c r="BW13" s="221"/>
      <c r="BX13" s="221"/>
      <c r="BY13" s="221"/>
      <c r="BZ13" s="221"/>
      <c r="CA13" s="221"/>
      <c r="CB13" s="221"/>
      <c r="CC13" s="221"/>
      <c r="CD13" s="221"/>
      <c r="CE13" s="240"/>
      <c r="CF13" s="240"/>
      <c r="CG13" s="136"/>
      <c r="CH13" s="136"/>
      <c r="CI13" s="136"/>
      <c r="CJ13" s="136"/>
      <c r="CK13" s="136"/>
      <c r="CL13" s="136"/>
      <c r="CM13" s="136"/>
      <c r="CN13" s="136"/>
      <c r="CO13" s="136"/>
      <c r="CP13" s="136"/>
      <c r="CQ13" s="136"/>
      <c r="CR13" s="136"/>
      <c r="CS13" s="136"/>
      <c r="CT13" s="136"/>
      <c r="CU13" s="136"/>
      <c r="CV13" s="136"/>
      <c r="CW13" s="136"/>
      <c r="CX13" s="136"/>
      <c r="CY13" s="136"/>
      <c r="CZ13" s="136"/>
      <c r="DA13" s="136"/>
      <c r="DB13" s="136"/>
      <c r="DC13" s="136"/>
      <c r="DD13" s="136"/>
      <c r="DE13" s="136"/>
      <c r="DF13" s="136"/>
      <c r="DG13" s="136"/>
      <c r="DH13" s="136"/>
      <c r="DI13" s="136"/>
      <c r="DJ13" s="136"/>
      <c r="DK13" s="264"/>
      <c r="DL13" s="264"/>
      <c r="DM13" s="249"/>
      <c r="DN13" s="265"/>
      <c r="DO13" s="249"/>
      <c r="DP13" s="66"/>
      <c r="DQ13" s="66"/>
      <c r="DR13" s="66"/>
      <c r="DS13" s="66"/>
      <c r="DT13" s="269"/>
      <c r="DU13" s="269"/>
      <c r="DV13" s="269"/>
      <c r="DW13" s="269"/>
      <c r="DX13" s="268"/>
      <c r="DY13" s="361"/>
      <c r="DZ13" s="361"/>
      <c r="EA13" s="361"/>
      <c r="EB13" s="361"/>
      <c r="EC13" s="66"/>
      <c r="ED13" s="66"/>
      <c r="EE13" s="66"/>
      <c r="EF13" s="66"/>
      <c r="EG13" s="66"/>
      <c r="EH13" s="361"/>
      <c r="EI13" s="361"/>
      <c r="EJ13" s="361"/>
      <c r="EK13" s="361"/>
    </row>
    <row r="14" spans="1:141" ht="27.75" customHeight="1" x14ac:dyDescent="0.2">
      <c r="A14" s="353"/>
      <c r="B14" s="356"/>
      <c r="C14" s="347"/>
      <c r="D14" s="347"/>
      <c r="E14" s="161"/>
      <c r="F14" s="161"/>
      <c r="G14" s="161"/>
      <c r="H14" s="161"/>
      <c r="I14" s="161"/>
      <c r="J14" s="347"/>
      <c r="K14" s="182"/>
      <c r="L14" s="182"/>
      <c r="M14" s="182"/>
      <c r="N14" s="182"/>
      <c r="O14" s="347"/>
      <c r="P14" s="341"/>
      <c r="Q14" s="338"/>
      <c r="R14" s="341"/>
      <c r="S14" s="338"/>
      <c r="T14" s="344"/>
      <c r="U14" s="149"/>
      <c r="V14" s="157"/>
      <c r="W14" s="157"/>
      <c r="X14" s="157"/>
      <c r="Y14" s="151" t="s">
        <v>115</v>
      </c>
      <c r="Z14" s="134">
        <f>+IF(Y14='Tabla Valoración controles'!$D$4,'Tabla Valoración controles'!$F$4,IF('Mapa Corrupcion'!Y14='Tabla Valoración controles'!$D$5,'Tabla Valoración controles'!$F$5,IF(Y14=FORMULAS!$A$10,0,'Tabla Valoración controles'!$F$6)))</f>
        <v>0</v>
      </c>
      <c r="AA14" s="151"/>
      <c r="AB14" s="135">
        <f>+IF(AA14='Tabla Valoración controles'!$D$7,'Tabla Valoración controles'!$F$7,IF(Y14=FORMULAS!$A$10,0,'Tabla Valoración controles'!$F$8))</f>
        <v>0</v>
      </c>
      <c r="AC14" s="151"/>
      <c r="AD14" s="134">
        <f>+IF(AC14='Tabla Valoración controles'!$D$9,'Tabla Valoración controles'!$F$9,IF(Y14=FORMULAS!$A$10,0,'Tabla Valoración controles'!$F$10))</f>
        <v>0</v>
      </c>
      <c r="AE14" s="151"/>
      <c r="AF14" s="134">
        <f>+IF(AE14='Tabla Valoración controles'!$D$9,'Tabla Valoración controles'!$F$9,IF(AA14=FORMULAS!$A$10,0,'Tabla Valoración controles'!$F$10))</f>
        <v>0</v>
      </c>
      <c r="AG14" s="151"/>
      <c r="AH14" s="134">
        <f>+IF(AG14='Tabla Valoración controles'!$D$13,'Tabla Valoración controles'!$F$13,'Tabla Valoración controles'!$F$14)</f>
        <v>0</v>
      </c>
      <c r="AI14" s="195">
        <f t="shared" si="2"/>
        <v>0</v>
      </c>
      <c r="AJ14" s="152"/>
      <c r="AK14" s="153">
        <f>+IF(AJ14=[2]CONTROLES!$C$50,[2]CONTROLES!$D$50,[2]CONTROLES!$D$51)</f>
        <v>0</v>
      </c>
      <c r="AL14" s="152"/>
      <c r="AM14" s="153">
        <f>+IF(AL14=[2]CONTROLES!$C$52,[2]CONTROLES!$D$52,[2]CONTROLES!$D$53)</f>
        <v>0</v>
      </c>
      <c r="AN14" s="152"/>
      <c r="AO14" s="153">
        <f>+IF(AN14=[2]CONTROLES!$C$54,[2]CONTROLES!$D$54,[2]CONTROLES!$D$55)</f>
        <v>0</v>
      </c>
      <c r="AP14" s="152"/>
      <c r="AQ14" s="153">
        <f>+IF(AP14=[2]CONTROLES!$C$56,[2]CONTROLES!$D$56,IF(AP14=[2]CONTROLES!$C$57,[2]CONTROLES!$D$57,[2]CONTROLES!$D$58))</f>
        <v>0</v>
      </c>
      <c r="AR14" s="152"/>
      <c r="AS14" s="153">
        <f>+IF(AR14=[2]CONTROLES!$C$59,[2]CONTROLES!$D$59,[2]CONTROLES!$D$60)</f>
        <v>0</v>
      </c>
      <c r="AT14" s="152"/>
      <c r="AU14" s="153">
        <f>+IF(AT14=[2]CONTROLES!$C$61,[2]CONTROLES!$D$61,[2]CONTROLES!$D$62)</f>
        <v>0</v>
      </c>
      <c r="AV14" s="152"/>
      <c r="AW14" s="154">
        <f>+IF(AV14=[2]CONTROLES!$C$63,[2]CONTROLES!$D$63,IF(AV14=[2]CONTROLES!$C$64,[2]CONTROLES!$D$64,[2]CONTROLES!$D$65))</f>
        <v>0</v>
      </c>
      <c r="AX14" s="154">
        <f t="shared" si="0"/>
        <v>0</v>
      </c>
      <c r="AY14" s="155" t="str">
        <f t="shared" si="1"/>
        <v>Débil</v>
      </c>
      <c r="AZ14" s="347"/>
      <c r="BA14" s="341"/>
      <c r="BB14" s="400"/>
      <c r="BC14" s="338"/>
      <c r="BD14" s="344"/>
      <c r="BE14" s="344"/>
      <c r="BF14" s="136"/>
      <c r="BG14" s="136"/>
      <c r="BH14" s="158"/>
      <c r="BI14" s="136"/>
      <c r="BJ14" s="136"/>
      <c r="BK14" s="136"/>
      <c r="BL14" s="136"/>
      <c r="BM14" s="136" t="s">
        <v>171</v>
      </c>
      <c r="BN14" s="359"/>
      <c r="BO14" s="221"/>
      <c r="BP14" s="221"/>
      <c r="BQ14" s="221"/>
      <c r="BR14" s="221"/>
      <c r="BS14" s="221"/>
      <c r="BT14" s="221"/>
      <c r="BU14" s="221"/>
      <c r="BV14" s="221"/>
      <c r="BW14" s="221"/>
      <c r="BX14" s="221"/>
      <c r="BY14" s="221"/>
      <c r="BZ14" s="221"/>
      <c r="CA14" s="221"/>
      <c r="CB14" s="221"/>
      <c r="CC14" s="221"/>
      <c r="CD14" s="221"/>
      <c r="CE14" s="240"/>
      <c r="CF14" s="240"/>
      <c r="CG14" s="136"/>
      <c r="CH14" s="136"/>
      <c r="CI14" s="136"/>
      <c r="CJ14" s="136"/>
      <c r="CK14" s="136"/>
      <c r="CL14" s="136"/>
      <c r="CM14" s="136"/>
      <c r="CN14" s="136"/>
      <c r="CO14" s="136"/>
      <c r="CP14" s="136"/>
      <c r="CQ14" s="136"/>
      <c r="CR14" s="136"/>
      <c r="CS14" s="136"/>
      <c r="CT14" s="136"/>
      <c r="CU14" s="136"/>
      <c r="CV14" s="136"/>
      <c r="CW14" s="136"/>
      <c r="CX14" s="136"/>
      <c r="CY14" s="136"/>
      <c r="CZ14" s="136"/>
      <c r="DA14" s="136"/>
      <c r="DB14" s="136"/>
      <c r="DC14" s="136"/>
      <c r="DD14" s="136"/>
      <c r="DE14" s="136"/>
      <c r="DF14" s="136"/>
      <c r="DG14" s="136"/>
      <c r="DH14" s="136"/>
      <c r="DI14" s="136"/>
      <c r="DJ14" s="136"/>
      <c r="DK14" s="264"/>
      <c r="DL14" s="264"/>
      <c r="DM14" s="249"/>
      <c r="DN14" s="265"/>
      <c r="DO14" s="249"/>
      <c r="DP14" s="66"/>
      <c r="DQ14" s="66"/>
      <c r="DR14" s="66"/>
      <c r="DS14" s="66"/>
      <c r="DT14" s="269"/>
      <c r="DU14" s="269"/>
      <c r="DV14" s="269"/>
      <c r="DW14" s="269"/>
      <c r="DX14" s="268"/>
      <c r="DY14" s="362"/>
      <c r="DZ14" s="362"/>
      <c r="EA14" s="362"/>
      <c r="EB14" s="362"/>
      <c r="EC14" s="66"/>
      <c r="ED14" s="66"/>
      <c r="EE14" s="66"/>
      <c r="EF14" s="66"/>
      <c r="EG14" s="66"/>
      <c r="EH14" s="362"/>
      <c r="EI14" s="362"/>
      <c r="EJ14" s="362"/>
      <c r="EK14" s="362"/>
    </row>
    <row r="15" spans="1:141" ht="101.25" customHeight="1" x14ac:dyDescent="0.2">
      <c r="A15" s="351">
        <v>2</v>
      </c>
      <c r="B15" s="354" t="s">
        <v>190</v>
      </c>
      <c r="C15" s="345" t="str">
        <f>VLOOKUP(B15,FORMULAS!$A$30:$B$46,2,0)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5" s="345" t="str">
        <f>VLOOKUP(B15,FORMULAS!$A$30:$C$46,3,0)</f>
        <v>Director de Reasentamientos</v>
      </c>
      <c r="E15" s="161" t="s">
        <v>303</v>
      </c>
      <c r="F15" s="348" t="s">
        <v>696</v>
      </c>
      <c r="G15" s="161" t="s">
        <v>305</v>
      </c>
      <c r="H15" s="348" t="s">
        <v>695</v>
      </c>
      <c r="I15" s="348" t="s">
        <v>694</v>
      </c>
      <c r="J15" s="345" t="s">
        <v>792</v>
      </c>
      <c r="K15" s="148" t="s">
        <v>693</v>
      </c>
      <c r="L15" s="148" t="s">
        <v>693</v>
      </c>
      <c r="M15" s="148" t="s">
        <v>693</v>
      </c>
      <c r="N15" s="148" t="s">
        <v>693</v>
      </c>
      <c r="O15" s="345" t="s">
        <v>286</v>
      </c>
      <c r="P15" s="339" t="str">
        <f>VLOOKUP(O15,FORMULAS!$A$77:$B$82,2,0)</f>
        <v>Rara vez</v>
      </c>
      <c r="Q15" s="336" t="str">
        <f>+P15</f>
        <v>Rara vez</v>
      </c>
      <c r="R15" s="339" t="str">
        <f>VLOOKUP(A15,'Impacto Ri Inhe'!$B$5:$AF$41,31,1)</f>
        <v>Mayor</v>
      </c>
      <c r="S15" s="336" t="str">
        <f>CONCATENATE(R15,"-",Q15)</f>
        <v>Mayor-Rara vez</v>
      </c>
      <c r="T15" s="342" t="str">
        <f>VLOOKUP(S15,FORMULAS!$I$77:$J$97,2,0)</f>
        <v>Alto</v>
      </c>
      <c r="U15" s="148">
        <v>1</v>
      </c>
      <c r="V15" s="150" t="s">
        <v>311</v>
      </c>
      <c r="W15" s="150" t="s">
        <v>314</v>
      </c>
      <c r="X15" s="150" t="s">
        <v>315</v>
      </c>
      <c r="Y15" s="151" t="s">
        <v>12</v>
      </c>
      <c r="Z15" s="134">
        <f>+IF(Y15='Tabla Valoración controles'!$D$4,'Tabla Valoración controles'!$F$4,IF('Mapa Corrupcion'!Y15='Tabla Valoración controles'!$D$5,'Tabla Valoración controles'!$F$5,IF(Y15=FORMULAS!$A$10,0,'Tabla Valoración controles'!$F$6)))</f>
        <v>0.25</v>
      </c>
      <c r="AA15" s="151" t="s">
        <v>8</v>
      </c>
      <c r="AB15" s="135">
        <f>+IF(AA15='Tabla Valoración controles'!$D$7,'Tabla Valoración controles'!$F$7,IF(Y15=FORMULAS!$A$10,0,'Tabla Valoración controles'!$F$8))</f>
        <v>0.15</v>
      </c>
      <c r="AC15" s="151" t="s">
        <v>18</v>
      </c>
      <c r="AD15" s="134">
        <f>+IF(AC15='Tabla Valoración controles'!$D$9,'Tabla Valoración controles'!$F$9,IF(Y15=FORMULAS!$A$10,0,'Tabla Valoración controles'!$F$10))</f>
        <v>0</v>
      </c>
      <c r="AE15" s="151" t="s">
        <v>20</v>
      </c>
      <c r="AF15" s="134">
        <f>+IF(AE15='Tabla Valoración controles'!$D$9,'Tabla Valoración controles'!$F$9,IF(AA15=FORMULAS!$A$10,0,'Tabla Valoración controles'!$F$10))</f>
        <v>0</v>
      </c>
      <c r="AG15" s="151" t="s">
        <v>77</v>
      </c>
      <c r="AH15" s="134">
        <f>+IF(AG15='Tabla Valoración controles'!$D$13,'Tabla Valoración controles'!$F$13,'Tabla Valoración controles'!$F$14)</f>
        <v>0</v>
      </c>
      <c r="AI15" s="195">
        <f t="shared" si="2"/>
        <v>0.4</v>
      </c>
      <c r="AJ15" s="152" t="s">
        <v>716</v>
      </c>
      <c r="AK15" s="153">
        <f>+IF(AJ15=[2]CONTROLES!$C$50,[2]CONTROLES!$D$50,[2]CONTROLES!$D$51)</f>
        <v>15</v>
      </c>
      <c r="AL15" s="152" t="s">
        <v>722</v>
      </c>
      <c r="AM15" s="153">
        <f>+IF(AL15=[2]CONTROLES!$C$52,[2]CONTROLES!$D$52,[2]CONTROLES!$D$53)</f>
        <v>15</v>
      </c>
      <c r="AN15" s="152" t="s">
        <v>725</v>
      </c>
      <c r="AO15" s="153">
        <f>+IF(AN15=[2]CONTROLES!$C$54,[2]CONTROLES!$D$54,[2]CONTROLES!$D$55)</f>
        <v>15</v>
      </c>
      <c r="AP15" s="152" t="s">
        <v>728</v>
      </c>
      <c r="AQ15" s="153">
        <f>+IF(AP15=[2]CONTROLES!$C$56,[2]CONTROLES!$D$56,IF(AP15=[2]CONTROLES!$C$57,[2]CONTROLES!$D$57,[2]CONTROLES!$D$58))</f>
        <v>15</v>
      </c>
      <c r="AR15" s="152" t="s">
        <v>732</v>
      </c>
      <c r="AS15" s="153">
        <f>+IF(AR15=[2]CONTROLES!$C$59,[2]CONTROLES!$D$59,[2]CONTROLES!$D$60)</f>
        <v>15</v>
      </c>
      <c r="AT15" s="152" t="s">
        <v>735</v>
      </c>
      <c r="AU15" s="153">
        <f>+IF(AT15=[2]CONTROLES!$C$61,[2]CONTROLES!$D$61,[2]CONTROLES!$D$62)</f>
        <v>15</v>
      </c>
      <c r="AV15" s="152" t="s">
        <v>738</v>
      </c>
      <c r="AW15" s="154">
        <f>+IF(AV15=[2]CONTROLES!$C$63,[2]CONTROLES!$D$63,IF(AV15=[2]CONTROLES!$C$64,[2]CONTROLES!$D$64,[2]CONTROLES!$D$65))</f>
        <v>10</v>
      </c>
      <c r="AX15" s="154">
        <f t="shared" si="0"/>
        <v>100</v>
      </c>
      <c r="AY15" s="155" t="str">
        <f t="shared" si="1"/>
        <v>Fuerte</v>
      </c>
      <c r="AZ15" s="345" t="s">
        <v>286</v>
      </c>
      <c r="BA15" s="339" t="str">
        <f>VLOOKUP(AZ15,FORMULAS!$A$77:$B$82,2,0)</f>
        <v>Rara vez</v>
      </c>
      <c r="BB15" s="333" t="str">
        <f>+R15</f>
        <v>Mayor</v>
      </c>
      <c r="BC15" s="336" t="str">
        <f>CONCATENATE(BB15,"-",BA15)</f>
        <v>Mayor-Rara vez</v>
      </c>
      <c r="BD15" s="342" t="str">
        <f>VLOOKUP(BC15,FORMULAS!$I$77:$J$97,2,0)</f>
        <v>Alto</v>
      </c>
      <c r="BE15" s="342"/>
      <c r="BF15" s="180" t="s">
        <v>319</v>
      </c>
      <c r="BG15" s="180" t="s">
        <v>143</v>
      </c>
      <c r="BH15" s="180" t="s">
        <v>225</v>
      </c>
      <c r="BI15" s="156">
        <v>44593</v>
      </c>
      <c r="BJ15" s="156">
        <v>44773</v>
      </c>
      <c r="BK15" s="180" t="s">
        <v>322</v>
      </c>
      <c r="BL15" s="180" t="s">
        <v>325</v>
      </c>
      <c r="BM15" s="136" t="s">
        <v>172</v>
      </c>
      <c r="BN15" s="357" t="s">
        <v>328</v>
      </c>
      <c r="BO15" s="221" t="s">
        <v>625</v>
      </c>
      <c r="BP15" s="221" t="s">
        <v>625</v>
      </c>
      <c r="BQ15" s="221" t="s">
        <v>625</v>
      </c>
      <c r="BR15" s="221" t="s">
        <v>625</v>
      </c>
      <c r="BS15" s="221" t="s">
        <v>625</v>
      </c>
      <c r="BT15" s="221" t="s">
        <v>625</v>
      </c>
      <c r="BU15" s="221" t="s">
        <v>625</v>
      </c>
      <c r="BV15" s="221" t="s">
        <v>625</v>
      </c>
      <c r="BW15" s="221" t="s">
        <v>1485</v>
      </c>
      <c r="BX15" s="221" t="s">
        <v>1431</v>
      </c>
      <c r="BY15" s="221" t="s">
        <v>1486</v>
      </c>
      <c r="BZ15" s="221">
        <v>0.5</v>
      </c>
      <c r="CA15" s="221" t="s">
        <v>625</v>
      </c>
      <c r="CB15" s="221" t="s">
        <v>625</v>
      </c>
      <c r="CC15" s="221" t="s">
        <v>625</v>
      </c>
      <c r="CD15" s="221" t="s">
        <v>625</v>
      </c>
      <c r="CE15" s="211" t="s">
        <v>625</v>
      </c>
      <c r="CF15" s="211" t="s">
        <v>625</v>
      </c>
      <c r="CG15" s="212" t="s">
        <v>882</v>
      </c>
      <c r="CH15" s="213">
        <v>0.5</v>
      </c>
      <c r="CI15" s="211" t="s">
        <v>625</v>
      </c>
      <c r="CJ15" s="211" t="s">
        <v>625</v>
      </c>
      <c r="CK15" s="212" t="s">
        <v>1289</v>
      </c>
      <c r="CL15" s="213">
        <v>0.5</v>
      </c>
      <c r="CM15" s="211" t="s">
        <v>625</v>
      </c>
      <c r="CN15" s="211" t="s">
        <v>625</v>
      </c>
      <c r="CO15" s="212" t="s">
        <v>883</v>
      </c>
      <c r="CP15" s="213">
        <v>0.8</v>
      </c>
      <c r="CQ15" s="211" t="s">
        <v>625</v>
      </c>
      <c r="CR15" s="211" t="s">
        <v>625</v>
      </c>
      <c r="CS15" s="212" t="s">
        <v>884</v>
      </c>
      <c r="CT15" s="213">
        <v>1</v>
      </c>
      <c r="CU15" s="253" t="s">
        <v>1097</v>
      </c>
      <c r="CV15" s="243" t="s">
        <v>1098</v>
      </c>
      <c r="CW15" s="253" t="s">
        <v>625</v>
      </c>
      <c r="CX15" s="211" t="s">
        <v>625</v>
      </c>
      <c r="CY15" s="253" t="s">
        <v>1099</v>
      </c>
      <c r="CZ15" s="243" t="s">
        <v>1100</v>
      </c>
      <c r="DA15" s="211" t="s">
        <v>625</v>
      </c>
      <c r="DB15" s="211" t="s">
        <v>625</v>
      </c>
      <c r="DC15" s="211" t="s">
        <v>625</v>
      </c>
      <c r="DD15" s="211" t="s">
        <v>625</v>
      </c>
      <c r="DE15" s="211" t="s">
        <v>625</v>
      </c>
      <c r="DF15" s="211" t="s">
        <v>625</v>
      </c>
      <c r="DG15" s="211" t="s">
        <v>625</v>
      </c>
      <c r="DH15" s="211" t="s">
        <v>625</v>
      </c>
      <c r="DI15" s="244" t="s">
        <v>1101</v>
      </c>
      <c r="DJ15" s="244">
        <v>1</v>
      </c>
      <c r="DK15" s="264" t="s">
        <v>1141</v>
      </c>
      <c r="DL15" s="264" t="s">
        <v>173</v>
      </c>
      <c r="DM15" s="264" t="s">
        <v>1142</v>
      </c>
      <c r="DN15" s="270">
        <v>0.5</v>
      </c>
      <c r="DO15" s="264" t="s">
        <v>173</v>
      </c>
      <c r="DP15" s="264" t="s">
        <v>1579</v>
      </c>
      <c r="DQ15" s="264" t="s">
        <v>1580</v>
      </c>
      <c r="DR15" s="264" t="s">
        <v>1152</v>
      </c>
      <c r="DS15" s="308">
        <v>0.5</v>
      </c>
      <c r="DT15" s="266" t="s">
        <v>1143</v>
      </c>
      <c r="DU15" s="266" t="s">
        <v>35</v>
      </c>
      <c r="DV15" s="266" t="s">
        <v>1290</v>
      </c>
      <c r="DW15" s="267">
        <v>1</v>
      </c>
      <c r="DX15" s="268" t="s">
        <v>1144</v>
      </c>
      <c r="DY15" s="251" t="s">
        <v>1145</v>
      </c>
      <c r="DZ15" s="251" t="s">
        <v>1146</v>
      </c>
      <c r="EA15" s="251" t="s">
        <v>1147</v>
      </c>
      <c r="EB15" s="251">
        <v>1</v>
      </c>
      <c r="EC15" s="246" t="s">
        <v>1084</v>
      </c>
      <c r="ED15" s="66" t="s">
        <v>172</v>
      </c>
      <c r="EE15" s="249" t="s">
        <v>1110</v>
      </c>
      <c r="EF15" s="256">
        <v>1</v>
      </c>
      <c r="EG15" s="66" t="s">
        <v>172</v>
      </c>
      <c r="EH15" s="251" t="s">
        <v>1617</v>
      </c>
      <c r="EI15" s="251" t="s">
        <v>1618</v>
      </c>
      <c r="EJ15" s="66" t="s">
        <v>1140</v>
      </c>
      <c r="EK15" s="66">
        <v>1</v>
      </c>
    </row>
    <row r="16" spans="1:141" ht="117" customHeight="1" x14ac:dyDescent="0.2">
      <c r="A16" s="352"/>
      <c r="B16" s="355"/>
      <c r="C16" s="346"/>
      <c r="D16" s="346"/>
      <c r="E16" s="161" t="s">
        <v>304</v>
      </c>
      <c r="F16" s="349"/>
      <c r="G16" s="161" t="s">
        <v>306</v>
      </c>
      <c r="H16" s="349"/>
      <c r="I16" s="349"/>
      <c r="J16" s="346"/>
      <c r="K16" s="181"/>
      <c r="L16" s="181"/>
      <c r="M16" s="181"/>
      <c r="N16" s="181"/>
      <c r="O16" s="346"/>
      <c r="P16" s="340"/>
      <c r="Q16" s="337"/>
      <c r="R16" s="340"/>
      <c r="S16" s="337"/>
      <c r="T16" s="343"/>
      <c r="U16" s="148">
        <v>2</v>
      </c>
      <c r="V16" s="150" t="s">
        <v>312</v>
      </c>
      <c r="W16" s="150" t="s">
        <v>316</v>
      </c>
      <c r="X16" s="150" t="s">
        <v>317</v>
      </c>
      <c r="Y16" s="151" t="s">
        <v>13</v>
      </c>
      <c r="Z16" s="134">
        <f>+IF(Y16='Tabla Valoración controles'!$D$4,'Tabla Valoración controles'!$F$4,IF('Mapa Corrupcion'!Y16='Tabla Valoración controles'!$D$5,'Tabla Valoración controles'!$F$5,IF(Y16=FORMULAS!$A$10,0,'Tabla Valoración controles'!$F$6)))</f>
        <v>0.15</v>
      </c>
      <c r="AA16" s="151" t="s">
        <v>8</v>
      </c>
      <c r="AB16" s="135">
        <f>+IF(AA16='Tabla Valoración controles'!$D$7,'Tabla Valoración controles'!$F$7,IF(Y16=FORMULAS!$A$10,0,'Tabla Valoración controles'!$F$8))</f>
        <v>0.15</v>
      </c>
      <c r="AC16" s="151" t="s">
        <v>17</v>
      </c>
      <c r="AD16" s="134">
        <f>+IF(AC16='Tabla Valoración controles'!$D$9,'Tabla Valoración controles'!$F$9,IF(Y16=FORMULAS!$A$10,0,'Tabla Valoración controles'!$F$10))</f>
        <v>0</v>
      </c>
      <c r="AE16" s="151" t="s">
        <v>20</v>
      </c>
      <c r="AF16" s="134">
        <f>+IF(AE16='Tabla Valoración controles'!$D$9,'Tabla Valoración controles'!$F$9,IF(AA16=FORMULAS!$A$10,0,'Tabla Valoración controles'!$F$10))</f>
        <v>0</v>
      </c>
      <c r="AG16" s="151" t="s">
        <v>77</v>
      </c>
      <c r="AH16" s="134">
        <f>+IF(AG16='Tabla Valoración controles'!$D$13,'Tabla Valoración controles'!$F$13,'Tabla Valoración controles'!$F$14)</f>
        <v>0</v>
      </c>
      <c r="AI16" s="195">
        <f t="shared" si="2"/>
        <v>0.3</v>
      </c>
      <c r="AJ16" s="152" t="s">
        <v>716</v>
      </c>
      <c r="AK16" s="153">
        <f>+IF(AJ16=[2]CONTROLES!$C$50,[2]CONTROLES!$D$50,[2]CONTROLES!$D$51)</f>
        <v>15</v>
      </c>
      <c r="AL16" s="152" t="s">
        <v>722</v>
      </c>
      <c r="AM16" s="153">
        <f>+IF(AL16=[2]CONTROLES!$C$52,[2]CONTROLES!$D$52,[2]CONTROLES!$D$53)</f>
        <v>15</v>
      </c>
      <c r="AN16" s="152" t="s">
        <v>725</v>
      </c>
      <c r="AO16" s="153">
        <f>+IF(AN16=[2]CONTROLES!$C$54,[2]CONTROLES!$D$54,[2]CONTROLES!$D$55)</f>
        <v>15</v>
      </c>
      <c r="AP16" s="152" t="s">
        <v>729</v>
      </c>
      <c r="AQ16" s="153">
        <f>+IF(AP16=[2]CONTROLES!$C$56,[2]CONTROLES!$D$56,IF(AP16=[2]CONTROLES!$C$57,[2]CONTROLES!$D$57,[2]CONTROLES!$D$58))</f>
        <v>10</v>
      </c>
      <c r="AR16" s="152" t="s">
        <v>732</v>
      </c>
      <c r="AS16" s="153">
        <f>+IF(AR16=[2]CONTROLES!$C$59,[2]CONTROLES!$D$59,[2]CONTROLES!$D$60)</f>
        <v>15</v>
      </c>
      <c r="AT16" s="152" t="s">
        <v>735</v>
      </c>
      <c r="AU16" s="153">
        <f>+IF(AT16=[2]CONTROLES!$C$61,[2]CONTROLES!$D$61,[2]CONTROLES!$D$62)</f>
        <v>15</v>
      </c>
      <c r="AV16" s="152" t="s">
        <v>738</v>
      </c>
      <c r="AW16" s="154">
        <f>+IF(AV16=[2]CONTROLES!$C$63,[2]CONTROLES!$D$63,IF(AV16=[2]CONTROLES!$C$64,[2]CONTROLES!$D$64,[2]CONTROLES!$D$65))</f>
        <v>10</v>
      </c>
      <c r="AX16" s="154">
        <f t="shared" si="0"/>
        <v>95</v>
      </c>
      <c r="AY16" s="155" t="str">
        <f t="shared" si="1"/>
        <v>Moderado</v>
      </c>
      <c r="AZ16" s="346"/>
      <c r="BA16" s="340"/>
      <c r="BB16" s="334"/>
      <c r="BC16" s="337"/>
      <c r="BD16" s="343"/>
      <c r="BE16" s="343"/>
      <c r="BF16" s="180" t="s">
        <v>320</v>
      </c>
      <c r="BG16" s="180" t="s">
        <v>143</v>
      </c>
      <c r="BH16" s="180" t="s">
        <v>222</v>
      </c>
      <c r="BI16" s="156">
        <v>44593</v>
      </c>
      <c r="BJ16" s="156">
        <v>44910</v>
      </c>
      <c r="BK16" s="180" t="s">
        <v>323</v>
      </c>
      <c r="BL16" s="180" t="s">
        <v>326</v>
      </c>
      <c r="BM16" s="136" t="s">
        <v>172</v>
      </c>
      <c r="BN16" s="358"/>
      <c r="BO16" s="221" t="s">
        <v>625</v>
      </c>
      <c r="BP16" s="221" t="s">
        <v>625</v>
      </c>
      <c r="BQ16" s="221" t="s">
        <v>625</v>
      </c>
      <c r="BR16" s="221" t="s">
        <v>625</v>
      </c>
      <c r="BS16" s="221" t="s">
        <v>625</v>
      </c>
      <c r="BT16" s="221" t="s">
        <v>625</v>
      </c>
      <c r="BU16" s="221" t="s">
        <v>625</v>
      </c>
      <c r="BV16" s="221" t="s">
        <v>625</v>
      </c>
      <c r="BW16" s="221" t="s">
        <v>625</v>
      </c>
      <c r="BX16" s="221" t="s">
        <v>625</v>
      </c>
      <c r="BY16" s="221" t="s">
        <v>625</v>
      </c>
      <c r="BZ16" s="221" t="s">
        <v>1487</v>
      </c>
      <c r="CA16" s="221" t="s">
        <v>1432</v>
      </c>
      <c r="CB16" s="221" t="s">
        <v>1488</v>
      </c>
      <c r="CC16" s="221">
        <v>0.25</v>
      </c>
      <c r="CD16" s="221" t="s">
        <v>1489</v>
      </c>
      <c r="CE16" s="211" t="s">
        <v>625</v>
      </c>
      <c r="CF16" s="211" t="s">
        <v>625</v>
      </c>
      <c r="CG16" s="211" t="s">
        <v>625</v>
      </c>
      <c r="CH16" s="211" t="s">
        <v>625</v>
      </c>
      <c r="CI16" s="214" t="s">
        <v>885</v>
      </c>
      <c r="CJ16" s="214" t="s">
        <v>886</v>
      </c>
      <c r="CK16" s="215" t="s">
        <v>887</v>
      </c>
      <c r="CL16" s="213">
        <v>0.5</v>
      </c>
      <c r="CM16" s="211" t="s">
        <v>625</v>
      </c>
      <c r="CN16" s="211" t="s">
        <v>625</v>
      </c>
      <c r="CO16" s="215" t="s">
        <v>888</v>
      </c>
      <c r="CP16" s="213">
        <v>0.5</v>
      </c>
      <c r="CQ16" s="211" t="s">
        <v>625</v>
      </c>
      <c r="CR16" s="211" t="s">
        <v>625</v>
      </c>
      <c r="CS16" s="211" t="s">
        <v>625</v>
      </c>
      <c r="CT16" s="211" t="s">
        <v>625</v>
      </c>
      <c r="CU16" s="254" t="s">
        <v>885</v>
      </c>
      <c r="CV16" s="214" t="s">
        <v>886</v>
      </c>
      <c r="CW16" s="253" t="s">
        <v>1102</v>
      </c>
      <c r="CX16" s="213">
        <v>0.75</v>
      </c>
      <c r="CY16" s="253" t="s">
        <v>625</v>
      </c>
      <c r="CZ16" s="211" t="s">
        <v>625</v>
      </c>
      <c r="DA16" s="211" t="s">
        <v>625</v>
      </c>
      <c r="DB16" s="211" t="s">
        <v>625</v>
      </c>
      <c r="DC16" s="211" t="s">
        <v>625</v>
      </c>
      <c r="DD16" s="211" t="s">
        <v>625</v>
      </c>
      <c r="DE16" s="211" t="s">
        <v>625</v>
      </c>
      <c r="DF16" s="211" t="s">
        <v>625</v>
      </c>
      <c r="DG16" s="214" t="s">
        <v>885</v>
      </c>
      <c r="DH16" s="214" t="s">
        <v>886</v>
      </c>
      <c r="DI16" s="215" t="s">
        <v>1103</v>
      </c>
      <c r="DJ16" s="213">
        <v>1</v>
      </c>
      <c r="DK16" s="264" t="s">
        <v>1141</v>
      </c>
      <c r="DL16" s="264" t="s">
        <v>173</v>
      </c>
      <c r="DM16" s="264" t="s">
        <v>1148</v>
      </c>
      <c r="DN16" s="271">
        <v>1</v>
      </c>
      <c r="DO16" s="264" t="s">
        <v>173</v>
      </c>
      <c r="DP16" s="264" t="s">
        <v>1579</v>
      </c>
      <c r="DQ16" s="264" t="s">
        <v>1581</v>
      </c>
      <c r="DR16" s="264" t="s">
        <v>1152</v>
      </c>
      <c r="DS16" s="308">
        <v>0.25</v>
      </c>
      <c r="DT16" s="266" t="s">
        <v>1288</v>
      </c>
      <c r="DU16" s="266" t="s">
        <v>35</v>
      </c>
      <c r="DV16" s="264" t="s">
        <v>1149</v>
      </c>
      <c r="DW16" s="267">
        <v>2</v>
      </c>
      <c r="DX16" s="268" t="s">
        <v>35</v>
      </c>
      <c r="DY16" s="251" t="s">
        <v>1150</v>
      </c>
      <c r="DZ16" s="251" t="s">
        <v>1151</v>
      </c>
      <c r="EA16" s="66" t="s">
        <v>1152</v>
      </c>
      <c r="EB16" s="66">
        <v>0.5</v>
      </c>
      <c r="EC16" s="246" t="s">
        <v>1084</v>
      </c>
      <c r="ED16" s="66" t="s">
        <v>172</v>
      </c>
      <c r="EE16" s="251" t="s">
        <v>1291</v>
      </c>
      <c r="EF16" s="256">
        <v>4</v>
      </c>
      <c r="EG16" s="66" t="s">
        <v>172</v>
      </c>
      <c r="EH16" s="251" t="s">
        <v>1619</v>
      </c>
      <c r="EI16" s="251" t="s">
        <v>1620</v>
      </c>
      <c r="EJ16" s="66" t="s">
        <v>1140</v>
      </c>
      <c r="EK16" s="66">
        <v>1</v>
      </c>
    </row>
    <row r="17" spans="1:141" ht="84.75" customHeight="1" x14ac:dyDescent="0.2">
      <c r="A17" s="352"/>
      <c r="B17" s="355"/>
      <c r="C17" s="346"/>
      <c r="D17" s="346"/>
      <c r="E17" s="161"/>
      <c r="F17" s="349"/>
      <c r="G17" s="161" t="s">
        <v>307</v>
      </c>
      <c r="H17" s="349"/>
      <c r="I17" s="349"/>
      <c r="J17" s="346"/>
      <c r="K17" s="181"/>
      <c r="L17" s="181"/>
      <c r="M17" s="181"/>
      <c r="N17" s="181"/>
      <c r="O17" s="346"/>
      <c r="P17" s="340"/>
      <c r="Q17" s="337"/>
      <c r="R17" s="340"/>
      <c r="S17" s="337"/>
      <c r="T17" s="343"/>
      <c r="U17" s="148">
        <v>3</v>
      </c>
      <c r="V17" s="150" t="s">
        <v>313</v>
      </c>
      <c r="W17" s="150" t="s">
        <v>318</v>
      </c>
      <c r="X17" s="150" t="s">
        <v>809</v>
      </c>
      <c r="Y17" s="151" t="s">
        <v>12</v>
      </c>
      <c r="Z17" s="134">
        <f>+IF(Y17='Tabla Valoración controles'!$D$4,'Tabla Valoración controles'!$F$4,IF('Mapa Corrupcion'!Y17='Tabla Valoración controles'!$D$5,'Tabla Valoración controles'!$F$5,IF(Y17=FORMULAS!$A$10,0,'Tabla Valoración controles'!$F$6)))</f>
        <v>0.25</v>
      </c>
      <c r="AA17" s="151" t="s">
        <v>8</v>
      </c>
      <c r="AB17" s="135">
        <f>+IF(AA17='Tabla Valoración controles'!$D$7,'Tabla Valoración controles'!$F$7,IF(Y17=FORMULAS!$A$10,0,'Tabla Valoración controles'!$F$8))</f>
        <v>0.15</v>
      </c>
      <c r="AC17" s="151" t="s">
        <v>18</v>
      </c>
      <c r="AD17" s="134">
        <f>+IF(AC17='Tabla Valoración controles'!$D$9,'Tabla Valoración controles'!$F$9,IF(Y17=FORMULAS!$A$10,0,'Tabla Valoración controles'!$F$10))</f>
        <v>0</v>
      </c>
      <c r="AE17" s="151" t="s">
        <v>20</v>
      </c>
      <c r="AF17" s="134">
        <f>+IF(AE17='Tabla Valoración controles'!$D$9,'Tabla Valoración controles'!$F$9,IF(AA17=FORMULAS!$A$10,0,'Tabla Valoración controles'!$F$10))</f>
        <v>0</v>
      </c>
      <c r="AG17" s="151" t="s">
        <v>77</v>
      </c>
      <c r="AH17" s="134">
        <f>+IF(AG17='Tabla Valoración controles'!$D$13,'Tabla Valoración controles'!$F$13,'Tabla Valoración controles'!$F$14)</f>
        <v>0</v>
      </c>
      <c r="AI17" s="195">
        <f t="shared" si="2"/>
        <v>0.4</v>
      </c>
      <c r="AJ17" s="152" t="s">
        <v>716</v>
      </c>
      <c r="AK17" s="153">
        <f>+IF(AJ17=[2]CONTROLES!$C$50,[2]CONTROLES!$D$50,[2]CONTROLES!$D$51)</f>
        <v>15</v>
      </c>
      <c r="AL17" s="152" t="s">
        <v>722</v>
      </c>
      <c r="AM17" s="153">
        <f>+IF(AL17=[2]CONTROLES!$C$52,[2]CONTROLES!$D$52,[2]CONTROLES!$D$53)</f>
        <v>15</v>
      </c>
      <c r="AN17" s="152" t="s">
        <v>725</v>
      </c>
      <c r="AO17" s="153">
        <f>+IF(AN17=[2]CONTROLES!$C$54,[2]CONTROLES!$D$54,[2]CONTROLES!$D$55)</f>
        <v>15</v>
      </c>
      <c r="AP17" s="152" t="s">
        <v>728</v>
      </c>
      <c r="AQ17" s="153">
        <f>+IF(AP17=[2]CONTROLES!$C$56,[2]CONTROLES!$D$56,IF(AP17=[2]CONTROLES!$C$57,[2]CONTROLES!$D$57,[2]CONTROLES!$D$58))</f>
        <v>15</v>
      </c>
      <c r="AR17" s="152" t="s">
        <v>732</v>
      </c>
      <c r="AS17" s="153">
        <f>+IF(AR17=[2]CONTROLES!$C$59,[2]CONTROLES!$D$59,[2]CONTROLES!$D$60)</f>
        <v>15</v>
      </c>
      <c r="AT17" s="152" t="s">
        <v>735</v>
      </c>
      <c r="AU17" s="153">
        <f>+IF(AT17=[2]CONTROLES!$C$61,[2]CONTROLES!$D$61,[2]CONTROLES!$D$62)</f>
        <v>15</v>
      </c>
      <c r="AV17" s="152" t="s">
        <v>738</v>
      </c>
      <c r="AW17" s="154">
        <f>+IF(AV17=[2]CONTROLES!$C$63,[2]CONTROLES!$D$63,IF(AV17=[2]CONTROLES!$C$64,[2]CONTROLES!$D$64,[2]CONTROLES!$D$65))</f>
        <v>10</v>
      </c>
      <c r="AX17" s="154">
        <f t="shared" si="0"/>
        <v>100</v>
      </c>
      <c r="AY17" s="155" t="str">
        <f t="shared" si="1"/>
        <v>Fuerte</v>
      </c>
      <c r="AZ17" s="346"/>
      <c r="BA17" s="340"/>
      <c r="BB17" s="334"/>
      <c r="BC17" s="337"/>
      <c r="BD17" s="343"/>
      <c r="BE17" s="343"/>
      <c r="BF17" s="180" t="s">
        <v>321</v>
      </c>
      <c r="BG17" s="180" t="s">
        <v>143</v>
      </c>
      <c r="BH17" s="180" t="s">
        <v>222</v>
      </c>
      <c r="BI17" s="156">
        <v>44593</v>
      </c>
      <c r="BJ17" s="156">
        <v>44910</v>
      </c>
      <c r="BK17" s="180" t="s">
        <v>324</v>
      </c>
      <c r="BL17" s="180" t="s">
        <v>327</v>
      </c>
      <c r="BM17" s="136" t="s">
        <v>172</v>
      </c>
      <c r="BN17" s="358"/>
      <c r="BO17" s="221" t="s">
        <v>625</v>
      </c>
      <c r="BP17" s="221" t="s">
        <v>625</v>
      </c>
      <c r="BQ17" s="221" t="s">
        <v>625</v>
      </c>
      <c r="BR17" s="221" t="s">
        <v>625</v>
      </c>
      <c r="BS17" s="221" t="s">
        <v>889</v>
      </c>
      <c r="BT17" s="221" t="s">
        <v>1433</v>
      </c>
      <c r="BU17" s="221" t="s">
        <v>625</v>
      </c>
      <c r="BV17" s="221" t="s">
        <v>625</v>
      </c>
      <c r="BW17" s="221" t="s">
        <v>889</v>
      </c>
      <c r="BX17" s="221" t="s">
        <v>1434</v>
      </c>
      <c r="BY17" s="221" t="s">
        <v>625</v>
      </c>
      <c r="BZ17" s="221" t="s">
        <v>625</v>
      </c>
      <c r="CA17" s="221" t="s">
        <v>1490</v>
      </c>
      <c r="CB17" s="221" t="s">
        <v>1435</v>
      </c>
      <c r="CC17" s="221" t="s">
        <v>1491</v>
      </c>
      <c r="CD17" s="221">
        <v>0.25</v>
      </c>
      <c r="CE17" s="214" t="s">
        <v>889</v>
      </c>
      <c r="CF17" s="214" t="s">
        <v>890</v>
      </c>
      <c r="CG17" s="211" t="s">
        <v>625</v>
      </c>
      <c r="CH17" s="211" t="s">
        <v>625</v>
      </c>
      <c r="CI17" s="214" t="s">
        <v>889</v>
      </c>
      <c r="CJ17" s="214" t="s">
        <v>891</v>
      </c>
      <c r="CK17" s="211" t="s">
        <v>625</v>
      </c>
      <c r="CL17" s="211" t="s">
        <v>625</v>
      </c>
      <c r="CM17" s="214" t="s">
        <v>889</v>
      </c>
      <c r="CN17" s="214" t="s">
        <v>892</v>
      </c>
      <c r="CO17" s="216" t="s">
        <v>893</v>
      </c>
      <c r="CP17" s="213">
        <v>0.5</v>
      </c>
      <c r="CQ17" s="214" t="s">
        <v>889</v>
      </c>
      <c r="CR17" s="214" t="s">
        <v>894</v>
      </c>
      <c r="CS17" s="211" t="s">
        <v>625</v>
      </c>
      <c r="CT17" s="211" t="s">
        <v>625</v>
      </c>
      <c r="CU17" s="254" t="s">
        <v>889</v>
      </c>
      <c r="CV17" s="214" t="s">
        <v>1104</v>
      </c>
      <c r="CW17" s="253" t="s">
        <v>625</v>
      </c>
      <c r="CX17" s="211" t="s">
        <v>625</v>
      </c>
      <c r="CY17" s="253" t="s">
        <v>889</v>
      </c>
      <c r="CZ17" s="214" t="s">
        <v>1105</v>
      </c>
      <c r="DA17" s="216" t="s">
        <v>1106</v>
      </c>
      <c r="DB17" s="213">
        <v>0.75</v>
      </c>
      <c r="DC17" s="214" t="s">
        <v>889</v>
      </c>
      <c r="DD17" s="214" t="s">
        <v>1107</v>
      </c>
      <c r="DE17" s="211" t="s">
        <v>625</v>
      </c>
      <c r="DF17" s="211" t="s">
        <v>625</v>
      </c>
      <c r="DG17" s="214" t="s">
        <v>889</v>
      </c>
      <c r="DH17" s="214" t="s">
        <v>1108</v>
      </c>
      <c r="DI17" s="216" t="s">
        <v>1109</v>
      </c>
      <c r="DJ17" s="213">
        <v>1</v>
      </c>
      <c r="DK17" s="264" t="s">
        <v>1153</v>
      </c>
      <c r="DL17" s="264" t="s">
        <v>173</v>
      </c>
      <c r="DM17" s="264" t="s">
        <v>1148</v>
      </c>
      <c r="DN17" s="271">
        <v>1</v>
      </c>
      <c r="DO17" s="264" t="s">
        <v>173</v>
      </c>
      <c r="DP17" s="264" t="s">
        <v>1582</v>
      </c>
      <c r="DQ17" s="264" t="s">
        <v>1581</v>
      </c>
      <c r="DR17" s="264" t="s">
        <v>1152</v>
      </c>
      <c r="DS17" s="308">
        <v>0.25</v>
      </c>
      <c r="DT17" s="266" t="s">
        <v>1288</v>
      </c>
      <c r="DU17" s="266" t="s">
        <v>35</v>
      </c>
      <c r="DV17" s="264" t="s">
        <v>1149</v>
      </c>
      <c r="DW17" s="267">
        <v>2</v>
      </c>
      <c r="DX17" s="268" t="s">
        <v>35</v>
      </c>
      <c r="DY17" s="251" t="s">
        <v>1154</v>
      </c>
      <c r="DZ17" s="251" t="s">
        <v>1151</v>
      </c>
      <c r="EA17" s="66" t="s">
        <v>1152</v>
      </c>
      <c r="EB17" s="66">
        <v>0.5</v>
      </c>
      <c r="EC17" s="246" t="s">
        <v>1084</v>
      </c>
      <c r="ED17" s="66" t="s">
        <v>172</v>
      </c>
      <c r="EE17" s="249" t="s">
        <v>1292</v>
      </c>
      <c r="EF17" s="256">
        <v>4</v>
      </c>
      <c r="EG17" s="66" t="s">
        <v>172</v>
      </c>
      <c r="EH17" s="251" t="s">
        <v>1619</v>
      </c>
      <c r="EI17" s="251" t="s">
        <v>1620</v>
      </c>
      <c r="EJ17" s="66" t="s">
        <v>1140</v>
      </c>
      <c r="EK17" s="66">
        <v>1</v>
      </c>
    </row>
    <row r="18" spans="1:141" ht="39.75" customHeight="1" x14ac:dyDescent="0.2">
      <c r="A18" s="352"/>
      <c r="B18" s="355"/>
      <c r="C18" s="346"/>
      <c r="D18" s="346"/>
      <c r="E18" s="161"/>
      <c r="F18" s="349"/>
      <c r="G18" s="161" t="s">
        <v>308</v>
      </c>
      <c r="H18" s="349"/>
      <c r="I18" s="349"/>
      <c r="J18" s="346"/>
      <c r="K18" s="181"/>
      <c r="L18" s="181"/>
      <c r="M18" s="181"/>
      <c r="N18" s="181"/>
      <c r="O18" s="346"/>
      <c r="P18" s="340"/>
      <c r="Q18" s="337"/>
      <c r="R18" s="340"/>
      <c r="S18" s="337"/>
      <c r="T18" s="343"/>
      <c r="U18" s="149"/>
      <c r="V18" s="157"/>
      <c r="W18" s="157"/>
      <c r="X18" s="157"/>
      <c r="Y18" s="151" t="s">
        <v>115</v>
      </c>
      <c r="Z18" s="134">
        <f>+IF(Y18='Tabla Valoración controles'!$D$4,'Tabla Valoración controles'!$F$4,IF('Mapa Corrupcion'!Y18='Tabla Valoración controles'!$D$5,'Tabla Valoración controles'!$F$5,IF(Y18=FORMULAS!$A$10,0,'Tabla Valoración controles'!$F$6)))</f>
        <v>0</v>
      </c>
      <c r="AA18" s="151"/>
      <c r="AB18" s="135">
        <f>+IF(AA18='Tabla Valoración controles'!$D$7,'Tabla Valoración controles'!$F$7,IF(Y18=FORMULAS!$A$10,0,'Tabla Valoración controles'!$F$8))</f>
        <v>0</v>
      </c>
      <c r="AC18" s="151"/>
      <c r="AD18" s="134">
        <f>+IF(AC18='Tabla Valoración controles'!$D$9,'Tabla Valoración controles'!$F$9,IF(Y18=FORMULAS!$A$10,0,'Tabla Valoración controles'!$F$10))</f>
        <v>0</v>
      </c>
      <c r="AE18" s="151"/>
      <c r="AF18" s="134">
        <f>+IF(AE18='Tabla Valoración controles'!$D$9,'Tabla Valoración controles'!$F$9,IF(AA18=FORMULAS!$A$10,0,'Tabla Valoración controles'!$F$10))</f>
        <v>0</v>
      </c>
      <c r="AG18" s="151"/>
      <c r="AH18" s="134">
        <f>+IF(AG18='Tabla Valoración controles'!$D$13,'Tabla Valoración controles'!$F$13,'Tabla Valoración controles'!$F$14)</f>
        <v>0</v>
      </c>
      <c r="AI18" s="195">
        <f t="shared" si="2"/>
        <v>0</v>
      </c>
      <c r="AJ18" s="152"/>
      <c r="AK18" s="153">
        <f>+IF(AJ18=[2]CONTROLES!$C$50,[2]CONTROLES!$D$50,[2]CONTROLES!$D$51)</f>
        <v>0</v>
      </c>
      <c r="AL18" s="152"/>
      <c r="AM18" s="153">
        <f>+IF(AL18=[2]CONTROLES!$C$52,[2]CONTROLES!$D$52,[2]CONTROLES!$D$53)</f>
        <v>0</v>
      </c>
      <c r="AN18" s="152"/>
      <c r="AO18" s="153">
        <f>+IF(AN18=[2]CONTROLES!$C$54,[2]CONTROLES!$D$54,[2]CONTROLES!$D$55)</f>
        <v>0</v>
      </c>
      <c r="AP18" s="152"/>
      <c r="AQ18" s="153">
        <f>+IF(AP18=[2]CONTROLES!$C$56,[2]CONTROLES!$D$56,IF(AP18=[2]CONTROLES!$C$57,[2]CONTROLES!$D$57,[2]CONTROLES!$D$58))</f>
        <v>0</v>
      </c>
      <c r="AR18" s="152"/>
      <c r="AS18" s="153">
        <f>+IF(AR18=[2]CONTROLES!$C$59,[2]CONTROLES!$D$59,[2]CONTROLES!$D$60)</f>
        <v>0</v>
      </c>
      <c r="AT18" s="152"/>
      <c r="AU18" s="153">
        <f>+IF(AT18=[2]CONTROLES!$C$61,[2]CONTROLES!$D$61,[2]CONTROLES!$D$62)</f>
        <v>0</v>
      </c>
      <c r="AV18" s="152"/>
      <c r="AW18" s="154">
        <f>+IF(AV18=[2]CONTROLES!$C$63,[2]CONTROLES!$D$63,IF(AV18=[2]CONTROLES!$C$64,[2]CONTROLES!$D$64,[2]CONTROLES!$D$65))</f>
        <v>0</v>
      </c>
      <c r="AX18" s="154">
        <f t="shared" si="0"/>
        <v>0</v>
      </c>
      <c r="AY18" s="155" t="str">
        <f t="shared" si="1"/>
        <v>Débil</v>
      </c>
      <c r="AZ18" s="346"/>
      <c r="BA18" s="340"/>
      <c r="BB18" s="334"/>
      <c r="BC18" s="337"/>
      <c r="BD18" s="343"/>
      <c r="BE18" s="343"/>
      <c r="BF18" s="136"/>
      <c r="BG18" s="136"/>
      <c r="BH18" s="158"/>
      <c r="BI18" s="136"/>
      <c r="BJ18" s="136"/>
      <c r="BK18" s="136"/>
      <c r="BL18" s="136"/>
      <c r="BM18" s="136" t="s">
        <v>171</v>
      </c>
      <c r="BN18" s="358"/>
      <c r="BO18" s="221"/>
      <c r="BP18" s="221"/>
      <c r="BQ18" s="221"/>
      <c r="BR18" s="221"/>
      <c r="BS18" s="221"/>
      <c r="BT18" s="221"/>
      <c r="BU18" s="221"/>
      <c r="BV18" s="221"/>
      <c r="BW18" s="221"/>
      <c r="BX18" s="221"/>
      <c r="BY18" s="221"/>
      <c r="BZ18" s="221"/>
      <c r="CA18" s="221"/>
      <c r="CB18" s="221"/>
      <c r="CC18" s="221"/>
      <c r="CD18" s="221"/>
      <c r="CE18" s="240"/>
      <c r="CF18" s="240"/>
      <c r="CG18" s="136"/>
      <c r="CH18" s="136"/>
      <c r="CI18" s="136"/>
      <c r="CJ18" s="136"/>
      <c r="CK18" s="136"/>
      <c r="CL18" s="136"/>
      <c r="CM18" s="136"/>
      <c r="CN18" s="136"/>
      <c r="CO18" s="136"/>
      <c r="CP18" s="136"/>
      <c r="CQ18" s="136"/>
      <c r="CR18" s="136"/>
      <c r="CS18" s="136"/>
      <c r="CT18" s="136"/>
      <c r="CU18" s="136"/>
      <c r="CV18" s="136"/>
      <c r="CW18" s="136"/>
      <c r="CX18" s="136"/>
      <c r="CY18" s="136"/>
      <c r="CZ18" s="136"/>
      <c r="DA18" s="136"/>
      <c r="DB18" s="136"/>
      <c r="DC18" s="136"/>
      <c r="DD18" s="136"/>
      <c r="DE18" s="136"/>
      <c r="DF18" s="136"/>
      <c r="DG18" s="136"/>
      <c r="DH18" s="136"/>
      <c r="DI18" s="136"/>
      <c r="DJ18" s="136"/>
      <c r="DK18" s="266"/>
      <c r="DL18" s="266"/>
      <c r="DM18" s="266"/>
      <c r="DN18" s="266"/>
      <c r="DO18" s="266"/>
      <c r="DP18" s="66"/>
      <c r="DQ18" s="66"/>
      <c r="DR18" s="66"/>
      <c r="DS18" s="66"/>
      <c r="DT18" s="269"/>
      <c r="DU18" s="269"/>
      <c r="DV18" s="269"/>
      <c r="DW18" s="269"/>
      <c r="DX18" s="268"/>
      <c r="DY18" s="66"/>
      <c r="DZ18" s="66"/>
      <c r="EA18" s="66"/>
      <c r="EB18" s="66"/>
      <c r="EC18" s="66"/>
      <c r="ED18" s="66"/>
      <c r="EE18" s="66"/>
      <c r="EF18" s="66"/>
      <c r="EG18" s="66"/>
      <c r="EH18" s="66"/>
      <c r="EI18" s="66"/>
      <c r="EJ18" s="66"/>
      <c r="EK18" s="66"/>
    </row>
    <row r="19" spans="1:141" ht="39.75" customHeight="1" x14ac:dyDescent="0.2">
      <c r="A19" s="352"/>
      <c r="B19" s="355"/>
      <c r="C19" s="346"/>
      <c r="D19" s="346"/>
      <c r="E19" s="161"/>
      <c r="F19" s="349"/>
      <c r="G19" s="161" t="s">
        <v>309</v>
      </c>
      <c r="H19" s="349"/>
      <c r="I19" s="349"/>
      <c r="J19" s="346"/>
      <c r="K19" s="181"/>
      <c r="L19" s="181"/>
      <c r="M19" s="181"/>
      <c r="N19" s="181"/>
      <c r="O19" s="346"/>
      <c r="P19" s="340"/>
      <c r="Q19" s="337"/>
      <c r="R19" s="340"/>
      <c r="S19" s="337"/>
      <c r="T19" s="343"/>
      <c r="U19" s="149"/>
      <c r="V19" s="157"/>
      <c r="W19" s="157"/>
      <c r="X19" s="157"/>
      <c r="Y19" s="151" t="s">
        <v>115</v>
      </c>
      <c r="Z19" s="134">
        <f>+IF(Y19='Tabla Valoración controles'!$D$4,'Tabla Valoración controles'!$F$4,IF('Mapa Corrupcion'!Y19='Tabla Valoración controles'!$D$5,'Tabla Valoración controles'!$F$5,IF(Y19=FORMULAS!$A$10,0,'Tabla Valoración controles'!$F$6)))</f>
        <v>0</v>
      </c>
      <c r="AA19" s="151"/>
      <c r="AB19" s="135">
        <f>+IF(AA19='Tabla Valoración controles'!$D$7,'Tabla Valoración controles'!$F$7,IF(Y19=FORMULAS!$A$10,0,'Tabla Valoración controles'!$F$8))</f>
        <v>0</v>
      </c>
      <c r="AC19" s="151"/>
      <c r="AD19" s="134">
        <f>+IF(AC19='Tabla Valoración controles'!$D$9,'Tabla Valoración controles'!$F$9,IF(Y19=FORMULAS!$A$10,0,'Tabla Valoración controles'!$F$10))</f>
        <v>0</v>
      </c>
      <c r="AE19" s="151"/>
      <c r="AF19" s="134">
        <f>+IF(AE19='Tabla Valoración controles'!$D$9,'Tabla Valoración controles'!$F$9,IF(AA19=FORMULAS!$A$10,0,'Tabla Valoración controles'!$F$10))</f>
        <v>0</v>
      </c>
      <c r="AG19" s="151"/>
      <c r="AH19" s="134">
        <f>+IF(AG19='Tabla Valoración controles'!$D$13,'Tabla Valoración controles'!$F$13,'Tabla Valoración controles'!$F$14)</f>
        <v>0</v>
      </c>
      <c r="AI19" s="195">
        <f t="shared" si="2"/>
        <v>0</v>
      </c>
      <c r="AJ19" s="152"/>
      <c r="AK19" s="153">
        <f>+IF(AJ19=[2]CONTROLES!$C$50,[2]CONTROLES!$D$50,[2]CONTROLES!$D$51)</f>
        <v>0</v>
      </c>
      <c r="AL19" s="152"/>
      <c r="AM19" s="153">
        <f>+IF(AL19=[2]CONTROLES!$C$52,[2]CONTROLES!$D$52,[2]CONTROLES!$D$53)</f>
        <v>0</v>
      </c>
      <c r="AN19" s="152"/>
      <c r="AO19" s="153">
        <f>+IF(AN19=[2]CONTROLES!$C$54,[2]CONTROLES!$D$54,[2]CONTROLES!$D$55)</f>
        <v>0</v>
      </c>
      <c r="AP19" s="152"/>
      <c r="AQ19" s="153">
        <f>+IF(AP19=[2]CONTROLES!$C$56,[2]CONTROLES!$D$56,IF(AP19=[2]CONTROLES!$C$57,[2]CONTROLES!$D$57,[2]CONTROLES!$D$58))</f>
        <v>0</v>
      </c>
      <c r="AR19" s="152"/>
      <c r="AS19" s="153">
        <f>+IF(AR19=[2]CONTROLES!$C$59,[2]CONTROLES!$D$59,[2]CONTROLES!$D$60)</f>
        <v>0</v>
      </c>
      <c r="AT19" s="152"/>
      <c r="AU19" s="153">
        <f>+IF(AT19=[2]CONTROLES!$C$61,[2]CONTROLES!$D$61,[2]CONTROLES!$D$62)</f>
        <v>0</v>
      </c>
      <c r="AV19" s="152"/>
      <c r="AW19" s="154">
        <f>+IF(AV19=[2]CONTROLES!$C$63,[2]CONTROLES!$D$63,IF(AV19=[2]CONTROLES!$C$64,[2]CONTROLES!$D$64,[2]CONTROLES!$D$65))</f>
        <v>0</v>
      </c>
      <c r="AX19" s="154">
        <f t="shared" si="0"/>
        <v>0</v>
      </c>
      <c r="AY19" s="155" t="str">
        <f t="shared" si="1"/>
        <v>Débil</v>
      </c>
      <c r="AZ19" s="346"/>
      <c r="BA19" s="340"/>
      <c r="BB19" s="334"/>
      <c r="BC19" s="337"/>
      <c r="BD19" s="343"/>
      <c r="BE19" s="343"/>
      <c r="BF19" s="136"/>
      <c r="BG19" s="136"/>
      <c r="BH19" s="158"/>
      <c r="BI19" s="136"/>
      <c r="BJ19" s="136"/>
      <c r="BK19" s="136"/>
      <c r="BL19" s="136"/>
      <c r="BM19" s="136" t="s">
        <v>171</v>
      </c>
      <c r="BN19" s="358"/>
      <c r="BO19" s="221"/>
      <c r="BP19" s="221"/>
      <c r="BQ19" s="221"/>
      <c r="BR19" s="221"/>
      <c r="BS19" s="221"/>
      <c r="BT19" s="221"/>
      <c r="BU19" s="221"/>
      <c r="BV19" s="221"/>
      <c r="BW19" s="221"/>
      <c r="BX19" s="221"/>
      <c r="BY19" s="221"/>
      <c r="BZ19" s="221"/>
      <c r="CA19" s="221"/>
      <c r="CB19" s="221"/>
      <c r="CC19" s="221"/>
      <c r="CD19" s="221"/>
      <c r="CE19" s="240"/>
      <c r="CF19" s="240"/>
      <c r="CG19" s="136"/>
      <c r="CH19" s="136"/>
      <c r="CI19" s="136"/>
      <c r="CJ19" s="136"/>
      <c r="CK19" s="136"/>
      <c r="CL19" s="136"/>
      <c r="CM19" s="136"/>
      <c r="CN19" s="136"/>
      <c r="CO19" s="136"/>
      <c r="CP19" s="136"/>
      <c r="CQ19" s="136"/>
      <c r="CR19" s="136"/>
      <c r="CS19" s="136"/>
      <c r="CT19" s="136"/>
      <c r="CU19" s="136"/>
      <c r="CV19" s="136"/>
      <c r="CW19" s="136"/>
      <c r="CX19" s="136"/>
      <c r="CY19" s="136"/>
      <c r="CZ19" s="136"/>
      <c r="DA19" s="136"/>
      <c r="DB19" s="136"/>
      <c r="DC19" s="136"/>
      <c r="DD19" s="136"/>
      <c r="DE19" s="136"/>
      <c r="DF19" s="136"/>
      <c r="DG19" s="136"/>
      <c r="DH19" s="136"/>
      <c r="DI19" s="136"/>
      <c r="DJ19" s="136"/>
      <c r="DK19" s="266"/>
      <c r="DL19" s="266"/>
      <c r="DM19" s="266"/>
      <c r="DN19" s="266"/>
      <c r="DO19" s="266"/>
      <c r="DP19" s="66"/>
      <c r="DQ19" s="66"/>
      <c r="DR19" s="66"/>
      <c r="DS19" s="66"/>
      <c r="DT19" s="269"/>
      <c r="DU19" s="269"/>
      <c r="DV19" s="269"/>
      <c r="DW19" s="269"/>
      <c r="DX19" s="268"/>
      <c r="DY19" s="66"/>
      <c r="DZ19" s="66"/>
      <c r="EA19" s="66"/>
      <c r="EB19" s="66"/>
      <c r="EC19" s="66"/>
      <c r="ED19" s="66"/>
      <c r="EE19" s="66"/>
      <c r="EF19" s="66"/>
      <c r="EG19" s="66"/>
      <c r="EH19" s="66"/>
      <c r="EI19" s="66"/>
      <c r="EJ19" s="66"/>
      <c r="EK19" s="66"/>
    </row>
    <row r="20" spans="1:141" ht="39.75" customHeight="1" x14ac:dyDescent="0.2">
      <c r="A20" s="353"/>
      <c r="B20" s="356"/>
      <c r="C20" s="347"/>
      <c r="D20" s="347"/>
      <c r="E20" s="161"/>
      <c r="F20" s="350"/>
      <c r="G20" s="161" t="s">
        <v>310</v>
      </c>
      <c r="H20" s="350"/>
      <c r="I20" s="350"/>
      <c r="J20" s="347"/>
      <c r="K20" s="182"/>
      <c r="L20" s="182"/>
      <c r="M20" s="182"/>
      <c r="N20" s="182"/>
      <c r="O20" s="347"/>
      <c r="P20" s="341"/>
      <c r="Q20" s="338"/>
      <c r="R20" s="341"/>
      <c r="S20" s="338"/>
      <c r="T20" s="344"/>
      <c r="U20" s="149"/>
      <c r="V20" s="157"/>
      <c r="W20" s="157"/>
      <c r="X20" s="157"/>
      <c r="Y20" s="151" t="s">
        <v>115</v>
      </c>
      <c r="Z20" s="134">
        <f>+IF(Y20='Tabla Valoración controles'!$D$4,'Tabla Valoración controles'!$F$4,IF('Mapa Corrupcion'!Y20='Tabla Valoración controles'!$D$5,'Tabla Valoración controles'!$F$5,IF(Y20=FORMULAS!$A$10,0,'Tabla Valoración controles'!$F$6)))</f>
        <v>0</v>
      </c>
      <c r="AA20" s="151"/>
      <c r="AB20" s="135">
        <f>+IF(AA20='Tabla Valoración controles'!$D$7,'Tabla Valoración controles'!$F$7,IF(Y20=FORMULAS!$A$10,0,'Tabla Valoración controles'!$F$8))</f>
        <v>0</v>
      </c>
      <c r="AC20" s="151"/>
      <c r="AD20" s="134">
        <f>+IF(AC20='Tabla Valoración controles'!$D$9,'Tabla Valoración controles'!$F$9,IF(Y20=FORMULAS!$A$10,0,'Tabla Valoración controles'!$F$10))</f>
        <v>0</v>
      </c>
      <c r="AE20" s="151"/>
      <c r="AF20" s="134">
        <f>+IF(AE20='Tabla Valoración controles'!$D$9,'Tabla Valoración controles'!$F$9,IF(AA20=FORMULAS!$A$10,0,'Tabla Valoración controles'!$F$10))</f>
        <v>0</v>
      </c>
      <c r="AG20" s="151"/>
      <c r="AH20" s="134">
        <f>+IF(AG20='Tabla Valoración controles'!$D$13,'Tabla Valoración controles'!$F$13,'Tabla Valoración controles'!$F$14)</f>
        <v>0</v>
      </c>
      <c r="AI20" s="195">
        <f t="shared" si="2"/>
        <v>0</v>
      </c>
      <c r="AJ20" s="152"/>
      <c r="AK20" s="153">
        <f>+IF(AJ20=[2]CONTROLES!$C$50,[2]CONTROLES!$D$50,[2]CONTROLES!$D$51)</f>
        <v>0</v>
      </c>
      <c r="AL20" s="152"/>
      <c r="AM20" s="153">
        <f>+IF(AL20=[2]CONTROLES!$C$52,[2]CONTROLES!$D$52,[2]CONTROLES!$D$53)</f>
        <v>0</v>
      </c>
      <c r="AN20" s="152"/>
      <c r="AO20" s="153">
        <f>+IF(AN20=[2]CONTROLES!$C$54,[2]CONTROLES!$D$54,[2]CONTROLES!$D$55)</f>
        <v>0</v>
      </c>
      <c r="AP20" s="152"/>
      <c r="AQ20" s="153">
        <f>+IF(AP20=[2]CONTROLES!$C$56,[2]CONTROLES!$D$56,IF(AP20=[2]CONTROLES!$C$57,[2]CONTROLES!$D$57,[2]CONTROLES!$D$58))</f>
        <v>0</v>
      </c>
      <c r="AR20" s="152"/>
      <c r="AS20" s="153">
        <f>+IF(AR20=[2]CONTROLES!$C$59,[2]CONTROLES!$D$59,[2]CONTROLES!$D$60)</f>
        <v>0</v>
      </c>
      <c r="AT20" s="152"/>
      <c r="AU20" s="153">
        <f>+IF(AT20=[2]CONTROLES!$C$61,[2]CONTROLES!$D$61,[2]CONTROLES!$D$62)</f>
        <v>0</v>
      </c>
      <c r="AV20" s="152"/>
      <c r="AW20" s="154">
        <f>+IF(AV20=[2]CONTROLES!$C$63,[2]CONTROLES!$D$63,IF(AV20=[2]CONTROLES!$C$64,[2]CONTROLES!$D$64,[2]CONTROLES!$D$65))</f>
        <v>0</v>
      </c>
      <c r="AX20" s="154">
        <f t="shared" si="0"/>
        <v>0</v>
      </c>
      <c r="AY20" s="155" t="str">
        <f t="shared" si="1"/>
        <v>Débil</v>
      </c>
      <c r="AZ20" s="347"/>
      <c r="BA20" s="341"/>
      <c r="BB20" s="335"/>
      <c r="BC20" s="338"/>
      <c r="BD20" s="344"/>
      <c r="BE20" s="344"/>
      <c r="BF20" s="136"/>
      <c r="BG20" s="136"/>
      <c r="BH20" s="158"/>
      <c r="BI20" s="136"/>
      <c r="BJ20" s="136"/>
      <c r="BK20" s="136"/>
      <c r="BL20" s="136"/>
      <c r="BM20" s="136" t="s">
        <v>171</v>
      </c>
      <c r="BN20" s="359"/>
      <c r="BO20" s="221"/>
      <c r="BP20" s="221"/>
      <c r="BQ20" s="221"/>
      <c r="BR20" s="221"/>
      <c r="BS20" s="221"/>
      <c r="BT20" s="221"/>
      <c r="BU20" s="221"/>
      <c r="BV20" s="221"/>
      <c r="BW20" s="221"/>
      <c r="BX20" s="221"/>
      <c r="BY20" s="221"/>
      <c r="BZ20" s="221"/>
      <c r="CA20" s="221"/>
      <c r="CB20" s="221"/>
      <c r="CC20" s="221"/>
      <c r="CD20" s="221"/>
      <c r="CE20" s="240"/>
      <c r="CF20" s="240"/>
      <c r="CG20" s="136"/>
      <c r="CH20" s="136"/>
      <c r="CI20" s="136"/>
      <c r="CJ20" s="136"/>
      <c r="CK20" s="136"/>
      <c r="CL20" s="136"/>
      <c r="CM20" s="136"/>
      <c r="CN20" s="136"/>
      <c r="CO20" s="136"/>
      <c r="CP20" s="136"/>
      <c r="CQ20" s="136"/>
      <c r="CR20" s="136"/>
      <c r="CS20" s="136"/>
      <c r="CT20" s="136"/>
      <c r="CU20" s="136"/>
      <c r="CV20" s="136"/>
      <c r="CW20" s="136"/>
      <c r="CX20" s="136"/>
      <c r="CY20" s="136"/>
      <c r="CZ20" s="136"/>
      <c r="DA20" s="136"/>
      <c r="DB20" s="136"/>
      <c r="DC20" s="136"/>
      <c r="DD20" s="136"/>
      <c r="DE20" s="136"/>
      <c r="DF20" s="136"/>
      <c r="DG20" s="136"/>
      <c r="DH20" s="136"/>
      <c r="DI20" s="136"/>
      <c r="DJ20" s="136"/>
      <c r="DK20" s="266"/>
      <c r="DL20" s="266"/>
      <c r="DM20" s="266"/>
      <c r="DN20" s="266"/>
      <c r="DO20" s="266"/>
      <c r="DP20" s="66"/>
      <c r="DQ20" s="66"/>
      <c r="DR20" s="66"/>
      <c r="DS20" s="66"/>
      <c r="DT20" s="269"/>
      <c r="DU20" s="269"/>
      <c r="DV20" s="269"/>
      <c r="DW20" s="269"/>
      <c r="DX20" s="268"/>
      <c r="DY20" s="66"/>
      <c r="DZ20" s="66"/>
      <c r="EA20" s="66"/>
      <c r="EB20" s="66"/>
      <c r="EC20" s="66"/>
      <c r="ED20" s="66"/>
      <c r="EE20" s="66"/>
      <c r="EF20" s="66"/>
      <c r="EG20" s="66"/>
      <c r="EH20" s="66"/>
      <c r="EI20" s="66"/>
      <c r="EJ20" s="66"/>
      <c r="EK20" s="66"/>
    </row>
    <row r="21" spans="1:141" ht="95.25" customHeight="1" x14ac:dyDescent="0.2">
      <c r="A21" s="351">
        <v>3</v>
      </c>
      <c r="B21" s="354" t="s">
        <v>125</v>
      </c>
      <c r="C21" s="345" t="str">
        <f>VLOOKUP(B21,FORMULAS!$A$30:$B$46,2,0)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1" s="345" t="str">
        <f>VLOOKUP(B21,FORMULAS!$A$30:$C$46,3,0)</f>
        <v xml:space="preserve">Director Jurídico </v>
      </c>
      <c r="E21" s="161" t="s">
        <v>332</v>
      </c>
      <c r="F21" s="348" t="s">
        <v>331</v>
      </c>
      <c r="G21" s="161" t="s">
        <v>333</v>
      </c>
      <c r="H21" s="348" t="s">
        <v>329</v>
      </c>
      <c r="I21" s="348" t="s">
        <v>330</v>
      </c>
      <c r="J21" s="345" t="s">
        <v>625</v>
      </c>
      <c r="K21" s="148" t="s">
        <v>676</v>
      </c>
      <c r="L21" s="148" t="s">
        <v>676</v>
      </c>
      <c r="M21" s="148" t="s">
        <v>676</v>
      </c>
      <c r="N21" s="148" t="s">
        <v>676</v>
      </c>
      <c r="O21" s="345" t="s">
        <v>286</v>
      </c>
      <c r="P21" s="339" t="str">
        <f>VLOOKUP(O21,FORMULAS!$A$77:$B$82,2,0)</f>
        <v>Rara vez</v>
      </c>
      <c r="Q21" s="336" t="str">
        <f>+P21</f>
        <v>Rara vez</v>
      </c>
      <c r="R21" s="339" t="str">
        <f>VLOOKUP(A21,'Impacto Ri Inhe'!$B$5:$AF$41,31,1)</f>
        <v>Mayor</v>
      </c>
      <c r="S21" s="336" t="str">
        <f>CONCATENATE(R21,"-",Q21)</f>
        <v>Mayor-Rara vez</v>
      </c>
      <c r="T21" s="342" t="str">
        <f>VLOOKUP(S21,FORMULAS!$I$77:$J$97,2,0)</f>
        <v>Alto</v>
      </c>
      <c r="U21" s="149">
        <v>1</v>
      </c>
      <c r="V21" s="150" t="s">
        <v>337</v>
      </c>
      <c r="W21" s="150" t="s">
        <v>339</v>
      </c>
      <c r="X21" s="150" t="s">
        <v>340</v>
      </c>
      <c r="Y21" s="151" t="s">
        <v>12</v>
      </c>
      <c r="Z21" s="134">
        <f>+IF(Y21='Tabla Valoración controles'!$D$4,'Tabla Valoración controles'!$F$4,IF('Mapa Corrupcion'!Y21='Tabla Valoración controles'!$D$5,'Tabla Valoración controles'!$F$5,IF(Y21=FORMULAS!$A$10,0,'Tabla Valoración controles'!$F$6)))</f>
        <v>0.25</v>
      </c>
      <c r="AA21" s="151" t="s">
        <v>8</v>
      </c>
      <c r="AB21" s="135">
        <f>+IF(AA21='Tabla Valoración controles'!$D$7,'Tabla Valoración controles'!$F$7,IF(Y21=FORMULAS!$A$10,0,'Tabla Valoración controles'!$F$8))</f>
        <v>0.15</v>
      </c>
      <c r="AC21" s="151" t="s">
        <v>18</v>
      </c>
      <c r="AD21" s="134">
        <f>+IF(AC21='Tabla Valoración controles'!$D$9,'Tabla Valoración controles'!$F$9,IF(Y21=FORMULAS!$A$10,0,'Tabla Valoración controles'!$F$10))</f>
        <v>0</v>
      </c>
      <c r="AE21" s="151" t="s">
        <v>20</v>
      </c>
      <c r="AF21" s="134">
        <f>+IF(AE21='Tabla Valoración controles'!$D$9,'Tabla Valoración controles'!$F$9,IF(AA21=FORMULAS!$A$10,0,'Tabla Valoración controles'!$F$10))</f>
        <v>0</v>
      </c>
      <c r="AG21" s="151" t="s">
        <v>77</v>
      </c>
      <c r="AH21" s="134">
        <f>+IF(AG21='Tabla Valoración controles'!$D$13,'Tabla Valoración controles'!$F$13,'Tabla Valoración controles'!$F$14)</f>
        <v>0</v>
      </c>
      <c r="AI21" s="195">
        <f t="shared" si="2"/>
        <v>0.4</v>
      </c>
      <c r="AJ21" s="152" t="s">
        <v>716</v>
      </c>
      <c r="AK21" s="153">
        <f>+IF(AJ21=[2]CONTROLES!$C$50,[2]CONTROLES!$D$50,[2]CONTROLES!$D$51)</f>
        <v>15</v>
      </c>
      <c r="AL21" s="152" t="s">
        <v>722</v>
      </c>
      <c r="AM21" s="153">
        <f>+IF(AL21=[2]CONTROLES!$C$52,[2]CONTROLES!$D$52,[2]CONTROLES!$D$53)</f>
        <v>15</v>
      </c>
      <c r="AN21" s="152" t="s">
        <v>725</v>
      </c>
      <c r="AO21" s="153">
        <f>+IF(AN21=[2]CONTROLES!$C$54,[2]CONTROLES!$D$54,[2]CONTROLES!$D$55)</f>
        <v>15</v>
      </c>
      <c r="AP21" s="152" t="s">
        <v>728</v>
      </c>
      <c r="AQ21" s="153">
        <f>+IF(AP21=[2]CONTROLES!$C$56,[2]CONTROLES!$D$56,IF(AP21=[2]CONTROLES!$C$57,[2]CONTROLES!$D$57,[2]CONTROLES!$D$58))</f>
        <v>15</v>
      </c>
      <c r="AR21" s="152" t="s">
        <v>732</v>
      </c>
      <c r="AS21" s="153">
        <f>+IF(AR21=[2]CONTROLES!$C$59,[2]CONTROLES!$D$59,[2]CONTROLES!$D$60)</f>
        <v>15</v>
      </c>
      <c r="AT21" s="152" t="s">
        <v>735</v>
      </c>
      <c r="AU21" s="153">
        <f>+IF(AT21=[2]CONTROLES!$C$61,[2]CONTROLES!$D$61,[2]CONTROLES!$D$62)</f>
        <v>15</v>
      </c>
      <c r="AV21" s="152" t="s">
        <v>738</v>
      </c>
      <c r="AW21" s="154">
        <f>+IF(AV21=[2]CONTROLES!$C$63,[2]CONTROLES!$D$63,IF(AV21=[2]CONTROLES!$C$64,[2]CONTROLES!$D$64,[2]CONTROLES!$D$65))</f>
        <v>10</v>
      </c>
      <c r="AX21" s="154">
        <f t="shared" si="0"/>
        <v>100</v>
      </c>
      <c r="AY21" s="155" t="str">
        <f t="shared" si="1"/>
        <v>Fuerte</v>
      </c>
      <c r="AZ21" s="345" t="s">
        <v>286</v>
      </c>
      <c r="BA21" s="339" t="str">
        <f>VLOOKUP(AZ21,FORMULAS!$A$77:$B$82,2,0)</f>
        <v>Rara vez</v>
      </c>
      <c r="BB21" s="333" t="str">
        <f>+R21</f>
        <v>Mayor</v>
      </c>
      <c r="BC21" s="336" t="str">
        <f>CONCATENATE(BB21,"-",BA21)</f>
        <v>Mayor-Rara vez</v>
      </c>
      <c r="BD21" s="342" t="str">
        <f>VLOOKUP(BC21,FORMULAS!$I$77:$J$97,2,0)</f>
        <v>Alto</v>
      </c>
      <c r="BE21" s="342" t="s">
        <v>118</v>
      </c>
      <c r="BF21" s="180" t="s">
        <v>343</v>
      </c>
      <c r="BG21" s="180" t="s">
        <v>345</v>
      </c>
      <c r="BH21" s="180" t="s">
        <v>224</v>
      </c>
      <c r="BI21" s="156">
        <v>44593</v>
      </c>
      <c r="BJ21" s="156">
        <v>44910</v>
      </c>
      <c r="BK21" s="180" t="s">
        <v>346</v>
      </c>
      <c r="BL21" s="180" t="s">
        <v>347</v>
      </c>
      <c r="BM21" s="136" t="s">
        <v>172</v>
      </c>
      <c r="BN21" s="382" t="s">
        <v>871</v>
      </c>
      <c r="BO21" s="221" t="s">
        <v>1492</v>
      </c>
      <c r="BP21" s="221" t="s">
        <v>1436</v>
      </c>
      <c r="BQ21" s="221" t="s">
        <v>625</v>
      </c>
      <c r="BR21" s="221" t="s">
        <v>625</v>
      </c>
      <c r="BS21" s="221" t="s">
        <v>1493</v>
      </c>
      <c r="BT21" s="221" t="s">
        <v>1437</v>
      </c>
      <c r="BU21" s="221" t="s">
        <v>625</v>
      </c>
      <c r="BV21" s="221" t="s">
        <v>625</v>
      </c>
      <c r="BW21" s="221" t="s">
        <v>1494</v>
      </c>
      <c r="BX21" s="221" t="s">
        <v>1438</v>
      </c>
      <c r="BY21" s="221" t="s">
        <v>625</v>
      </c>
      <c r="BZ21" s="221" t="s">
        <v>625</v>
      </c>
      <c r="CA21" s="221" t="s">
        <v>1495</v>
      </c>
      <c r="CB21" s="221" t="s">
        <v>1439</v>
      </c>
      <c r="CC21" s="221" t="s">
        <v>625</v>
      </c>
      <c r="CD21" s="221" t="s">
        <v>625</v>
      </c>
      <c r="CE21" s="217" t="s">
        <v>895</v>
      </c>
      <c r="CF21" s="218" t="s">
        <v>896</v>
      </c>
      <c r="CG21" s="218" t="s">
        <v>897</v>
      </c>
      <c r="CH21" s="219">
        <v>1</v>
      </c>
      <c r="CI21" s="217" t="s">
        <v>898</v>
      </c>
      <c r="CJ21" s="218" t="s">
        <v>899</v>
      </c>
      <c r="CK21" s="218" t="s">
        <v>625</v>
      </c>
      <c r="CL21" s="218" t="s">
        <v>625</v>
      </c>
      <c r="CM21" s="217" t="s">
        <v>900</v>
      </c>
      <c r="CN21" s="218" t="s">
        <v>901</v>
      </c>
      <c r="CO21" s="218" t="s">
        <v>625</v>
      </c>
      <c r="CP21" s="218" t="s">
        <v>625</v>
      </c>
      <c r="CQ21" s="217" t="s">
        <v>902</v>
      </c>
      <c r="CR21" s="218" t="s">
        <v>903</v>
      </c>
      <c r="CS21" s="218" t="s">
        <v>625</v>
      </c>
      <c r="CT21" s="218" t="s">
        <v>625</v>
      </c>
      <c r="CU21" s="217" t="s">
        <v>1119</v>
      </c>
      <c r="CV21" s="218" t="s">
        <v>1120</v>
      </c>
      <c r="CW21" s="218" t="s">
        <v>625</v>
      </c>
      <c r="CX21" s="218" t="s">
        <v>625</v>
      </c>
      <c r="CY21" s="217" t="s">
        <v>1121</v>
      </c>
      <c r="CZ21" s="218" t="s">
        <v>1122</v>
      </c>
      <c r="DA21" s="218" t="s">
        <v>625</v>
      </c>
      <c r="DB21" s="218" t="s">
        <v>625</v>
      </c>
      <c r="DC21" s="217" t="s">
        <v>1123</v>
      </c>
      <c r="DD21" s="218" t="s">
        <v>1124</v>
      </c>
      <c r="DE21" s="218" t="s">
        <v>625</v>
      </c>
      <c r="DF21" s="218" t="s">
        <v>625</v>
      </c>
      <c r="DG21" s="217" t="s">
        <v>1125</v>
      </c>
      <c r="DH21" s="218" t="s">
        <v>1126</v>
      </c>
      <c r="DI21" s="180" t="s">
        <v>1225</v>
      </c>
      <c r="DJ21" s="294">
        <v>2</v>
      </c>
      <c r="DK21" s="249" t="s">
        <v>1155</v>
      </c>
      <c r="DL21" s="249" t="s">
        <v>173</v>
      </c>
      <c r="DM21" s="249" t="s">
        <v>1156</v>
      </c>
      <c r="DN21" s="265" t="s">
        <v>625</v>
      </c>
      <c r="DO21" s="249" t="s">
        <v>173</v>
      </c>
      <c r="DP21" s="264" t="s">
        <v>1583</v>
      </c>
      <c r="DQ21" s="264" t="s">
        <v>1584</v>
      </c>
      <c r="DR21" s="264" t="s">
        <v>1152</v>
      </c>
      <c r="DS21" s="308">
        <v>0</v>
      </c>
      <c r="DT21" s="266" t="s">
        <v>1157</v>
      </c>
      <c r="DU21" s="249" t="s">
        <v>173</v>
      </c>
      <c r="DV21" s="249" t="s">
        <v>1136</v>
      </c>
      <c r="DW21" s="267">
        <v>1</v>
      </c>
      <c r="DX21" s="268" t="s">
        <v>35</v>
      </c>
      <c r="DY21" s="272" t="s">
        <v>1158</v>
      </c>
      <c r="DZ21" s="272" t="s">
        <v>1159</v>
      </c>
      <c r="EA21" s="259" t="s">
        <v>1152</v>
      </c>
      <c r="EB21" s="259">
        <v>0.5</v>
      </c>
      <c r="EC21" s="246" t="s">
        <v>1084</v>
      </c>
      <c r="ED21" s="66" t="s">
        <v>172</v>
      </c>
      <c r="EE21" s="311" t="s">
        <v>1229</v>
      </c>
      <c r="EF21" s="256">
        <v>2</v>
      </c>
      <c r="EG21" s="66" t="s">
        <v>172</v>
      </c>
      <c r="EH21" s="272" t="s">
        <v>1621</v>
      </c>
      <c r="EI21" s="272" t="s">
        <v>1622</v>
      </c>
      <c r="EJ21" s="259" t="s">
        <v>1140</v>
      </c>
      <c r="EK21" s="259">
        <v>1</v>
      </c>
    </row>
    <row r="22" spans="1:141" ht="95.25" customHeight="1" x14ac:dyDescent="0.2">
      <c r="A22" s="352"/>
      <c r="B22" s="355"/>
      <c r="C22" s="346"/>
      <c r="D22" s="346"/>
      <c r="E22" s="161"/>
      <c r="F22" s="349"/>
      <c r="G22" s="161" t="s">
        <v>334</v>
      </c>
      <c r="H22" s="349"/>
      <c r="I22" s="349"/>
      <c r="J22" s="346"/>
      <c r="K22" s="181"/>
      <c r="L22" s="181"/>
      <c r="M22" s="181"/>
      <c r="N22" s="181"/>
      <c r="O22" s="346"/>
      <c r="P22" s="340"/>
      <c r="Q22" s="337"/>
      <c r="R22" s="340"/>
      <c r="S22" s="337"/>
      <c r="T22" s="343"/>
      <c r="U22" s="149">
        <v>2</v>
      </c>
      <c r="V22" s="150" t="s">
        <v>338</v>
      </c>
      <c r="W22" s="150" t="s">
        <v>341</v>
      </c>
      <c r="X22" s="150" t="s">
        <v>342</v>
      </c>
      <c r="Y22" s="151" t="s">
        <v>12</v>
      </c>
      <c r="Z22" s="134">
        <f>+IF(Y22='Tabla Valoración controles'!$D$4,'Tabla Valoración controles'!$F$4,IF('Mapa Corrupcion'!Y22='Tabla Valoración controles'!$D$5,'Tabla Valoración controles'!$F$5,IF(Y22=FORMULAS!$A$10,0,'Tabla Valoración controles'!$F$6)))</f>
        <v>0.25</v>
      </c>
      <c r="AA22" s="151" t="s">
        <v>8</v>
      </c>
      <c r="AB22" s="135">
        <f>+IF(AA22='Tabla Valoración controles'!$D$7,'Tabla Valoración controles'!$F$7,IF(Y22=FORMULAS!$A$10,0,'Tabla Valoración controles'!$F$8))</f>
        <v>0.15</v>
      </c>
      <c r="AC22" s="151" t="s">
        <v>18</v>
      </c>
      <c r="AD22" s="134">
        <f>+IF(AC22='Tabla Valoración controles'!$D$9,'Tabla Valoración controles'!$F$9,IF(Y22=FORMULAS!$A$10,0,'Tabla Valoración controles'!$F$10))</f>
        <v>0</v>
      </c>
      <c r="AE22" s="151" t="s">
        <v>20</v>
      </c>
      <c r="AF22" s="134">
        <f>+IF(AE22='Tabla Valoración controles'!$D$9,'Tabla Valoración controles'!$F$9,IF(AA22=FORMULAS!$A$10,0,'Tabla Valoración controles'!$F$10))</f>
        <v>0</v>
      </c>
      <c r="AG22" s="151" t="s">
        <v>77</v>
      </c>
      <c r="AH22" s="134">
        <f>+IF(AG22='Tabla Valoración controles'!$D$13,'Tabla Valoración controles'!$F$13,'Tabla Valoración controles'!$F$14)</f>
        <v>0</v>
      </c>
      <c r="AI22" s="195">
        <f t="shared" si="2"/>
        <v>0.4</v>
      </c>
      <c r="AJ22" s="152" t="s">
        <v>716</v>
      </c>
      <c r="AK22" s="153">
        <f>+IF(AJ22=[2]CONTROLES!$C$50,[2]CONTROLES!$D$50,[2]CONTROLES!$D$51)</f>
        <v>15</v>
      </c>
      <c r="AL22" s="152" t="s">
        <v>722</v>
      </c>
      <c r="AM22" s="153">
        <f>+IF(AL22=[2]CONTROLES!$C$52,[2]CONTROLES!$D$52,[2]CONTROLES!$D$53)</f>
        <v>15</v>
      </c>
      <c r="AN22" s="152" t="s">
        <v>725</v>
      </c>
      <c r="AO22" s="153">
        <f>+IF(AN22=[2]CONTROLES!$C$54,[2]CONTROLES!$D$54,[2]CONTROLES!$D$55)</f>
        <v>15</v>
      </c>
      <c r="AP22" s="152" t="s">
        <v>728</v>
      </c>
      <c r="AQ22" s="153">
        <f>+IF(AP22=[2]CONTROLES!$C$56,[2]CONTROLES!$D$56,IF(AP22=[2]CONTROLES!$C$57,[2]CONTROLES!$D$57,[2]CONTROLES!$D$58))</f>
        <v>15</v>
      </c>
      <c r="AR22" s="152" t="s">
        <v>732</v>
      </c>
      <c r="AS22" s="153">
        <f>+IF(AR22=[2]CONTROLES!$C$59,[2]CONTROLES!$D$59,[2]CONTROLES!$D$60)</f>
        <v>15</v>
      </c>
      <c r="AT22" s="152" t="s">
        <v>735</v>
      </c>
      <c r="AU22" s="153">
        <f>+IF(AT22=[2]CONTROLES!$C$61,[2]CONTROLES!$D$61,[2]CONTROLES!$D$62)</f>
        <v>15</v>
      </c>
      <c r="AV22" s="152" t="s">
        <v>738</v>
      </c>
      <c r="AW22" s="154">
        <f>+IF(AV22=[2]CONTROLES!$C$63,[2]CONTROLES!$D$63,IF(AV22=[2]CONTROLES!$C$64,[2]CONTROLES!$D$64,[2]CONTROLES!$D$65))</f>
        <v>10</v>
      </c>
      <c r="AX22" s="154">
        <f t="shared" si="0"/>
        <v>100</v>
      </c>
      <c r="AY22" s="155" t="str">
        <f t="shared" si="1"/>
        <v>Fuerte</v>
      </c>
      <c r="AZ22" s="346"/>
      <c r="BA22" s="340"/>
      <c r="BB22" s="334"/>
      <c r="BC22" s="337"/>
      <c r="BD22" s="343"/>
      <c r="BE22" s="343"/>
      <c r="BF22" s="180" t="s">
        <v>344</v>
      </c>
      <c r="BG22" s="180" t="s">
        <v>345</v>
      </c>
      <c r="BH22" s="180" t="s">
        <v>224</v>
      </c>
      <c r="BI22" s="156">
        <v>44593</v>
      </c>
      <c r="BJ22" s="156">
        <v>44910</v>
      </c>
      <c r="BK22" s="180" t="s">
        <v>346</v>
      </c>
      <c r="BL22" s="180" t="s">
        <v>347</v>
      </c>
      <c r="BM22" s="136" t="s">
        <v>172</v>
      </c>
      <c r="BN22" s="383"/>
      <c r="BO22" s="221" t="s">
        <v>1492</v>
      </c>
      <c r="BP22" s="221" t="s">
        <v>1440</v>
      </c>
      <c r="BQ22" s="221" t="s">
        <v>625</v>
      </c>
      <c r="BR22" s="221" t="s">
        <v>625</v>
      </c>
      <c r="BS22" s="221" t="s">
        <v>1493</v>
      </c>
      <c r="BT22" s="221" t="s">
        <v>1441</v>
      </c>
      <c r="BU22" s="221" t="s">
        <v>625</v>
      </c>
      <c r="BV22" s="221" t="s">
        <v>625</v>
      </c>
      <c r="BW22" s="221" t="s">
        <v>1494</v>
      </c>
      <c r="BX22" s="221" t="s">
        <v>1442</v>
      </c>
      <c r="BY22" s="221" t="s">
        <v>1443</v>
      </c>
      <c r="BZ22" s="221">
        <v>1</v>
      </c>
      <c r="CA22" s="221" t="s">
        <v>1495</v>
      </c>
      <c r="CB22" s="221" t="s">
        <v>1444</v>
      </c>
      <c r="CC22" s="221" t="s">
        <v>625</v>
      </c>
      <c r="CD22" s="221" t="s">
        <v>625</v>
      </c>
      <c r="CE22" s="217" t="s">
        <v>895</v>
      </c>
      <c r="CF22" s="218" t="s">
        <v>904</v>
      </c>
      <c r="CG22" s="218" t="s">
        <v>625</v>
      </c>
      <c r="CH22" s="218" t="s">
        <v>625</v>
      </c>
      <c r="CI22" s="217" t="s">
        <v>898</v>
      </c>
      <c r="CJ22" s="218" t="s">
        <v>905</v>
      </c>
      <c r="CK22" s="218" t="s">
        <v>625</v>
      </c>
      <c r="CL22" s="218" t="s">
        <v>625</v>
      </c>
      <c r="CM22" s="217" t="s">
        <v>900</v>
      </c>
      <c r="CN22" s="218" t="s">
        <v>906</v>
      </c>
      <c r="CO22" s="218" t="s">
        <v>625</v>
      </c>
      <c r="CP22" s="218" t="s">
        <v>625</v>
      </c>
      <c r="CQ22" s="217" t="s">
        <v>902</v>
      </c>
      <c r="CR22" s="218" t="s">
        <v>907</v>
      </c>
      <c r="CS22" s="218" t="s">
        <v>625</v>
      </c>
      <c r="CT22" s="218" t="s">
        <v>625</v>
      </c>
      <c r="CU22" s="217" t="s">
        <v>1119</v>
      </c>
      <c r="CV22" s="218" t="s">
        <v>1127</v>
      </c>
      <c r="CW22" s="218" t="s">
        <v>625</v>
      </c>
      <c r="CX22" s="218" t="s">
        <v>625</v>
      </c>
      <c r="CY22" s="217" t="s">
        <v>1128</v>
      </c>
      <c r="CZ22" s="218" t="s">
        <v>1129</v>
      </c>
      <c r="DA22" s="180" t="s">
        <v>1293</v>
      </c>
      <c r="DB22" s="295">
        <v>2</v>
      </c>
      <c r="DC22" s="217" t="s">
        <v>1130</v>
      </c>
      <c r="DD22" s="218" t="s">
        <v>1131</v>
      </c>
      <c r="DE22" s="218" t="s">
        <v>625</v>
      </c>
      <c r="DF22" s="218" t="s">
        <v>625</v>
      </c>
      <c r="DG22" s="217" t="s">
        <v>1132</v>
      </c>
      <c r="DH22" s="218" t="s">
        <v>1133</v>
      </c>
      <c r="DI22" s="218" t="s">
        <v>625</v>
      </c>
      <c r="DJ22" s="218" t="s">
        <v>625</v>
      </c>
      <c r="DK22" s="249" t="s">
        <v>1155</v>
      </c>
      <c r="DL22" s="249" t="s">
        <v>173</v>
      </c>
      <c r="DM22" s="249" t="s">
        <v>1136</v>
      </c>
      <c r="DN22" s="273">
        <v>1</v>
      </c>
      <c r="DO22" s="249" t="s">
        <v>173</v>
      </c>
      <c r="DP22" s="264" t="s">
        <v>1583</v>
      </c>
      <c r="DQ22" s="264" t="s">
        <v>1585</v>
      </c>
      <c r="DR22" s="264" t="s">
        <v>1152</v>
      </c>
      <c r="DS22" s="308">
        <v>0.5</v>
      </c>
      <c r="DT22" s="266" t="s">
        <v>1157</v>
      </c>
      <c r="DU22" s="249" t="s">
        <v>173</v>
      </c>
      <c r="DV22" s="249" t="s">
        <v>1294</v>
      </c>
      <c r="DW22" s="267">
        <v>1</v>
      </c>
      <c r="DX22" s="268" t="s">
        <v>35</v>
      </c>
      <c r="DY22" s="272" t="s">
        <v>1158</v>
      </c>
      <c r="DZ22" s="272" t="s">
        <v>1160</v>
      </c>
      <c r="EA22" s="257" t="s">
        <v>1152</v>
      </c>
      <c r="EB22" s="257">
        <v>0.5</v>
      </c>
      <c r="EC22" s="246" t="s">
        <v>1084</v>
      </c>
      <c r="ED22" s="66" t="s">
        <v>172</v>
      </c>
      <c r="EE22" s="311" t="s">
        <v>1229</v>
      </c>
      <c r="EF22" s="256">
        <v>2</v>
      </c>
      <c r="EG22" s="66" t="s">
        <v>172</v>
      </c>
      <c r="EH22" s="272" t="s">
        <v>1621</v>
      </c>
      <c r="EI22" s="272" t="s">
        <v>1623</v>
      </c>
      <c r="EJ22" s="257" t="s">
        <v>1140</v>
      </c>
      <c r="EK22" s="257">
        <v>1</v>
      </c>
    </row>
    <row r="23" spans="1:141" ht="39.75" customHeight="1" x14ac:dyDescent="0.2">
      <c r="A23" s="352"/>
      <c r="B23" s="355"/>
      <c r="C23" s="346"/>
      <c r="D23" s="346"/>
      <c r="E23" s="161"/>
      <c r="F23" s="349"/>
      <c r="G23" s="161" t="s">
        <v>335</v>
      </c>
      <c r="H23" s="349"/>
      <c r="I23" s="349"/>
      <c r="J23" s="346"/>
      <c r="K23" s="181"/>
      <c r="L23" s="181"/>
      <c r="M23" s="181"/>
      <c r="N23" s="181"/>
      <c r="O23" s="346"/>
      <c r="P23" s="340"/>
      <c r="Q23" s="337"/>
      <c r="R23" s="340"/>
      <c r="S23" s="337"/>
      <c r="T23" s="343"/>
      <c r="U23" s="149"/>
      <c r="V23" s="159"/>
      <c r="W23" s="159"/>
      <c r="X23" s="159"/>
      <c r="Y23" s="151" t="s">
        <v>115</v>
      </c>
      <c r="Z23" s="134">
        <f>+IF(Y23='Tabla Valoración controles'!$D$4,'Tabla Valoración controles'!$F$4,IF('Mapa Corrupcion'!Y23='Tabla Valoración controles'!$D$5,'Tabla Valoración controles'!$F$5,IF(Y23=FORMULAS!$A$10,0,'Tabla Valoración controles'!$F$6)))</f>
        <v>0</v>
      </c>
      <c r="AA23" s="151"/>
      <c r="AB23" s="135">
        <f>+IF(AA23='Tabla Valoración controles'!$D$7,'Tabla Valoración controles'!$F$7,IF(Y23=FORMULAS!$A$10,0,'Tabla Valoración controles'!$F$8))</f>
        <v>0</v>
      </c>
      <c r="AC23" s="151"/>
      <c r="AD23" s="134">
        <f>+IF(AC23='Tabla Valoración controles'!$D$9,'Tabla Valoración controles'!$F$9,IF(Y23=FORMULAS!$A$10,0,'Tabla Valoración controles'!$F$10))</f>
        <v>0</v>
      </c>
      <c r="AE23" s="151"/>
      <c r="AF23" s="134">
        <f>+IF(AE23='Tabla Valoración controles'!$D$9,'Tabla Valoración controles'!$F$9,IF(AA23=FORMULAS!$A$10,0,'Tabla Valoración controles'!$F$10))</f>
        <v>0</v>
      </c>
      <c r="AG23" s="151"/>
      <c r="AH23" s="134">
        <f>+IF(AG23='Tabla Valoración controles'!$D$13,'Tabla Valoración controles'!$F$13,'Tabla Valoración controles'!$F$14)</f>
        <v>0</v>
      </c>
      <c r="AI23" s="195">
        <f t="shared" si="2"/>
        <v>0</v>
      </c>
      <c r="AJ23" s="152"/>
      <c r="AK23" s="153">
        <f>+IF(AJ23=[2]CONTROLES!$C$50,[2]CONTROLES!$D$50,[2]CONTROLES!$D$51)</f>
        <v>0</v>
      </c>
      <c r="AL23" s="152"/>
      <c r="AM23" s="153">
        <f>+IF(AL23=[2]CONTROLES!$C$52,[2]CONTROLES!$D$52,[2]CONTROLES!$D$53)</f>
        <v>0</v>
      </c>
      <c r="AN23" s="152"/>
      <c r="AO23" s="153">
        <f>+IF(AN23=[2]CONTROLES!$C$54,[2]CONTROLES!$D$54,[2]CONTROLES!$D$55)</f>
        <v>0</v>
      </c>
      <c r="AP23" s="152"/>
      <c r="AQ23" s="153">
        <f>+IF(AP23=[2]CONTROLES!$C$56,[2]CONTROLES!$D$56,IF(AP23=[2]CONTROLES!$C$57,[2]CONTROLES!$D$57,[2]CONTROLES!$D$58))</f>
        <v>0</v>
      </c>
      <c r="AR23" s="152"/>
      <c r="AS23" s="153">
        <f>+IF(AR23=[2]CONTROLES!$C$59,[2]CONTROLES!$D$59,[2]CONTROLES!$D$60)</f>
        <v>0</v>
      </c>
      <c r="AT23" s="152"/>
      <c r="AU23" s="153">
        <f>+IF(AT23=[2]CONTROLES!$C$61,[2]CONTROLES!$D$61,[2]CONTROLES!$D$62)</f>
        <v>0</v>
      </c>
      <c r="AV23" s="152"/>
      <c r="AW23" s="154">
        <f>+IF(AV23=[2]CONTROLES!$C$63,[2]CONTROLES!$D$63,IF(AV23=[2]CONTROLES!$C$64,[2]CONTROLES!$D$64,[2]CONTROLES!$D$65))</f>
        <v>0</v>
      </c>
      <c r="AX23" s="154">
        <f t="shared" si="0"/>
        <v>0</v>
      </c>
      <c r="AY23" s="155" t="str">
        <f t="shared" si="1"/>
        <v>Débil</v>
      </c>
      <c r="AZ23" s="346"/>
      <c r="BA23" s="340"/>
      <c r="BB23" s="334"/>
      <c r="BC23" s="337"/>
      <c r="BD23" s="343"/>
      <c r="BE23" s="343"/>
      <c r="BF23" s="136"/>
      <c r="BG23" s="136"/>
      <c r="BH23" s="180"/>
      <c r="BI23" s="136"/>
      <c r="BJ23" s="136"/>
      <c r="BK23" s="136"/>
      <c r="BL23" s="136"/>
      <c r="BM23" s="136" t="s">
        <v>171</v>
      </c>
      <c r="BN23" s="383"/>
      <c r="BO23" s="221"/>
      <c r="BP23" s="221"/>
      <c r="BQ23" s="221"/>
      <c r="BR23" s="221"/>
      <c r="BS23" s="221"/>
      <c r="BT23" s="221"/>
      <c r="BU23" s="221"/>
      <c r="BV23" s="221"/>
      <c r="BW23" s="221"/>
      <c r="BX23" s="221"/>
      <c r="BY23" s="221"/>
      <c r="BZ23" s="221"/>
      <c r="CA23" s="221"/>
      <c r="CB23" s="221"/>
      <c r="CC23" s="221"/>
      <c r="CD23" s="221"/>
      <c r="CE23" s="240"/>
      <c r="CF23" s="240"/>
      <c r="CG23" s="136"/>
      <c r="CH23" s="136"/>
      <c r="CI23" s="136"/>
      <c r="CJ23" s="136"/>
      <c r="CK23" s="136"/>
      <c r="CL23" s="136"/>
      <c r="CM23" s="136"/>
      <c r="CN23" s="136"/>
      <c r="CO23" s="136"/>
      <c r="CP23" s="136"/>
      <c r="CQ23" s="136"/>
      <c r="CR23" s="136"/>
      <c r="CS23" s="136"/>
      <c r="CT23" s="136"/>
      <c r="CU23" s="136"/>
      <c r="CV23" s="136"/>
      <c r="CW23" s="136"/>
      <c r="CX23" s="136"/>
      <c r="CY23" s="136"/>
      <c r="CZ23" s="136"/>
      <c r="DA23" s="136"/>
      <c r="DB23" s="136"/>
      <c r="DC23" s="136"/>
      <c r="DD23" s="136"/>
      <c r="DE23" s="136"/>
      <c r="DF23" s="136"/>
      <c r="DG23" s="136"/>
      <c r="DH23" s="136"/>
      <c r="DI23" s="136"/>
      <c r="DJ23" s="136"/>
      <c r="DK23" s="266"/>
      <c r="DL23" s="266"/>
      <c r="DM23" s="266"/>
      <c r="DN23" s="266"/>
      <c r="DO23" s="266"/>
      <c r="DP23" s="66"/>
      <c r="DQ23" s="66"/>
      <c r="DR23" s="66"/>
      <c r="DS23" s="66"/>
      <c r="DT23" s="269"/>
      <c r="DU23" s="269"/>
      <c r="DV23" s="269"/>
      <c r="DW23" s="269"/>
      <c r="DX23" s="268"/>
      <c r="DY23" s="257"/>
      <c r="DZ23" s="257"/>
      <c r="EA23" s="257"/>
      <c r="EB23" s="257"/>
      <c r="EC23" s="66"/>
      <c r="ED23" s="66"/>
      <c r="EE23" s="66"/>
      <c r="EF23" s="66"/>
      <c r="EG23" s="66"/>
      <c r="EH23" s="257"/>
      <c r="EI23" s="257"/>
      <c r="EJ23" s="257"/>
      <c r="EK23" s="257"/>
    </row>
    <row r="24" spans="1:141" ht="39.75" customHeight="1" x14ac:dyDescent="0.2">
      <c r="A24" s="352"/>
      <c r="B24" s="355"/>
      <c r="C24" s="346"/>
      <c r="D24" s="346"/>
      <c r="E24" s="161"/>
      <c r="F24" s="349"/>
      <c r="G24" s="161" t="s">
        <v>336</v>
      </c>
      <c r="H24" s="349"/>
      <c r="I24" s="349"/>
      <c r="J24" s="346"/>
      <c r="K24" s="181"/>
      <c r="L24" s="181"/>
      <c r="M24" s="181"/>
      <c r="N24" s="181"/>
      <c r="O24" s="346"/>
      <c r="P24" s="340"/>
      <c r="Q24" s="337"/>
      <c r="R24" s="340"/>
      <c r="S24" s="337"/>
      <c r="T24" s="343"/>
      <c r="U24" s="149"/>
      <c r="V24" s="157"/>
      <c r="W24" s="157"/>
      <c r="X24" s="157"/>
      <c r="Y24" s="151" t="s">
        <v>115</v>
      </c>
      <c r="Z24" s="134">
        <f>+IF(Y24='Tabla Valoración controles'!$D$4,'Tabla Valoración controles'!$F$4,IF('Mapa Corrupcion'!Y24='Tabla Valoración controles'!$D$5,'Tabla Valoración controles'!$F$5,IF(Y24=FORMULAS!$A$10,0,'Tabla Valoración controles'!$F$6)))</f>
        <v>0</v>
      </c>
      <c r="AA24" s="151"/>
      <c r="AB24" s="135">
        <f>+IF(AA24='Tabla Valoración controles'!$D$7,'Tabla Valoración controles'!$F$7,IF(Y24=FORMULAS!$A$10,0,'Tabla Valoración controles'!$F$8))</f>
        <v>0</v>
      </c>
      <c r="AC24" s="151"/>
      <c r="AD24" s="134">
        <f>+IF(AC24='Tabla Valoración controles'!$D$9,'Tabla Valoración controles'!$F$9,IF(Y24=FORMULAS!$A$10,0,'Tabla Valoración controles'!$F$10))</f>
        <v>0</v>
      </c>
      <c r="AE24" s="151"/>
      <c r="AF24" s="134">
        <f>+IF(AE24='Tabla Valoración controles'!$D$9,'Tabla Valoración controles'!$F$9,IF(AA24=FORMULAS!$A$10,0,'Tabla Valoración controles'!$F$10))</f>
        <v>0</v>
      </c>
      <c r="AG24" s="151"/>
      <c r="AH24" s="134">
        <f>+IF(AG24='Tabla Valoración controles'!$D$13,'Tabla Valoración controles'!$F$13,'Tabla Valoración controles'!$F$14)</f>
        <v>0</v>
      </c>
      <c r="AI24" s="195">
        <f t="shared" si="2"/>
        <v>0</v>
      </c>
      <c r="AJ24" s="152"/>
      <c r="AK24" s="153">
        <f>+IF(AJ24=[2]CONTROLES!$C$50,[2]CONTROLES!$D$50,[2]CONTROLES!$D$51)</f>
        <v>0</v>
      </c>
      <c r="AL24" s="152"/>
      <c r="AM24" s="153">
        <f>+IF(AL24=[2]CONTROLES!$C$52,[2]CONTROLES!$D$52,[2]CONTROLES!$D$53)</f>
        <v>0</v>
      </c>
      <c r="AN24" s="152"/>
      <c r="AO24" s="153">
        <f>+IF(AN24=[2]CONTROLES!$C$54,[2]CONTROLES!$D$54,[2]CONTROLES!$D$55)</f>
        <v>0</v>
      </c>
      <c r="AP24" s="152"/>
      <c r="AQ24" s="153">
        <f>+IF(AP24=[2]CONTROLES!$C$56,[2]CONTROLES!$D$56,IF(AP24=[2]CONTROLES!$C$57,[2]CONTROLES!$D$57,[2]CONTROLES!$D$58))</f>
        <v>0</v>
      </c>
      <c r="AR24" s="152"/>
      <c r="AS24" s="153">
        <f>+IF(AR24=[2]CONTROLES!$C$59,[2]CONTROLES!$D$59,[2]CONTROLES!$D$60)</f>
        <v>0</v>
      </c>
      <c r="AT24" s="152"/>
      <c r="AU24" s="153">
        <f>+IF(AT24=[2]CONTROLES!$C$61,[2]CONTROLES!$D$61,[2]CONTROLES!$D$62)</f>
        <v>0</v>
      </c>
      <c r="AV24" s="152"/>
      <c r="AW24" s="154">
        <f>+IF(AV24=[2]CONTROLES!$C$63,[2]CONTROLES!$D$63,IF(AV24=[2]CONTROLES!$C$64,[2]CONTROLES!$D$64,[2]CONTROLES!$D$65))</f>
        <v>0</v>
      </c>
      <c r="AX24" s="154">
        <f t="shared" si="0"/>
        <v>0</v>
      </c>
      <c r="AY24" s="155" t="str">
        <f t="shared" si="1"/>
        <v>Débil</v>
      </c>
      <c r="AZ24" s="346"/>
      <c r="BA24" s="340"/>
      <c r="BB24" s="334"/>
      <c r="BC24" s="337"/>
      <c r="BD24" s="343"/>
      <c r="BE24" s="343"/>
      <c r="BF24" s="136"/>
      <c r="BG24" s="136"/>
      <c r="BH24" s="180"/>
      <c r="BI24" s="136"/>
      <c r="BJ24" s="136"/>
      <c r="BK24" s="136"/>
      <c r="BL24" s="136"/>
      <c r="BM24" s="136" t="s">
        <v>171</v>
      </c>
      <c r="BN24" s="383"/>
      <c r="BO24" s="221"/>
      <c r="BP24" s="221"/>
      <c r="BQ24" s="221"/>
      <c r="BR24" s="221"/>
      <c r="BS24" s="221"/>
      <c r="BT24" s="221"/>
      <c r="BU24" s="221"/>
      <c r="BV24" s="221"/>
      <c r="BW24" s="221"/>
      <c r="BX24" s="221"/>
      <c r="BY24" s="221"/>
      <c r="BZ24" s="221"/>
      <c r="CA24" s="221"/>
      <c r="CB24" s="221"/>
      <c r="CC24" s="221"/>
      <c r="CD24" s="221"/>
      <c r="CE24" s="240"/>
      <c r="CF24" s="240"/>
      <c r="CG24" s="136"/>
      <c r="CH24" s="136"/>
      <c r="CI24" s="136"/>
      <c r="CJ24" s="136"/>
      <c r="CK24" s="136"/>
      <c r="CL24" s="136"/>
      <c r="CM24" s="136"/>
      <c r="CN24" s="136"/>
      <c r="CO24" s="136"/>
      <c r="CP24" s="136"/>
      <c r="CQ24" s="136"/>
      <c r="CR24" s="136"/>
      <c r="CS24" s="136"/>
      <c r="CT24" s="136"/>
      <c r="CU24" s="136"/>
      <c r="CV24" s="136"/>
      <c r="CW24" s="136"/>
      <c r="CX24" s="136"/>
      <c r="CY24" s="136"/>
      <c r="CZ24" s="136"/>
      <c r="DA24" s="136"/>
      <c r="DB24" s="136"/>
      <c r="DC24" s="136"/>
      <c r="DD24" s="136"/>
      <c r="DE24" s="136"/>
      <c r="DF24" s="136"/>
      <c r="DG24" s="136"/>
      <c r="DH24" s="136"/>
      <c r="DI24" s="136"/>
      <c r="DJ24" s="136"/>
      <c r="DK24" s="266"/>
      <c r="DL24" s="266"/>
      <c r="DM24" s="266"/>
      <c r="DN24" s="266"/>
      <c r="DO24" s="266"/>
      <c r="DP24" s="66"/>
      <c r="DQ24" s="66"/>
      <c r="DR24" s="66"/>
      <c r="DS24" s="66"/>
      <c r="DT24" s="269"/>
      <c r="DU24" s="269"/>
      <c r="DV24" s="269"/>
      <c r="DW24" s="269"/>
      <c r="DX24" s="268"/>
      <c r="DY24" s="257"/>
      <c r="DZ24" s="257"/>
      <c r="EA24" s="257"/>
      <c r="EB24" s="257"/>
      <c r="EC24" s="66"/>
      <c r="ED24" s="66"/>
      <c r="EE24" s="66"/>
      <c r="EF24" s="66"/>
      <c r="EG24" s="66"/>
      <c r="EH24" s="257"/>
      <c r="EI24" s="257"/>
      <c r="EJ24" s="257"/>
      <c r="EK24" s="257"/>
    </row>
    <row r="25" spans="1:141" ht="39.75" customHeight="1" x14ac:dyDescent="0.2">
      <c r="A25" s="352"/>
      <c r="B25" s="355"/>
      <c r="C25" s="346"/>
      <c r="D25" s="346"/>
      <c r="E25" s="161"/>
      <c r="F25" s="349"/>
      <c r="G25" s="161"/>
      <c r="H25" s="349"/>
      <c r="I25" s="349"/>
      <c r="J25" s="346"/>
      <c r="K25" s="181"/>
      <c r="L25" s="181"/>
      <c r="M25" s="181"/>
      <c r="N25" s="181"/>
      <c r="O25" s="346"/>
      <c r="P25" s="340"/>
      <c r="Q25" s="337"/>
      <c r="R25" s="340"/>
      <c r="S25" s="337"/>
      <c r="T25" s="343"/>
      <c r="U25" s="149"/>
      <c r="V25" s="157"/>
      <c r="W25" s="157"/>
      <c r="X25" s="157"/>
      <c r="Y25" s="151" t="s">
        <v>115</v>
      </c>
      <c r="Z25" s="134">
        <f>+IF(Y25='Tabla Valoración controles'!$D$4,'Tabla Valoración controles'!$F$4,IF('Mapa Corrupcion'!Y25='Tabla Valoración controles'!$D$5,'Tabla Valoración controles'!$F$5,IF(Y25=FORMULAS!$A$10,0,'Tabla Valoración controles'!$F$6)))</f>
        <v>0</v>
      </c>
      <c r="AA25" s="151"/>
      <c r="AB25" s="135">
        <f>+IF(AA25='Tabla Valoración controles'!$D$7,'Tabla Valoración controles'!$F$7,IF(Y25=FORMULAS!$A$10,0,'Tabla Valoración controles'!$F$8))</f>
        <v>0</v>
      </c>
      <c r="AC25" s="151"/>
      <c r="AD25" s="134">
        <f>+IF(AC25='Tabla Valoración controles'!$D$9,'Tabla Valoración controles'!$F$9,IF(Y25=FORMULAS!$A$10,0,'Tabla Valoración controles'!$F$10))</f>
        <v>0</v>
      </c>
      <c r="AE25" s="151"/>
      <c r="AF25" s="134">
        <f>+IF(AE25='Tabla Valoración controles'!$D$9,'Tabla Valoración controles'!$F$9,IF(AA25=FORMULAS!$A$10,0,'Tabla Valoración controles'!$F$10))</f>
        <v>0</v>
      </c>
      <c r="AG25" s="151"/>
      <c r="AH25" s="134">
        <f>+IF(AG25='Tabla Valoración controles'!$D$13,'Tabla Valoración controles'!$F$13,'Tabla Valoración controles'!$F$14)</f>
        <v>0</v>
      </c>
      <c r="AI25" s="195">
        <f t="shared" si="2"/>
        <v>0</v>
      </c>
      <c r="AJ25" s="152"/>
      <c r="AK25" s="153">
        <f>+IF(AJ25=[2]CONTROLES!$C$50,[2]CONTROLES!$D$50,[2]CONTROLES!$D$51)</f>
        <v>0</v>
      </c>
      <c r="AL25" s="152"/>
      <c r="AM25" s="153">
        <f>+IF(AL25=[2]CONTROLES!$C$52,[2]CONTROLES!$D$52,[2]CONTROLES!$D$53)</f>
        <v>0</v>
      </c>
      <c r="AN25" s="152"/>
      <c r="AO25" s="153">
        <f>+IF(AN25=[2]CONTROLES!$C$54,[2]CONTROLES!$D$54,[2]CONTROLES!$D$55)</f>
        <v>0</v>
      </c>
      <c r="AP25" s="152"/>
      <c r="AQ25" s="153">
        <f>+IF(AP25=[2]CONTROLES!$C$56,[2]CONTROLES!$D$56,IF(AP25=[2]CONTROLES!$C$57,[2]CONTROLES!$D$57,[2]CONTROLES!$D$58))</f>
        <v>0</v>
      </c>
      <c r="AR25" s="152"/>
      <c r="AS25" s="153">
        <f>+IF(AR25=[2]CONTROLES!$C$59,[2]CONTROLES!$D$59,[2]CONTROLES!$D$60)</f>
        <v>0</v>
      </c>
      <c r="AT25" s="152"/>
      <c r="AU25" s="153">
        <f>+IF(AT25=[2]CONTROLES!$C$61,[2]CONTROLES!$D$61,[2]CONTROLES!$D$62)</f>
        <v>0</v>
      </c>
      <c r="AV25" s="152"/>
      <c r="AW25" s="154">
        <f>+IF(AV25=[2]CONTROLES!$C$63,[2]CONTROLES!$D$63,IF(AV25=[2]CONTROLES!$C$64,[2]CONTROLES!$D$64,[2]CONTROLES!$D$65))</f>
        <v>0</v>
      </c>
      <c r="AX25" s="154">
        <f t="shared" si="0"/>
        <v>0</v>
      </c>
      <c r="AY25" s="155" t="str">
        <f t="shared" si="1"/>
        <v>Débil</v>
      </c>
      <c r="AZ25" s="346"/>
      <c r="BA25" s="340"/>
      <c r="BB25" s="334"/>
      <c r="BC25" s="337"/>
      <c r="BD25" s="343"/>
      <c r="BE25" s="343"/>
      <c r="BF25" s="136"/>
      <c r="BG25" s="136"/>
      <c r="BH25" s="180"/>
      <c r="BI25" s="136"/>
      <c r="BJ25" s="136"/>
      <c r="BK25" s="136"/>
      <c r="BL25" s="136"/>
      <c r="BM25" s="136" t="s">
        <v>171</v>
      </c>
      <c r="BN25" s="383"/>
      <c r="BO25" s="221"/>
      <c r="BP25" s="221"/>
      <c r="BQ25" s="221"/>
      <c r="BR25" s="221"/>
      <c r="BS25" s="221"/>
      <c r="BT25" s="221"/>
      <c r="BU25" s="221"/>
      <c r="BV25" s="221"/>
      <c r="BW25" s="221"/>
      <c r="BX25" s="221"/>
      <c r="BY25" s="221"/>
      <c r="BZ25" s="221"/>
      <c r="CA25" s="221"/>
      <c r="CB25" s="221"/>
      <c r="CC25" s="221"/>
      <c r="CD25" s="221"/>
      <c r="CE25" s="240"/>
      <c r="CF25" s="240"/>
      <c r="CG25" s="136"/>
      <c r="CH25" s="136"/>
      <c r="CI25" s="136"/>
      <c r="CJ25" s="136"/>
      <c r="CK25" s="136"/>
      <c r="CL25" s="136"/>
      <c r="CM25" s="136"/>
      <c r="CN25" s="136"/>
      <c r="CO25" s="136"/>
      <c r="CP25" s="136"/>
      <c r="CQ25" s="136"/>
      <c r="CR25" s="136"/>
      <c r="CS25" s="136"/>
      <c r="CT25" s="136"/>
      <c r="CU25" s="136"/>
      <c r="CV25" s="136"/>
      <c r="CW25" s="136"/>
      <c r="CX25" s="136"/>
      <c r="CY25" s="136"/>
      <c r="CZ25" s="136"/>
      <c r="DA25" s="136"/>
      <c r="DB25" s="136"/>
      <c r="DC25" s="136"/>
      <c r="DD25" s="136"/>
      <c r="DE25" s="136"/>
      <c r="DF25" s="136"/>
      <c r="DG25" s="136"/>
      <c r="DH25" s="136"/>
      <c r="DI25" s="136"/>
      <c r="DJ25" s="136"/>
      <c r="DK25" s="266"/>
      <c r="DL25" s="266"/>
      <c r="DM25" s="266"/>
      <c r="DN25" s="266"/>
      <c r="DO25" s="266"/>
      <c r="DP25" s="66"/>
      <c r="DQ25" s="66"/>
      <c r="DR25" s="66"/>
      <c r="DS25" s="66"/>
      <c r="DT25" s="269"/>
      <c r="DU25" s="269"/>
      <c r="DV25" s="269"/>
      <c r="DW25" s="269"/>
      <c r="DX25" s="268"/>
      <c r="DY25" s="257"/>
      <c r="DZ25" s="257"/>
      <c r="EA25" s="257"/>
      <c r="EB25" s="257"/>
      <c r="EC25" s="66"/>
      <c r="ED25" s="66"/>
      <c r="EE25" s="66"/>
      <c r="EF25" s="66"/>
      <c r="EG25" s="66"/>
      <c r="EH25" s="257"/>
      <c r="EI25" s="257"/>
      <c r="EJ25" s="257"/>
      <c r="EK25" s="257"/>
    </row>
    <row r="26" spans="1:141" ht="39.75" customHeight="1" x14ac:dyDescent="0.2">
      <c r="A26" s="353"/>
      <c r="B26" s="356"/>
      <c r="C26" s="347"/>
      <c r="D26" s="347"/>
      <c r="E26" s="161"/>
      <c r="F26" s="350"/>
      <c r="G26" s="161"/>
      <c r="H26" s="350"/>
      <c r="I26" s="350"/>
      <c r="J26" s="347"/>
      <c r="K26" s="182"/>
      <c r="L26" s="182"/>
      <c r="M26" s="182"/>
      <c r="N26" s="182"/>
      <c r="O26" s="347"/>
      <c r="P26" s="341"/>
      <c r="Q26" s="338"/>
      <c r="R26" s="341"/>
      <c r="S26" s="338"/>
      <c r="T26" s="344"/>
      <c r="U26" s="149"/>
      <c r="V26" s="157"/>
      <c r="W26" s="157"/>
      <c r="X26" s="157"/>
      <c r="Y26" s="151" t="s">
        <v>115</v>
      </c>
      <c r="Z26" s="134">
        <f>+IF(Y26='Tabla Valoración controles'!$D$4,'Tabla Valoración controles'!$F$4,IF('Mapa Corrupcion'!Y26='Tabla Valoración controles'!$D$5,'Tabla Valoración controles'!$F$5,IF(Y26=FORMULAS!$A$10,0,'Tabla Valoración controles'!$F$6)))</f>
        <v>0</v>
      </c>
      <c r="AA26" s="151"/>
      <c r="AB26" s="135">
        <f>+IF(AA26='Tabla Valoración controles'!$D$7,'Tabla Valoración controles'!$F$7,IF(Y26=FORMULAS!$A$10,0,'Tabla Valoración controles'!$F$8))</f>
        <v>0</v>
      </c>
      <c r="AC26" s="151"/>
      <c r="AD26" s="134">
        <f>+IF(AC26='Tabla Valoración controles'!$D$9,'Tabla Valoración controles'!$F$9,IF(Y26=FORMULAS!$A$10,0,'Tabla Valoración controles'!$F$10))</f>
        <v>0</v>
      </c>
      <c r="AE26" s="151"/>
      <c r="AF26" s="134">
        <f>+IF(AE26='Tabla Valoración controles'!$D$9,'Tabla Valoración controles'!$F$9,IF(AA26=FORMULAS!$A$10,0,'Tabla Valoración controles'!$F$10))</f>
        <v>0</v>
      </c>
      <c r="AG26" s="151"/>
      <c r="AH26" s="134">
        <f>+IF(AG26='Tabla Valoración controles'!$D$13,'Tabla Valoración controles'!$F$13,'Tabla Valoración controles'!$F$14)</f>
        <v>0</v>
      </c>
      <c r="AI26" s="195">
        <f t="shared" si="2"/>
        <v>0</v>
      </c>
      <c r="AJ26" s="152"/>
      <c r="AK26" s="153">
        <f>+IF(AJ26=[2]CONTROLES!$C$50,[2]CONTROLES!$D$50,[2]CONTROLES!$D$51)</f>
        <v>0</v>
      </c>
      <c r="AL26" s="152"/>
      <c r="AM26" s="153">
        <f>+IF(AL26=[2]CONTROLES!$C$52,[2]CONTROLES!$D$52,[2]CONTROLES!$D$53)</f>
        <v>0</v>
      </c>
      <c r="AN26" s="152"/>
      <c r="AO26" s="153">
        <f>+IF(AN26=[2]CONTROLES!$C$54,[2]CONTROLES!$D$54,[2]CONTROLES!$D$55)</f>
        <v>0</v>
      </c>
      <c r="AP26" s="152"/>
      <c r="AQ26" s="153">
        <f>+IF(AP26=[2]CONTROLES!$C$56,[2]CONTROLES!$D$56,IF(AP26=[2]CONTROLES!$C$57,[2]CONTROLES!$D$57,[2]CONTROLES!$D$58))</f>
        <v>0</v>
      </c>
      <c r="AR26" s="152"/>
      <c r="AS26" s="153">
        <f>+IF(AR26=[2]CONTROLES!$C$59,[2]CONTROLES!$D$59,[2]CONTROLES!$D$60)</f>
        <v>0</v>
      </c>
      <c r="AT26" s="152"/>
      <c r="AU26" s="153">
        <f>+IF(AT26=[2]CONTROLES!$C$61,[2]CONTROLES!$D$61,[2]CONTROLES!$D$62)</f>
        <v>0</v>
      </c>
      <c r="AV26" s="152"/>
      <c r="AW26" s="154">
        <f>+IF(AV26=[2]CONTROLES!$C$63,[2]CONTROLES!$D$63,IF(AV26=[2]CONTROLES!$C$64,[2]CONTROLES!$D$64,[2]CONTROLES!$D$65))</f>
        <v>0</v>
      </c>
      <c r="AX26" s="154">
        <f t="shared" si="0"/>
        <v>0</v>
      </c>
      <c r="AY26" s="155" t="str">
        <f t="shared" si="1"/>
        <v>Débil</v>
      </c>
      <c r="AZ26" s="347"/>
      <c r="BA26" s="341"/>
      <c r="BB26" s="335"/>
      <c r="BC26" s="338"/>
      <c r="BD26" s="344"/>
      <c r="BE26" s="344"/>
      <c r="BF26" s="136"/>
      <c r="BG26" s="136"/>
      <c r="BH26" s="180"/>
      <c r="BI26" s="136"/>
      <c r="BJ26" s="136"/>
      <c r="BK26" s="136"/>
      <c r="BL26" s="136"/>
      <c r="BM26" s="136" t="s">
        <v>171</v>
      </c>
      <c r="BN26" s="384"/>
      <c r="BO26" s="221"/>
      <c r="BP26" s="221"/>
      <c r="BQ26" s="221"/>
      <c r="BR26" s="221"/>
      <c r="BS26" s="221"/>
      <c r="BT26" s="221"/>
      <c r="BU26" s="221"/>
      <c r="BV26" s="221"/>
      <c r="BW26" s="221"/>
      <c r="BX26" s="221"/>
      <c r="BY26" s="221"/>
      <c r="BZ26" s="221"/>
      <c r="CA26" s="221"/>
      <c r="CB26" s="221"/>
      <c r="CC26" s="221"/>
      <c r="CD26" s="221"/>
      <c r="CE26" s="240"/>
      <c r="CF26" s="240"/>
      <c r="CG26" s="136"/>
      <c r="CH26" s="136"/>
      <c r="CI26" s="136"/>
      <c r="CJ26" s="136"/>
      <c r="CK26" s="136"/>
      <c r="CL26" s="136"/>
      <c r="CM26" s="136"/>
      <c r="CN26" s="136"/>
      <c r="CO26" s="136"/>
      <c r="CP26" s="136"/>
      <c r="CQ26" s="136"/>
      <c r="CR26" s="136"/>
      <c r="CS26" s="136"/>
      <c r="CT26" s="136"/>
      <c r="CU26" s="136"/>
      <c r="CV26" s="136"/>
      <c r="CW26" s="136"/>
      <c r="CX26" s="136"/>
      <c r="CY26" s="136"/>
      <c r="CZ26" s="136"/>
      <c r="DA26" s="136"/>
      <c r="DB26" s="136"/>
      <c r="DC26" s="136"/>
      <c r="DD26" s="136"/>
      <c r="DE26" s="136"/>
      <c r="DF26" s="136"/>
      <c r="DG26" s="136"/>
      <c r="DH26" s="136"/>
      <c r="DI26" s="136"/>
      <c r="DJ26" s="136"/>
      <c r="DK26" s="266"/>
      <c r="DL26" s="266"/>
      <c r="DM26" s="266"/>
      <c r="DN26" s="266"/>
      <c r="DO26" s="266"/>
      <c r="DP26" s="66"/>
      <c r="DQ26" s="66"/>
      <c r="DR26" s="66"/>
      <c r="DS26" s="66"/>
      <c r="DT26" s="269"/>
      <c r="DU26" s="269"/>
      <c r="DV26" s="269"/>
      <c r="DW26" s="269"/>
      <c r="DX26" s="268"/>
      <c r="DY26" s="258"/>
      <c r="DZ26" s="258"/>
      <c r="EA26" s="258"/>
      <c r="EB26" s="258"/>
      <c r="EC26" s="66"/>
      <c r="ED26" s="66"/>
      <c r="EE26" s="66"/>
      <c r="EF26" s="66"/>
      <c r="EG26" s="66"/>
      <c r="EH26" s="258"/>
      <c r="EI26" s="258"/>
      <c r="EJ26" s="258"/>
      <c r="EK26" s="258"/>
    </row>
    <row r="27" spans="1:141" ht="87.75" customHeight="1" x14ac:dyDescent="0.2">
      <c r="A27" s="351">
        <v>4</v>
      </c>
      <c r="B27" s="354" t="s">
        <v>129</v>
      </c>
      <c r="C27" s="345" t="str">
        <f>VLOOKUP(B27,FORMULAS!$A$30:$B$46,2,0)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27" s="345" t="str">
        <f>VLOOKUP(B27,FORMULAS!$A$30:$C$46,3,0)</f>
        <v>Director de Gestión Corporativa</v>
      </c>
      <c r="E27" s="161" t="s">
        <v>351</v>
      </c>
      <c r="F27" s="348" t="s">
        <v>350</v>
      </c>
      <c r="G27" s="161" t="s">
        <v>352</v>
      </c>
      <c r="H27" s="348" t="s">
        <v>348</v>
      </c>
      <c r="I27" s="348" t="s">
        <v>349</v>
      </c>
      <c r="J27" s="345" t="s">
        <v>625</v>
      </c>
      <c r="K27" s="148" t="s">
        <v>676</v>
      </c>
      <c r="L27" s="148" t="s">
        <v>676</v>
      </c>
      <c r="M27" s="148" t="s">
        <v>676</v>
      </c>
      <c r="N27" s="148" t="s">
        <v>676</v>
      </c>
      <c r="O27" s="345" t="s">
        <v>285</v>
      </c>
      <c r="P27" s="339" t="str">
        <f>VLOOKUP(O27,FORMULAS!$A$77:$B$82,2,0)</f>
        <v>Improbable</v>
      </c>
      <c r="Q27" s="336" t="str">
        <f>+P27</f>
        <v>Improbable</v>
      </c>
      <c r="R27" s="339" t="str">
        <f>VLOOKUP(A27,'Impacto Ri Inhe'!$B$5:$AF$41,31,1)</f>
        <v>Mayor</v>
      </c>
      <c r="S27" s="336" t="str">
        <f>CONCATENATE(R27,"-",Q27)</f>
        <v>Mayor-Improbable</v>
      </c>
      <c r="T27" s="342" t="str">
        <f>VLOOKUP(S27,FORMULAS!$I$77:$J$97,2,0)</f>
        <v>Alto</v>
      </c>
      <c r="U27" s="149">
        <v>1</v>
      </c>
      <c r="V27" s="150" t="s">
        <v>863</v>
      </c>
      <c r="W27" s="150" t="s">
        <v>810</v>
      </c>
      <c r="X27" s="150" t="s">
        <v>354</v>
      </c>
      <c r="Y27" s="151" t="s">
        <v>12</v>
      </c>
      <c r="Z27" s="134">
        <f>+IF(Y27='Tabla Valoración controles'!$D$4,'Tabla Valoración controles'!$F$4,IF('Mapa Corrupcion'!Y27='Tabla Valoración controles'!$D$5,'Tabla Valoración controles'!$F$5,IF(Y27=FORMULAS!$A$10,0,'Tabla Valoración controles'!$F$6)))</f>
        <v>0.25</v>
      </c>
      <c r="AA27" s="151" t="s">
        <v>8</v>
      </c>
      <c r="AB27" s="135">
        <f>+IF(AA27='Tabla Valoración controles'!$D$7,'Tabla Valoración controles'!$F$7,IF(Y27=FORMULAS!$A$10,0,'Tabla Valoración controles'!$F$8))</f>
        <v>0.15</v>
      </c>
      <c r="AC27" s="151" t="s">
        <v>17</v>
      </c>
      <c r="AD27" s="134">
        <f>+IF(AC27='Tabla Valoración controles'!$D$9,'Tabla Valoración controles'!$F$9,IF(Y27=FORMULAS!$A$10,0,'Tabla Valoración controles'!$F$10))</f>
        <v>0</v>
      </c>
      <c r="AE27" s="151" t="s">
        <v>20</v>
      </c>
      <c r="AF27" s="134">
        <f>+IF(AE27='Tabla Valoración controles'!$D$9,'Tabla Valoración controles'!$F$9,IF(AA27=FORMULAS!$A$10,0,'Tabla Valoración controles'!$F$10))</f>
        <v>0</v>
      </c>
      <c r="AG27" s="151" t="s">
        <v>77</v>
      </c>
      <c r="AH27" s="134">
        <f>+IF(AG27='Tabla Valoración controles'!$D$13,'Tabla Valoración controles'!$F$13,'Tabla Valoración controles'!$F$14)</f>
        <v>0</v>
      </c>
      <c r="AI27" s="195">
        <f t="shared" si="2"/>
        <v>0.4</v>
      </c>
      <c r="AJ27" s="152" t="s">
        <v>716</v>
      </c>
      <c r="AK27" s="153">
        <f>+IF(AJ27=[2]CONTROLES!$C$50,[2]CONTROLES!$D$50,[2]CONTROLES!$D$51)</f>
        <v>15</v>
      </c>
      <c r="AL27" s="152" t="s">
        <v>722</v>
      </c>
      <c r="AM27" s="153">
        <f>+IF(AL27=[2]CONTROLES!$C$52,[2]CONTROLES!$D$52,[2]CONTROLES!$D$53)</f>
        <v>15</v>
      </c>
      <c r="AN27" s="152" t="s">
        <v>725</v>
      </c>
      <c r="AO27" s="153">
        <f>+IF(AN27=[2]CONTROLES!$C$54,[2]CONTROLES!$D$54,[2]CONTROLES!$D$55)</f>
        <v>15</v>
      </c>
      <c r="AP27" s="152" t="s">
        <v>728</v>
      </c>
      <c r="AQ27" s="153">
        <f>+IF(AP27=[2]CONTROLES!$C$56,[2]CONTROLES!$D$56,IF(AP27=[2]CONTROLES!$C$57,[2]CONTROLES!$D$57,[2]CONTROLES!$D$58))</f>
        <v>15</v>
      </c>
      <c r="AR27" s="152" t="s">
        <v>732</v>
      </c>
      <c r="AS27" s="153">
        <f>+IF(AR27=[2]CONTROLES!$C$59,[2]CONTROLES!$D$59,[2]CONTROLES!$D$60)</f>
        <v>15</v>
      </c>
      <c r="AT27" s="152" t="s">
        <v>735</v>
      </c>
      <c r="AU27" s="153">
        <f>+IF(AT27=[2]CONTROLES!$C$61,[2]CONTROLES!$D$61,[2]CONTROLES!$D$62)</f>
        <v>15</v>
      </c>
      <c r="AV27" s="152" t="s">
        <v>738</v>
      </c>
      <c r="AW27" s="154">
        <f>+IF(AV27=[2]CONTROLES!$C$63,[2]CONTROLES!$D$63,IF(AV27=[2]CONTROLES!$C$64,[2]CONTROLES!$D$64,[2]CONTROLES!$D$65))</f>
        <v>10</v>
      </c>
      <c r="AX27" s="154">
        <f t="shared" si="0"/>
        <v>100</v>
      </c>
      <c r="AY27" s="155" t="str">
        <f t="shared" si="1"/>
        <v>Fuerte</v>
      </c>
      <c r="AZ27" s="345" t="s">
        <v>286</v>
      </c>
      <c r="BA27" s="339" t="str">
        <f>VLOOKUP(AZ27,FORMULAS!$A$77:$B$82,2,0)</f>
        <v>Rara vez</v>
      </c>
      <c r="BB27" s="333" t="str">
        <f>+R27</f>
        <v>Mayor</v>
      </c>
      <c r="BC27" s="336" t="str">
        <f>CONCATENATE(BB27,"-",BA27)</f>
        <v>Mayor-Rara vez</v>
      </c>
      <c r="BD27" s="342" t="str">
        <f>VLOOKUP(BC27,FORMULAS!$I$77:$J$97,2,0)</f>
        <v>Alto</v>
      </c>
      <c r="BE27" s="342" t="s">
        <v>118</v>
      </c>
      <c r="BF27" s="180" t="s">
        <v>355</v>
      </c>
      <c r="BG27" s="180" t="s">
        <v>864</v>
      </c>
      <c r="BH27" s="180" t="s">
        <v>223</v>
      </c>
      <c r="BI27" s="156">
        <v>44652</v>
      </c>
      <c r="BJ27" s="156">
        <v>44926</v>
      </c>
      <c r="BK27" s="180" t="s">
        <v>356</v>
      </c>
      <c r="BL27" s="180" t="s">
        <v>686</v>
      </c>
      <c r="BM27" s="136" t="s">
        <v>172</v>
      </c>
      <c r="BN27" s="357" t="s">
        <v>357</v>
      </c>
      <c r="BO27" s="221" t="s">
        <v>911</v>
      </c>
      <c r="BP27" s="221" t="s">
        <v>911</v>
      </c>
      <c r="BQ27" s="221" t="s">
        <v>911</v>
      </c>
      <c r="BR27" s="221" t="s">
        <v>911</v>
      </c>
      <c r="BS27" s="221" t="s">
        <v>1445</v>
      </c>
      <c r="BT27" s="221" t="s">
        <v>909</v>
      </c>
      <c r="BU27" s="221" t="s">
        <v>911</v>
      </c>
      <c r="BV27" s="221" t="s">
        <v>911</v>
      </c>
      <c r="BW27" s="221" t="s">
        <v>1446</v>
      </c>
      <c r="BX27" s="221" t="s">
        <v>909</v>
      </c>
      <c r="BY27" s="221" t="s">
        <v>911</v>
      </c>
      <c r="BZ27" s="221" t="s">
        <v>911</v>
      </c>
      <c r="CA27" s="221" t="s">
        <v>908</v>
      </c>
      <c r="CB27" s="221" t="s">
        <v>909</v>
      </c>
      <c r="CC27" s="221" t="s">
        <v>1447</v>
      </c>
      <c r="CD27" s="221" t="s">
        <v>911</v>
      </c>
      <c r="CE27" s="210" t="s">
        <v>908</v>
      </c>
      <c r="CF27" s="210" t="s">
        <v>909</v>
      </c>
      <c r="CG27" s="210" t="s">
        <v>910</v>
      </c>
      <c r="CH27" s="210" t="s">
        <v>911</v>
      </c>
      <c r="CI27" s="210" t="s">
        <v>908</v>
      </c>
      <c r="CJ27" s="210" t="s">
        <v>909</v>
      </c>
      <c r="CK27" s="210" t="s">
        <v>1295</v>
      </c>
      <c r="CL27" s="220">
        <v>1</v>
      </c>
      <c r="CM27" s="210" t="s">
        <v>908</v>
      </c>
      <c r="CN27" s="210" t="s">
        <v>909</v>
      </c>
      <c r="CO27" s="210" t="s">
        <v>912</v>
      </c>
      <c r="CP27" s="210" t="s">
        <v>911</v>
      </c>
      <c r="CQ27" s="210" t="s">
        <v>908</v>
      </c>
      <c r="CR27" s="210" t="s">
        <v>909</v>
      </c>
      <c r="CS27" s="210" t="s">
        <v>912</v>
      </c>
      <c r="CT27" s="210" t="s">
        <v>911</v>
      </c>
      <c r="CU27" s="209" t="s">
        <v>908</v>
      </c>
      <c r="CV27" s="209" t="s">
        <v>909</v>
      </c>
      <c r="CW27" s="209" t="s">
        <v>911</v>
      </c>
      <c r="CX27" s="209" t="s">
        <v>911</v>
      </c>
      <c r="CY27" s="209" t="s">
        <v>908</v>
      </c>
      <c r="CZ27" s="209" t="s">
        <v>909</v>
      </c>
      <c r="DA27" s="209" t="s">
        <v>1295</v>
      </c>
      <c r="DB27" s="296">
        <v>1</v>
      </c>
      <c r="DC27" s="209" t="s">
        <v>908</v>
      </c>
      <c r="DD27" s="209" t="s">
        <v>909</v>
      </c>
      <c r="DE27" s="209" t="s">
        <v>911</v>
      </c>
      <c r="DF27" s="209" t="s">
        <v>911</v>
      </c>
      <c r="DG27" s="209" t="s">
        <v>908</v>
      </c>
      <c r="DH27" s="209" t="s">
        <v>909</v>
      </c>
      <c r="DI27" s="209" t="s">
        <v>911</v>
      </c>
      <c r="DJ27" s="209" t="s">
        <v>911</v>
      </c>
      <c r="DK27" s="264" t="s">
        <v>1141</v>
      </c>
      <c r="DL27" s="264" t="s">
        <v>173</v>
      </c>
      <c r="DM27" s="264" t="s">
        <v>1161</v>
      </c>
      <c r="DN27" s="274" t="s">
        <v>625</v>
      </c>
      <c r="DO27" s="249" t="s">
        <v>173</v>
      </c>
      <c r="DP27" s="264" t="s">
        <v>1586</v>
      </c>
      <c r="DQ27" s="264" t="s">
        <v>1587</v>
      </c>
      <c r="DR27" s="264" t="s">
        <v>1578</v>
      </c>
      <c r="DS27" s="308">
        <v>1</v>
      </c>
      <c r="DT27" s="264" t="s">
        <v>1155</v>
      </c>
      <c r="DU27" s="264" t="s">
        <v>173</v>
      </c>
      <c r="DV27" s="249" t="s">
        <v>1136</v>
      </c>
      <c r="DW27" s="275">
        <f>+(0.5)</f>
        <v>0.5</v>
      </c>
      <c r="DX27" s="276" t="s">
        <v>173</v>
      </c>
      <c r="DY27" s="272" t="s">
        <v>1162</v>
      </c>
      <c r="DZ27" s="249" t="s">
        <v>1163</v>
      </c>
      <c r="EA27" s="259" t="s">
        <v>1152</v>
      </c>
      <c r="EB27" s="259">
        <v>0.5</v>
      </c>
      <c r="EC27" s="246" t="s">
        <v>1084</v>
      </c>
      <c r="ED27" s="66" t="s">
        <v>172</v>
      </c>
      <c r="EE27" s="249" t="s">
        <v>1229</v>
      </c>
      <c r="EF27" s="297">
        <v>1</v>
      </c>
      <c r="EG27" s="66" t="s">
        <v>172</v>
      </c>
      <c r="EH27" s="272" t="s">
        <v>1625</v>
      </c>
      <c r="EI27" s="249" t="s">
        <v>1624</v>
      </c>
      <c r="EJ27" s="259" t="s">
        <v>1140</v>
      </c>
      <c r="EK27" s="259">
        <v>1</v>
      </c>
    </row>
    <row r="28" spans="1:141" ht="87.75" customHeight="1" x14ac:dyDescent="0.2">
      <c r="A28" s="352"/>
      <c r="B28" s="355"/>
      <c r="C28" s="346"/>
      <c r="D28" s="346"/>
      <c r="E28" s="161"/>
      <c r="F28" s="349"/>
      <c r="G28" s="161" t="s">
        <v>353</v>
      </c>
      <c r="H28" s="349"/>
      <c r="I28" s="349"/>
      <c r="J28" s="346"/>
      <c r="K28" s="181"/>
      <c r="L28" s="181"/>
      <c r="M28" s="181"/>
      <c r="N28" s="181"/>
      <c r="O28" s="346"/>
      <c r="P28" s="340"/>
      <c r="Q28" s="337"/>
      <c r="R28" s="340"/>
      <c r="S28" s="337"/>
      <c r="T28" s="343"/>
      <c r="U28" s="149"/>
      <c r="V28" s="150"/>
      <c r="W28" s="150"/>
      <c r="X28" s="150"/>
      <c r="Y28" s="151" t="s">
        <v>115</v>
      </c>
      <c r="Z28" s="134">
        <f>+IF(Y28='Tabla Valoración controles'!$D$4,'Tabla Valoración controles'!$F$4,IF('Mapa Corrupcion'!Y28='Tabla Valoración controles'!$D$5,'Tabla Valoración controles'!$F$5,IF(Y28=FORMULAS!$A$10,0,'Tabla Valoración controles'!$F$6)))</f>
        <v>0</v>
      </c>
      <c r="AA28" s="151"/>
      <c r="AB28" s="135"/>
      <c r="AC28" s="151"/>
      <c r="AD28" s="134"/>
      <c r="AE28" s="151"/>
      <c r="AF28" s="134"/>
      <c r="AG28" s="151"/>
      <c r="AH28" s="134">
        <f>+IF(AG28='Tabla Valoración controles'!$D$13,'Tabla Valoración controles'!$F$13,'Tabla Valoración controles'!$F$14)</f>
        <v>0</v>
      </c>
      <c r="AI28" s="195">
        <f t="shared" si="2"/>
        <v>0</v>
      </c>
      <c r="AJ28" s="152"/>
      <c r="AK28" s="153">
        <f>+IF(AJ28=[2]CONTROLES!$C$50,[2]CONTROLES!$D$50,[2]CONTROLES!$D$51)</f>
        <v>0</v>
      </c>
      <c r="AL28" s="152"/>
      <c r="AM28" s="153">
        <f>+IF(AL28=[2]CONTROLES!$C$52,[2]CONTROLES!$D$52,[2]CONTROLES!$D$53)</f>
        <v>0</v>
      </c>
      <c r="AN28" s="152"/>
      <c r="AO28" s="153">
        <f>+IF(AN28=[2]CONTROLES!$C$54,[2]CONTROLES!$D$54,[2]CONTROLES!$D$55)</f>
        <v>0</v>
      </c>
      <c r="AP28" s="152"/>
      <c r="AQ28" s="153">
        <f>+IF(AP28=[2]CONTROLES!$C$56,[2]CONTROLES!$D$56,IF(AP28=[2]CONTROLES!$C$57,[2]CONTROLES!$D$57,[2]CONTROLES!$D$58))</f>
        <v>0</v>
      </c>
      <c r="AR28" s="152"/>
      <c r="AS28" s="153">
        <f>+IF(AR28=[2]CONTROLES!$C$59,[2]CONTROLES!$D$59,[2]CONTROLES!$D$60)</f>
        <v>0</v>
      </c>
      <c r="AT28" s="152"/>
      <c r="AU28" s="153">
        <f>+IF(AT28=[2]CONTROLES!$C$61,[2]CONTROLES!$D$61,[2]CONTROLES!$D$62)</f>
        <v>0</v>
      </c>
      <c r="AV28" s="152"/>
      <c r="AW28" s="154">
        <f>+IF(AV28=[2]CONTROLES!$C$63,[2]CONTROLES!$D$63,IF(AV28=[2]CONTROLES!$C$64,[2]CONTROLES!$D$64,[2]CONTROLES!$D$65))</f>
        <v>0</v>
      </c>
      <c r="AX28" s="154">
        <f t="shared" si="0"/>
        <v>0</v>
      </c>
      <c r="AY28" s="155" t="str">
        <f t="shared" si="1"/>
        <v>Débil</v>
      </c>
      <c r="AZ28" s="346"/>
      <c r="BA28" s="340"/>
      <c r="BB28" s="334"/>
      <c r="BC28" s="337"/>
      <c r="BD28" s="343"/>
      <c r="BE28" s="343"/>
      <c r="BF28" s="136"/>
      <c r="BG28" s="136"/>
      <c r="BH28" s="180"/>
      <c r="BI28" s="136"/>
      <c r="BJ28" s="136"/>
      <c r="BK28" s="136"/>
      <c r="BL28" s="136"/>
      <c r="BM28" s="136" t="s">
        <v>171</v>
      </c>
      <c r="BN28" s="358"/>
      <c r="BO28" s="221" t="s">
        <v>911</v>
      </c>
      <c r="BP28" s="221" t="s">
        <v>911</v>
      </c>
      <c r="BQ28" s="221" t="s">
        <v>911</v>
      </c>
      <c r="BR28" s="221" t="s">
        <v>911</v>
      </c>
      <c r="BS28" s="221" t="s">
        <v>1445</v>
      </c>
      <c r="BT28" s="221" t="s">
        <v>909</v>
      </c>
      <c r="BU28" s="221" t="s">
        <v>911</v>
      </c>
      <c r="BV28" s="221" t="s">
        <v>911</v>
      </c>
      <c r="BW28" s="221" t="s">
        <v>1446</v>
      </c>
      <c r="BX28" s="221" t="s">
        <v>909</v>
      </c>
      <c r="BY28" s="221" t="s">
        <v>911</v>
      </c>
      <c r="BZ28" s="221" t="s">
        <v>911</v>
      </c>
      <c r="CA28" s="221" t="s">
        <v>908</v>
      </c>
      <c r="CB28" s="221" t="s">
        <v>909</v>
      </c>
      <c r="CC28" s="221" t="s">
        <v>1447</v>
      </c>
      <c r="CD28" s="221" t="s">
        <v>911</v>
      </c>
      <c r="CE28" s="240"/>
      <c r="CF28" s="240"/>
      <c r="CG28" s="136"/>
      <c r="CH28" s="136"/>
      <c r="CI28" s="136"/>
      <c r="CJ28" s="136"/>
      <c r="CK28" s="136"/>
      <c r="CL28" s="136"/>
      <c r="CM28" s="136"/>
      <c r="CN28" s="136"/>
      <c r="CO28" s="136"/>
      <c r="CP28" s="136"/>
      <c r="CQ28" s="136"/>
      <c r="CR28" s="136"/>
      <c r="CS28" s="136"/>
      <c r="CT28" s="136"/>
      <c r="CU28" s="136"/>
      <c r="CV28" s="136"/>
      <c r="CW28" s="136"/>
      <c r="CX28" s="136"/>
      <c r="CY28" s="136"/>
      <c r="CZ28" s="136"/>
      <c r="DA28" s="136"/>
      <c r="DB28" s="136"/>
      <c r="DC28" s="136"/>
      <c r="DD28" s="136"/>
      <c r="DE28" s="136"/>
      <c r="DF28" s="136"/>
      <c r="DG28" s="136"/>
      <c r="DH28" s="136"/>
      <c r="DI28" s="136"/>
      <c r="DJ28" s="136"/>
      <c r="DK28" s="264"/>
      <c r="DL28" s="264"/>
      <c r="DM28" s="274"/>
      <c r="DN28" s="274"/>
      <c r="DO28" s="277"/>
      <c r="DP28" s="66"/>
      <c r="DQ28" s="66"/>
      <c r="DR28" s="66"/>
      <c r="DS28" s="66"/>
      <c r="DT28" s="269"/>
      <c r="DU28" s="269"/>
      <c r="DV28" s="269"/>
      <c r="DW28" s="269"/>
      <c r="DX28" s="268"/>
      <c r="DY28" s="257"/>
      <c r="DZ28" s="257"/>
      <c r="EA28" s="257"/>
      <c r="EB28" s="257"/>
      <c r="EC28" s="66"/>
      <c r="ED28" s="66"/>
      <c r="EE28" s="66"/>
      <c r="EF28" s="66"/>
      <c r="EG28" s="66"/>
      <c r="EH28" s="257"/>
      <c r="EI28" s="257"/>
      <c r="EJ28" s="257"/>
      <c r="EK28" s="257"/>
    </row>
    <row r="29" spans="1:141" ht="39.75" customHeight="1" x14ac:dyDescent="0.2">
      <c r="A29" s="352"/>
      <c r="B29" s="355"/>
      <c r="C29" s="346"/>
      <c r="D29" s="346"/>
      <c r="E29" s="161"/>
      <c r="F29" s="349"/>
      <c r="G29" s="161"/>
      <c r="H29" s="349"/>
      <c r="I29" s="349"/>
      <c r="J29" s="346"/>
      <c r="K29" s="181"/>
      <c r="L29" s="181"/>
      <c r="M29" s="181"/>
      <c r="N29" s="181"/>
      <c r="O29" s="346"/>
      <c r="P29" s="340"/>
      <c r="Q29" s="337"/>
      <c r="R29" s="340"/>
      <c r="S29" s="337"/>
      <c r="T29" s="343"/>
      <c r="U29" s="149"/>
      <c r="V29" s="150"/>
      <c r="W29" s="159"/>
      <c r="X29" s="159"/>
      <c r="Y29" s="151" t="s">
        <v>115</v>
      </c>
      <c r="Z29" s="134">
        <f>+IF(Y29='Tabla Valoración controles'!$D$4,'Tabla Valoración controles'!$F$4,IF('Mapa Corrupcion'!Y29='Tabla Valoración controles'!$D$5,'Tabla Valoración controles'!$F$5,IF(Y29=FORMULAS!$A$10,0,'Tabla Valoración controles'!$F$6)))</f>
        <v>0</v>
      </c>
      <c r="AA29" s="151"/>
      <c r="AB29" s="135">
        <f>+IF(AA29='Tabla Valoración controles'!$D$7,'Tabla Valoración controles'!$F$7,IF(Y29=FORMULAS!$A$10,0,'Tabla Valoración controles'!$F$8))</f>
        <v>0</v>
      </c>
      <c r="AC29" s="151"/>
      <c r="AD29" s="134">
        <f>+IF(AC29='Tabla Valoración controles'!$D$9,'Tabla Valoración controles'!$F$9,IF(Y29=FORMULAS!$A$10,0,'Tabla Valoración controles'!$F$10))</f>
        <v>0</v>
      </c>
      <c r="AE29" s="151"/>
      <c r="AF29" s="134">
        <f>+IF(AE29='Tabla Valoración controles'!$D$9,'Tabla Valoración controles'!$F$9,IF(AA29=FORMULAS!$A$10,0,'Tabla Valoración controles'!$F$10))</f>
        <v>0</v>
      </c>
      <c r="AG29" s="151"/>
      <c r="AH29" s="134">
        <f>+IF(AG29='Tabla Valoración controles'!$D$13,'Tabla Valoración controles'!$F$13,'Tabla Valoración controles'!$F$14)</f>
        <v>0</v>
      </c>
      <c r="AI29" s="195">
        <f t="shared" si="2"/>
        <v>0</v>
      </c>
      <c r="AJ29" s="152"/>
      <c r="AK29" s="153">
        <f>+IF(AJ29=[2]CONTROLES!$C$50,[2]CONTROLES!$D$50,[2]CONTROLES!$D$51)</f>
        <v>0</v>
      </c>
      <c r="AL29" s="152"/>
      <c r="AM29" s="153">
        <f>+IF(AL29=[2]CONTROLES!$C$52,[2]CONTROLES!$D$52,[2]CONTROLES!$D$53)</f>
        <v>0</v>
      </c>
      <c r="AN29" s="152"/>
      <c r="AO29" s="153">
        <f>+IF(AN29=[2]CONTROLES!$C$54,[2]CONTROLES!$D$54,[2]CONTROLES!$D$55)</f>
        <v>0</v>
      </c>
      <c r="AP29" s="152"/>
      <c r="AQ29" s="153">
        <f>+IF(AP29=[2]CONTROLES!$C$56,[2]CONTROLES!$D$56,IF(AP29=[2]CONTROLES!$C$57,[2]CONTROLES!$D$57,[2]CONTROLES!$D$58))</f>
        <v>0</v>
      </c>
      <c r="AR29" s="152"/>
      <c r="AS29" s="153">
        <f>+IF(AR29=[2]CONTROLES!$C$59,[2]CONTROLES!$D$59,[2]CONTROLES!$D$60)</f>
        <v>0</v>
      </c>
      <c r="AT29" s="152"/>
      <c r="AU29" s="153">
        <f>+IF(AT29=[2]CONTROLES!$C$61,[2]CONTROLES!$D$61,[2]CONTROLES!$D$62)</f>
        <v>0</v>
      </c>
      <c r="AV29" s="152"/>
      <c r="AW29" s="154">
        <f>+IF(AV29=[2]CONTROLES!$C$63,[2]CONTROLES!$D$63,IF(AV29=[2]CONTROLES!$C$64,[2]CONTROLES!$D$64,[2]CONTROLES!$D$65))</f>
        <v>0</v>
      </c>
      <c r="AX29" s="154">
        <f t="shared" si="0"/>
        <v>0</v>
      </c>
      <c r="AY29" s="155" t="str">
        <f t="shared" si="1"/>
        <v>Débil</v>
      </c>
      <c r="AZ29" s="346"/>
      <c r="BA29" s="340"/>
      <c r="BB29" s="334"/>
      <c r="BC29" s="337"/>
      <c r="BD29" s="343"/>
      <c r="BE29" s="343"/>
      <c r="BF29" s="136"/>
      <c r="BG29" s="136"/>
      <c r="BH29" s="180"/>
      <c r="BI29" s="136"/>
      <c r="BJ29" s="136"/>
      <c r="BK29" s="136"/>
      <c r="BL29" s="136"/>
      <c r="BM29" s="136" t="s">
        <v>171</v>
      </c>
      <c r="BN29" s="358"/>
      <c r="BO29" s="221"/>
      <c r="BP29" s="221"/>
      <c r="BQ29" s="221"/>
      <c r="BR29" s="221"/>
      <c r="BS29" s="221"/>
      <c r="BT29" s="221"/>
      <c r="BU29" s="221"/>
      <c r="BV29" s="221"/>
      <c r="BW29" s="221"/>
      <c r="BX29" s="221"/>
      <c r="BY29" s="221"/>
      <c r="BZ29" s="221"/>
      <c r="CA29" s="221"/>
      <c r="CB29" s="221"/>
      <c r="CC29" s="221"/>
      <c r="CD29" s="221"/>
      <c r="CE29" s="240"/>
      <c r="CF29" s="240"/>
      <c r="CG29" s="136"/>
      <c r="CH29" s="136"/>
      <c r="CI29" s="136"/>
      <c r="CJ29" s="136"/>
      <c r="CK29" s="136"/>
      <c r="CL29" s="136"/>
      <c r="CM29" s="136"/>
      <c r="CN29" s="136"/>
      <c r="CO29" s="136"/>
      <c r="CP29" s="136"/>
      <c r="CQ29" s="136"/>
      <c r="CR29" s="136"/>
      <c r="CS29" s="136"/>
      <c r="CT29" s="136"/>
      <c r="CU29" s="136"/>
      <c r="CV29" s="136"/>
      <c r="CW29" s="136"/>
      <c r="CX29" s="136"/>
      <c r="CY29" s="136"/>
      <c r="CZ29" s="136"/>
      <c r="DA29" s="136"/>
      <c r="DB29" s="136"/>
      <c r="DC29" s="136"/>
      <c r="DD29" s="136"/>
      <c r="DE29" s="136"/>
      <c r="DF29" s="136"/>
      <c r="DG29" s="136"/>
      <c r="DH29" s="136"/>
      <c r="DI29" s="136"/>
      <c r="DJ29" s="136"/>
      <c r="DK29" s="266"/>
      <c r="DL29" s="266"/>
      <c r="DM29" s="266"/>
      <c r="DN29" s="266"/>
      <c r="DO29" s="266"/>
      <c r="DP29" s="66"/>
      <c r="DQ29" s="66"/>
      <c r="DR29" s="66"/>
      <c r="DS29" s="66"/>
      <c r="DT29" s="269"/>
      <c r="DU29" s="269"/>
      <c r="DV29" s="269"/>
      <c r="DW29" s="269"/>
      <c r="DX29" s="268"/>
      <c r="DY29" s="257"/>
      <c r="DZ29" s="257"/>
      <c r="EA29" s="257"/>
      <c r="EB29" s="257"/>
      <c r="EC29" s="66"/>
      <c r="ED29" s="66"/>
      <c r="EE29" s="66"/>
      <c r="EF29" s="66"/>
      <c r="EG29" s="66"/>
      <c r="EH29" s="257"/>
      <c r="EI29" s="257"/>
      <c r="EJ29" s="257"/>
      <c r="EK29" s="257"/>
    </row>
    <row r="30" spans="1:141" ht="39.75" customHeight="1" x14ac:dyDescent="0.2">
      <c r="A30" s="352"/>
      <c r="B30" s="355"/>
      <c r="C30" s="346"/>
      <c r="D30" s="346"/>
      <c r="E30" s="161"/>
      <c r="F30" s="349"/>
      <c r="G30" s="161"/>
      <c r="H30" s="349"/>
      <c r="I30" s="349"/>
      <c r="J30" s="346"/>
      <c r="K30" s="181"/>
      <c r="L30" s="181"/>
      <c r="M30" s="181"/>
      <c r="N30" s="181"/>
      <c r="O30" s="346"/>
      <c r="P30" s="340"/>
      <c r="Q30" s="337"/>
      <c r="R30" s="340"/>
      <c r="S30" s="337"/>
      <c r="T30" s="343"/>
      <c r="U30" s="149"/>
      <c r="V30" s="157"/>
      <c r="W30" s="157"/>
      <c r="X30" s="157"/>
      <c r="Y30" s="151" t="s">
        <v>115</v>
      </c>
      <c r="Z30" s="134">
        <f>+IF(Y30='Tabla Valoración controles'!$D$4,'Tabla Valoración controles'!$F$4,IF('Mapa Corrupcion'!Y30='Tabla Valoración controles'!$D$5,'Tabla Valoración controles'!$F$5,IF(Y30=FORMULAS!$A$10,0,'Tabla Valoración controles'!$F$6)))</f>
        <v>0</v>
      </c>
      <c r="AA30" s="151"/>
      <c r="AB30" s="135">
        <f>+IF(AA30='Tabla Valoración controles'!$D$7,'Tabla Valoración controles'!$F$7,IF(Y30=FORMULAS!$A$10,0,'Tabla Valoración controles'!$F$8))</f>
        <v>0</v>
      </c>
      <c r="AC30" s="151"/>
      <c r="AD30" s="134">
        <f>+IF(AC30='Tabla Valoración controles'!$D$9,'Tabla Valoración controles'!$F$9,IF(Y30=FORMULAS!$A$10,0,'Tabla Valoración controles'!$F$10))</f>
        <v>0</v>
      </c>
      <c r="AE30" s="151"/>
      <c r="AF30" s="134">
        <f>+IF(AE30='Tabla Valoración controles'!$D$9,'Tabla Valoración controles'!$F$9,IF(AA30=FORMULAS!$A$10,0,'Tabla Valoración controles'!$F$10))</f>
        <v>0</v>
      </c>
      <c r="AG30" s="151"/>
      <c r="AH30" s="134">
        <f>+IF(AG30='Tabla Valoración controles'!$D$13,'Tabla Valoración controles'!$F$13,'Tabla Valoración controles'!$F$14)</f>
        <v>0</v>
      </c>
      <c r="AI30" s="195">
        <f t="shared" si="2"/>
        <v>0</v>
      </c>
      <c r="AJ30" s="152"/>
      <c r="AK30" s="153">
        <f>+IF(AJ30=[2]CONTROLES!$C$50,[2]CONTROLES!$D$50,[2]CONTROLES!$D$51)</f>
        <v>0</v>
      </c>
      <c r="AL30" s="152"/>
      <c r="AM30" s="153">
        <f>+IF(AL30=[2]CONTROLES!$C$52,[2]CONTROLES!$D$52,[2]CONTROLES!$D$53)</f>
        <v>0</v>
      </c>
      <c r="AN30" s="152"/>
      <c r="AO30" s="153">
        <f>+IF(AN30=[2]CONTROLES!$C$54,[2]CONTROLES!$D$54,[2]CONTROLES!$D$55)</f>
        <v>0</v>
      </c>
      <c r="AP30" s="152"/>
      <c r="AQ30" s="153">
        <f>+IF(AP30=[2]CONTROLES!$C$56,[2]CONTROLES!$D$56,IF(AP30=[2]CONTROLES!$C$57,[2]CONTROLES!$D$57,[2]CONTROLES!$D$58))</f>
        <v>0</v>
      </c>
      <c r="AR30" s="152"/>
      <c r="AS30" s="153">
        <f>+IF(AR30=[2]CONTROLES!$C$59,[2]CONTROLES!$D$59,[2]CONTROLES!$D$60)</f>
        <v>0</v>
      </c>
      <c r="AT30" s="152"/>
      <c r="AU30" s="153">
        <f>+IF(AT30=[2]CONTROLES!$C$61,[2]CONTROLES!$D$61,[2]CONTROLES!$D$62)</f>
        <v>0</v>
      </c>
      <c r="AV30" s="152"/>
      <c r="AW30" s="154">
        <f>+IF(AV30=[2]CONTROLES!$C$63,[2]CONTROLES!$D$63,IF(AV30=[2]CONTROLES!$C$64,[2]CONTROLES!$D$64,[2]CONTROLES!$D$65))</f>
        <v>0</v>
      </c>
      <c r="AX30" s="154">
        <f t="shared" si="0"/>
        <v>0</v>
      </c>
      <c r="AY30" s="155" t="str">
        <f t="shared" si="1"/>
        <v>Débil</v>
      </c>
      <c r="AZ30" s="346"/>
      <c r="BA30" s="340"/>
      <c r="BB30" s="334"/>
      <c r="BC30" s="337"/>
      <c r="BD30" s="343"/>
      <c r="BE30" s="343"/>
      <c r="BF30" s="136"/>
      <c r="BG30" s="136"/>
      <c r="BH30" s="180"/>
      <c r="BI30" s="136"/>
      <c r="BJ30" s="136"/>
      <c r="BK30" s="136"/>
      <c r="BL30" s="136"/>
      <c r="BM30" s="136" t="s">
        <v>171</v>
      </c>
      <c r="BN30" s="358"/>
      <c r="BO30" s="221"/>
      <c r="BP30" s="221"/>
      <c r="BQ30" s="221"/>
      <c r="BR30" s="221"/>
      <c r="BS30" s="221"/>
      <c r="BT30" s="221"/>
      <c r="BU30" s="221"/>
      <c r="BV30" s="221"/>
      <c r="BW30" s="221"/>
      <c r="BX30" s="221"/>
      <c r="BY30" s="221"/>
      <c r="BZ30" s="221"/>
      <c r="CA30" s="221"/>
      <c r="CB30" s="221"/>
      <c r="CC30" s="221"/>
      <c r="CD30" s="221"/>
      <c r="CE30" s="240"/>
      <c r="CF30" s="240"/>
      <c r="CG30" s="136"/>
      <c r="CH30" s="136"/>
      <c r="CI30" s="136"/>
      <c r="CJ30" s="136"/>
      <c r="CK30" s="136"/>
      <c r="CL30" s="136"/>
      <c r="CM30" s="136"/>
      <c r="CN30" s="136"/>
      <c r="CO30" s="136"/>
      <c r="CP30" s="136"/>
      <c r="CQ30" s="136"/>
      <c r="CR30" s="136"/>
      <c r="CS30" s="136"/>
      <c r="CT30" s="136"/>
      <c r="CU30" s="136"/>
      <c r="CV30" s="136"/>
      <c r="CW30" s="136"/>
      <c r="CX30" s="136"/>
      <c r="CY30" s="136"/>
      <c r="CZ30" s="136"/>
      <c r="DA30" s="136"/>
      <c r="DB30" s="136"/>
      <c r="DC30" s="136"/>
      <c r="DD30" s="136"/>
      <c r="DE30" s="136"/>
      <c r="DF30" s="136"/>
      <c r="DG30" s="136"/>
      <c r="DH30" s="136"/>
      <c r="DI30" s="136"/>
      <c r="DJ30" s="136"/>
      <c r="DK30" s="266"/>
      <c r="DL30" s="266"/>
      <c r="DM30" s="266"/>
      <c r="DN30" s="266"/>
      <c r="DO30" s="266"/>
      <c r="DP30" s="66"/>
      <c r="DQ30" s="66"/>
      <c r="DR30" s="66"/>
      <c r="DS30" s="66"/>
      <c r="DT30" s="269"/>
      <c r="DU30" s="269"/>
      <c r="DV30" s="269"/>
      <c r="DW30" s="269"/>
      <c r="DX30" s="268"/>
      <c r="DY30" s="257"/>
      <c r="DZ30" s="257"/>
      <c r="EA30" s="257"/>
      <c r="EB30" s="257"/>
      <c r="EC30" s="66"/>
      <c r="ED30" s="66"/>
      <c r="EE30" s="66"/>
      <c r="EF30" s="66"/>
      <c r="EG30" s="66"/>
      <c r="EH30" s="257"/>
      <c r="EI30" s="257"/>
      <c r="EJ30" s="257"/>
      <c r="EK30" s="257"/>
    </row>
    <row r="31" spans="1:141" ht="39.75" customHeight="1" x14ac:dyDescent="0.2">
      <c r="A31" s="352"/>
      <c r="B31" s="355"/>
      <c r="C31" s="346"/>
      <c r="D31" s="346"/>
      <c r="E31" s="161"/>
      <c r="F31" s="349"/>
      <c r="G31" s="161"/>
      <c r="H31" s="349"/>
      <c r="I31" s="349"/>
      <c r="J31" s="346"/>
      <c r="K31" s="181"/>
      <c r="L31" s="181"/>
      <c r="M31" s="181"/>
      <c r="N31" s="181"/>
      <c r="O31" s="346"/>
      <c r="P31" s="340"/>
      <c r="Q31" s="337"/>
      <c r="R31" s="340"/>
      <c r="S31" s="337"/>
      <c r="T31" s="343"/>
      <c r="U31" s="149"/>
      <c r="V31" s="157"/>
      <c r="W31" s="157"/>
      <c r="X31" s="157"/>
      <c r="Y31" s="151" t="s">
        <v>115</v>
      </c>
      <c r="Z31" s="134">
        <f>+IF(Y31='Tabla Valoración controles'!$D$4,'Tabla Valoración controles'!$F$4,IF('Mapa Corrupcion'!Y31='Tabla Valoración controles'!$D$5,'Tabla Valoración controles'!$F$5,IF(Y31=FORMULAS!$A$10,0,'Tabla Valoración controles'!$F$6)))</f>
        <v>0</v>
      </c>
      <c r="AA31" s="151"/>
      <c r="AB31" s="135">
        <f>+IF(AA31='Tabla Valoración controles'!$D$7,'Tabla Valoración controles'!$F$7,IF(Y31=FORMULAS!$A$10,0,'Tabla Valoración controles'!$F$8))</f>
        <v>0</v>
      </c>
      <c r="AC31" s="151"/>
      <c r="AD31" s="134">
        <f>+IF(AC31='Tabla Valoración controles'!$D$9,'Tabla Valoración controles'!$F$9,IF(Y31=FORMULAS!$A$10,0,'Tabla Valoración controles'!$F$10))</f>
        <v>0</v>
      </c>
      <c r="AE31" s="151"/>
      <c r="AF31" s="134">
        <f>+IF(AE31='Tabla Valoración controles'!$D$9,'Tabla Valoración controles'!$F$9,IF(AA31=FORMULAS!$A$10,0,'Tabla Valoración controles'!$F$10))</f>
        <v>0</v>
      </c>
      <c r="AG31" s="151"/>
      <c r="AH31" s="134">
        <f>+IF(AG31='Tabla Valoración controles'!$D$13,'Tabla Valoración controles'!$F$13,'Tabla Valoración controles'!$F$14)</f>
        <v>0</v>
      </c>
      <c r="AI31" s="195">
        <f t="shared" si="2"/>
        <v>0</v>
      </c>
      <c r="AJ31" s="152"/>
      <c r="AK31" s="153">
        <f>+IF(AJ31=[2]CONTROLES!$C$50,[2]CONTROLES!$D$50,[2]CONTROLES!$D$51)</f>
        <v>0</v>
      </c>
      <c r="AL31" s="152"/>
      <c r="AM31" s="153">
        <f>+IF(AL31=[2]CONTROLES!$C$52,[2]CONTROLES!$D$52,[2]CONTROLES!$D$53)</f>
        <v>0</v>
      </c>
      <c r="AN31" s="152"/>
      <c r="AO31" s="153">
        <f>+IF(AN31=[2]CONTROLES!$C$54,[2]CONTROLES!$D$54,[2]CONTROLES!$D$55)</f>
        <v>0</v>
      </c>
      <c r="AP31" s="152"/>
      <c r="AQ31" s="153">
        <f>+IF(AP31=[2]CONTROLES!$C$56,[2]CONTROLES!$D$56,IF(AP31=[2]CONTROLES!$C$57,[2]CONTROLES!$D$57,[2]CONTROLES!$D$58))</f>
        <v>0</v>
      </c>
      <c r="AR31" s="152"/>
      <c r="AS31" s="153">
        <f>+IF(AR31=[2]CONTROLES!$C$59,[2]CONTROLES!$D$59,[2]CONTROLES!$D$60)</f>
        <v>0</v>
      </c>
      <c r="AT31" s="152"/>
      <c r="AU31" s="153">
        <f>+IF(AT31=[2]CONTROLES!$C$61,[2]CONTROLES!$D$61,[2]CONTROLES!$D$62)</f>
        <v>0</v>
      </c>
      <c r="AV31" s="152"/>
      <c r="AW31" s="154">
        <f>+IF(AV31=[2]CONTROLES!$C$63,[2]CONTROLES!$D$63,IF(AV31=[2]CONTROLES!$C$64,[2]CONTROLES!$D$64,[2]CONTROLES!$D$65))</f>
        <v>0</v>
      </c>
      <c r="AX31" s="154">
        <f t="shared" si="0"/>
        <v>0</v>
      </c>
      <c r="AY31" s="155" t="str">
        <f t="shared" si="1"/>
        <v>Débil</v>
      </c>
      <c r="AZ31" s="346"/>
      <c r="BA31" s="340"/>
      <c r="BB31" s="334"/>
      <c r="BC31" s="337"/>
      <c r="BD31" s="343"/>
      <c r="BE31" s="343"/>
      <c r="BF31" s="136"/>
      <c r="BG31" s="136"/>
      <c r="BH31" s="180"/>
      <c r="BI31" s="136"/>
      <c r="BJ31" s="136"/>
      <c r="BK31" s="136"/>
      <c r="BL31" s="136"/>
      <c r="BM31" s="136" t="s">
        <v>171</v>
      </c>
      <c r="BN31" s="358"/>
      <c r="BO31" s="221"/>
      <c r="BP31" s="221"/>
      <c r="BQ31" s="221"/>
      <c r="BR31" s="221"/>
      <c r="BS31" s="221"/>
      <c r="BT31" s="221"/>
      <c r="BU31" s="221"/>
      <c r="BV31" s="221"/>
      <c r="BW31" s="221"/>
      <c r="BX31" s="221"/>
      <c r="BY31" s="221"/>
      <c r="BZ31" s="221"/>
      <c r="CA31" s="221"/>
      <c r="CB31" s="221"/>
      <c r="CC31" s="221"/>
      <c r="CD31" s="221"/>
      <c r="CE31" s="240"/>
      <c r="CF31" s="240"/>
      <c r="CG31" s="136"/>
      <c r="CH31" s="136"/>
      <c r="CI31" s="136"/>
      <c r="CJ31" s="136"/>
      <c r="CK31" s="136"/>
      <c r="CL31" s="136"/>
      <c r="CM31" s="136"/>
      <c r="CN31" s="136"/>
      <c r="CO31" s="136"/>
      <c r="CP31" s="136"/>
      <c r="CQ31" s="136"/>
      <c r="CR31" s="136"/>
      <c r="CS31" s="136"/>
      <c r="CT31" s="136"/>
      <c r="CU31" s="136"/>
      <c r="CV31" s="136"/>
      <c r="CW31" s="136"/>
      <c r="CX31" s="136"/>
      <c r="CY31" s="136"/>
      <c r="CZ31" s="136"/>
      <c r="DA31" s="136"/>
      <c r="DB31" s="136"/>
      <c r="DC31" s="136"/>
      <c r="DD31" s="136"/>
      <c r="DE31" s="136"/>
      <c r="DF31" s="136"/>
      <c r="DG31" s="136"/>
      <c r="DH31" s="136"/>
      <c r="DI31" s="136"/>
      <c r="DJ31" s="136"/>
      <c r="DK31" s="266"/>
      <c r="DL31" s="266"/>
      <c r="DM31" s="266"/>
      <c r="DN31" s="266"/>
      <c r="DO31" s="266"/>
      <c r="DP31" s="66"/>
      <c r="DQ31" s="66"/>
      <c r="DR31" s="66"/>
      <c r="DS31" s="66"/>
      <c r="DT31" s="269"/>
      <c r="DU31" s="269"/>
      <c r="DV31" s="269"/>
      <c r="DW31" s="269"/>
      <c r="DX31" s="268"/>
      <c r="DY31" s="257"/>
      <c r="DZ31" s="257"/>
      <c r="EA31" s="257"/>
      <c r="EB31" s="257"/>
      <c r="EC31" s="66"/>
      <c r="ED31" s="66"/>
      <c r="EE31" s="66"/>
      <c r="EF31" s="66"/>
      <c r="EG31" s="66"/>
      <c r="EH31" s="257"/>
      <c r="EI31" s="257"/>
      <c r="EJ31" s="257"/>
      <c r="EK31" s="257"/>
    </row>
    <row r="32" spans="1:141" ht="39.75" customHeight="1" x14ac:dyDescent="0.2">
      <c r="A32" s="353"/>
      <c r="B32" s="356"/>
      <c r="C32" s="347"/>
      <c r="D32" s="347"/>
      <c r="E32" s="161"/>
      <c r="F32" s="350"/>
      <c r="G32" s="161"/>
      <c r="H32" s="350"/>
      <c r="I32" s="350"/>
      <c r="J32" s="347"/>
      <c r="K32" s="182"/>
      <c r="L32" s="182"/>
      <c r="M32" s="182"/>
      <c r="N32" s="182"/>
      <c r="O32" s="347"/>
      <c r="P32" s="341"/>
      <c r="Q32" s="338"/>
      <c r="R32" s="341"/>
      <c r="S32" s="338"/>
      <c r="T32" s="344"/>
      <c r="U32" s="149"/>
      <c r="V32" s="157"/>
      <c r="W32" s="157"/>
      <c r="X32" s="157"/>
      <c r="Y32" s="151" t="s">
        <v>115</v>
      </c>
      <c r="Z32" s="134">
        <f>+IF(Y32='Tabla Valoración controles'!$D$4,'Tabla Valoración controles'!$F$4,IF('Mapa Corrupcion'!Y32='Tabla Valoración controles'!$D$5,'Tabla Valoración controles'!$F$5,IF(Y32=FORMULAS!$A$10,0,'Tabla Valoración controles'!$F$6)))</f>
        <v>0</v>
      </c>
      <c r="AA32" s="151"/>
      <c r="AB32" s="135">
        <f>+IF(AA32='Tabla Valoración controles'!$D$7,'Tabla Valoración controles'!$F$7,IF(Y32=FORMULAS!$A$10,0,'Tabla Valoración controles'!$F$8))</f>
        <v>0</v>
      </c>
      <c r="AC32" s="151"/>
      <c r="AD32" s="134">
        <f>+IF(AC32='Tabla Valoración controles'!$D$9,'Tabla Valoración controles'!$F$9,IF(Y32=FORMULAS!$A$10,0,'Tabla Valoración controles'!$F$10))</f>
        <v>0</v>
      </c>
      <c r="AE32" s="151"/>
      <c r="AF32" s="134">
        <f>+IF(AE32='Tabla Valoración controles'!$D$9,'Tabla Valoración controles'!$F$9,IF(AA32=FORMULAS!$A$10,0,'Tabla Valoración controles'!$F$10))</f>
        <v>0</v>
      </c>
      <c r="AG32" s="151"/>
      <c r="AH32" s="134">
        <f>+IF(AG32='Tabla Valoración controles'!$D$13,'Tabla Valoración controles'!$F$13,'Tabla Valoración controles'!$F$14)</f>
        <v>0</v>
      </c>
      <c r="AI32" s="195">
        <f t="shared" si="2"/>
        <v>0</v>
      </c>
      <c r="AJ32" s="152"/>
      <c r="AK32" s="153">
        <f>+IF(AJ32=[2]CONTROLES!$C$50,[2]CONTROLES!$D$50,[2]CONTROLES!$D$51)</f>
        <v>0</v>
      </c>
      <c r="AL32" s="152"/>
      <c r="AM32" s="153">
        <f>+IF(AL32=[2]CONTROLES!$C$52,[2]CONTROLES!$D$52,[2]CONTROLES!$D$53)</f>
        <v>0</v>
      </c>
      <c r="AN32" s="152"/>
      <c r="AO32" s="153">
        <f>+IF(AN32=[2]CONTROLES!$C$54,[2]CONTROLES!$D$54,[2]CONTROLES!$D$55)</f>
        <v>0</v>
      </c>
      <c r="AP32" s="152"/>
      <c r="AQ32" s="153">
        <f>+IF(AP32=[2]CONTROLES!$C$56,[2]CONTROLES!$D$56,IF(AP32=[2]CONTROLES!$C$57,[2]CONTROLES!$D$57,[2]CONTROLES!$D$58))</f>
        <v>0</v>
      </c>
      <c r="AR32" s="152"/>
      <c r="AS32" s="153">
        <f>+IF(AR32=[2]CONTROLES!$C$59,[2]CONTROLES!$D$59,[2]CONTROLES!$D$60)</f>
        <v>0</v>
      </c>
      <c r="AT32" s="152"/>
      <c r="AU32" s="153">
        <f>+IF(AT32=[2]CONTROLES!$C$61,[2]CONTROLES!$D$61,[2]CONTROLES!$D$62)</f>
        <v>0</v>
      </c>
      <c r="AV32" s="152"/>
      <c r="AW32" s="154">
        <f>+IF(AV32=[2]CONTROLES!$C$63,[2]CONTROLES!$D$63,IF(AV32=[2]CONTROLES!$C$64,[2]CONTROLES!$D$64,[2]CONTROLES!$D$65))</f>
        <v>0</v>
      </c>
      <c r="AX32" s="154">
        <f t="shared" si="0"/>
        <v>0</v>
      </c>
      <c r="AY32" s="155" t="str">
        <f t="shared" si="1"/>
        <v>Débil</v>
      </c>
      <c r="AZ32" s="347"/>
      <c r="BA32" s="341"/>
      <c r="BB32" s="335"/>
      <c r="BC32" s="338"/>
      <c r="BD32" s="344"/>
      <c r="BE32" s="344"/>
      <c r="BF32" s="136"/>
      <c r="BG32" s="136"/>
      <c r="BH32" s="180"/>
      <c r="BI32" s="136"/>
      <c r="BJ32" s="136"/>
      <c r="BK32" s="136"/>
      <c r="BL32" s="136"/>
      <c r="BM32" s="136" t="s">
        <v>171</v>
      </c>
      <c r="BN32" s="359"/>
      <c r="BO32" s="221"/>
      <c r="BP32" s="221"/>
      <c r="BQ32" s="221"/>
      <c r="BR32" s="221"/>
      <c r="BS32" s="221"/>
      <c r="BT32" s="221"/>
      <c r="BU32" s="221"/>
      <c r="BV32" s="221"/>
      <c r="BW32" s="221"/>
      <c r="BX32" s="221"/>
      <c r="BY32" s="221"/>
      <c r="BZ32" s="221"/>
      <c r="CA32" s="221"/>
      <c r="CB32" s="221"/>
      <c r="CC32" s="221"/>
      <c r="CD32" s="221"/>
      <c r="CE32" s="240"/>
      <c r="CF32" s="240"/>
      <c r="CG32" s="136"/>
      <c r="CH32" s="136"/>
      <c r="CI32" s="136"/>
      <c r="CJ32" s="136"/>
      <c r="CK32" s="136"/>
      <c r="CL32" s="136"/>
      <c r="CM32" s="136"/>
      <c r="CN32" s="136"/>
      <c r="CO32" s="136"/>
      <c r="CP32" s="136"/>
      <c r="CQ32" s="136"/>
      <c r="CR32" s="136"/>
      <c r="CS32" s="136"/>
      <c r="CT32" s="136"/>
      <c r="CU32" s="136"/>
      <c r="CV32" s="136"/>
      <c r="CW32" s="136"/>
      <c r="CX32" s="136"/>
      <c r="CY32" s="136"/>
      <c r="CZ32" s="136"/>
      <c r="DA32" s="136"/>
      <c r="DB32" s="136"/>
      <c r="DC32" s="136"/>
      <c r="DD32" s="136"/>
      <c r="DE32" s="136"/>
      <c r="DF32" s="136"/>
      <c r="DG32" s="136"/>
      <c r="DH32" s="136"/>
      <c r="DI32" s="136"/>
      <c r="DJ32" s="136"/>
      <c r="DK32" s="266"/>
      <c r="DL32" s="266"/>
      <c r="DM32" s="266"/>
      <c r="DN32" s="266"/>
      <c r="DO32" s="266"/>
      <c r="DP32" s="66"/>
      <c r="DQ32" s="66"/>
      <c r="DR32" s="66"/>
      <c r="DS32" s="66"/>
      <c r="DT32" s="269"/>
      <c r="DU32" s="269"/>
      <c r="DV32" s="269"/>
      <c r="DW32" s="269"/>
      <c r="DX32" s="268"/>
      <c r="DY32" s="258"/>
      <c r="DZ32" s="258"/>
      <c r="EA32" s="258"/>
      <c r="EB32" s="258"/>
      <c r="EC32" s="66"/>
      <c r="ED32" s="66"/>
      <c r="EE32" s="66"/>
      <c r="EF32" s="66"/>
      <c r="EG32" s="66"/>
      <c r="EH32" s="258"/>
      <c r="EI32" s="258"/>
      <c r="EJ32" s="258"/>
      <c r="EK32" s="258"/>
    </row>
    <row r="33" spans="1:141" ht="121.5" customHeight="1" x14ac:dyDescent="0.2">
      <c r="A33" s="351">
        <v>5</v>
      </c>
      <c r="B33" s="354" t="s">
        <v>135</v>
      </c>
      <c r="C33" s="345" t="str">
        <f>VLOOKUP(B33,FORMULAS!$A$30:$B$46,2,0)</f>
        <v>Coordinar la adquisición de los bienes y servicios necesarios en la Caja de la Vivienda Popular, según la normatividad contractual legal vigente</v>
      </c>
      <c r="D33" s="345" t="str">
        <f>VLOOKUP(B33,FORMULAS!$A$30:$C$46,3,0)</f>
        <v>Director de Gestión Corporativa</v>
      </c>
      <c r="E33" s="161" t="s">
        <v>361</v>
      </c>
      <c r="F33" s="348" t="s">
        <v>360</v>
      </c>
      <c r="G33" s="161" t="s">
        <v>362</v>
      </c>
      <c r="H33" s="348" t="s">
        <v>358</v>
      </c>
      <c r="I33" s="348" t="s">
        <v>359</v>
      </c>
      <c r="J33" s="345" t="s">
        <v>625</v>
      </c>
      <c r="K33" s="148" t="s">
        <v>676</v>
      </c>
      <c r="L33" s="148" t="s">
        <v>676</v>
      </c>
      <c r="M33" s="148" t="s">
        <v>676</v>
      </c>
      <c r="N33" s="148" t="s">
        <v>676</v>
      </c>
      <c r="O33" s="345" t="s">
        <v>285</v>
      </c>
      <c r="P33" s="339" t="str">
        <f>VLOOKUP(O33,FORMULAS!$A$77:$B$82,2,0)</f>
        <v>Improbable</v>
      </c>
      <c r="Q33" s="336" t="str">
        <f>+P33</f>
        <v>Improbable</v>
      </c>
      <c r="R33" s="339" t="str">
        <f>VLOOKUP(A33,'Impacto Ri Inhe'!$B$5:$AF$41,31,1)</f>
        <v>Mayor</v>
      </c>
      <c r="S33" s="336" t="str">
        <f>CONCATENATE(R33,"-",Q33)</f>
        <v>Mayor-Improbable</v>
      </c>
      <c r="T33" s="342" t="str">
        <f>VLOOKUP(S33,FORMULAS!$I$77:$J$97,2,0)</f>
        <v>Alto</v>
      </c>
      <c r="U33" s="149">
        <v>1</v>
      </c>
      <c r="V33" s="150" t="s">
        <v>363</v>
      </c>
      <c r="W33" s="150" t="s">
        <v>364</v>
      </c>
      <c r="X33" s="150" t="s">
        <v>365</v>
      </c>
      <c r="Y33" s="151" t="s">
        <v>12</v>
      </c>
      <c r="Z33" s="134">
        <f>+IF(Y33='Tabla Valoración controles'!$D$4,'Tabla Valoración controles'!$F$4,IF('Mapa Corrupcion'!Y33='Tabla Valoración controles'!$D$5,'Tabla Valoración controles'!$F$5,IF(Y33=FORMULAS!$A$10,0,'Tabla Valoración controles'!$F$6)))</f>
        <v>0.25</v>
      </c>
      <c r="AA33" s="151" t="s">
        <v>8</v>
      </c>
      <c r="AB33" s="135">
        <f>+IF(AA33='Tabla Valoración controles'!$D$7,'Tabla Valoración controles'!$F$7,IF(Y33=FORMULAS!$A$10,0,'Tabla Valoración controles'!$F$8))</f>
        <v>0.15</v>
      </c>
      <c r="AC33" s="151" t="s">
        <v>17</v>
      </c>
      <c r="AD33" s="134">
        <f>+IF(AC33='Tabla Valoración controles'!$D$9,'Tabla Valoración controles'!$F$9,IF(Y33=FORMULAS!$A$10,0,'Tabla Valoración controles'!$F$10))</f>
        <v>0</v>
      </c>
      <c r="AE33" s="151" t="s">
        <v>21</v>
      </c>
      <c r="AF33" s="134">
        <f>+IF(AE33='Tabla Valoración controles'!$D$9,'Tabla Valoración controles'!$F$9,IF(AA33=FORMULAS!$A$10,0,'Tabla Valoración controles'!$F$10))</f>
        <v>0</v>
      </c>
      <c r="AG33" s="151" t="s">
        <v>77</v>
      </c>
      <c r="AH33" s="134">
        <f>+IF(AG33='Tabla Valoración controles'!$D$13,'Tabla Valoración controles'!$F$13,'Tabla Valoración controles'!$F$14)</f>
        <v>0</v>
      </c>
      <c r="AI33" s="195">
        <f t="shared" si="2"/>
        <v>0.4</v>
      </c>
      <c r="AJ33" s="152" t="s">
        <v>716</v>
      </c>
      <c r="AK33" s="153">
        <f>+IF(AJ33=[2]CONTROLES!$C$50,[2]CONTROLES!$D$50,[2]CONTROLES!$D$51)</f>
        <v>15</v>
      </c>
      <c r="AL33" s="152" t="s">
        <v>722</v>
      </c>
      <c r="AM33" s="153">
        <f>+IF(AL33=[2]CONTROLES!$C$52,[2]CONTROLES!$D$52,[2]CONTROLES!$D$53)</f>
        <v>15</v>
      </c>
      <c r="AN33" s="152" t="s">
        <v>725</v>
      </c>
      <c r="AO33" s="153">
        <f>+IF(AN33=[2]CONTROLES!$C$54,[2]CONTROLES!$D$54,[2]CONTROLES!$D$55)</f>
        <v>15</v>
      </c>
      <c r="AP33" s="152" t="s">
        <v>728</v>
      </c>
      <c r="AQ33" s="153">
        <f>+IF(AP33=[2]CONTROLES!$C$56,[2]CONTROLES!$D$56,IF(AP33=[2]CONTROLES!$C$57,[2]CONTROLES!$D$57,[2]CONTROLES!$D$58))</f>
        <v>15</v>
      </c>
      <c r="AR33" s="152" t="s">
        <v>732</v>
      </c>
      <c r="AS33" s="153">
        <f>+IF(AR33=[2]CONTROLES!$C$59,[2]CONTROLES!$D$59,[2]CONTROLES!$D$60)</f>
        <v>15</v>
      </c>
      <c r="AT33" s="152" t="s">
        <v>735</v>
      </c>
      <c r="AU33" s="153">
        <f>+IF(AT33=[2]CONTROLES!$C$61,[2]CONTROLES!$D$61,[2]CONTROLES!$D$62)</f>
        <v>15</v>
      </c>
      <c r="AV33" s="152" t="s">
        <v>738</v>
      </c>
      <c r="AW33" s="154">
        <f>+IF(AV33=[2]CONTROLES!$C$63,[2]CONTROLES!$D$63,IF(AV33=[2]CONTROLES!$C$64,[2]CONTROLES!$D$64,[2]CONTROLES!$D$65))</f>
        <v>10</v>
      </c>
      <c r="AX33" s="154">
        <f t="shared" si="0"/>
        <v>100</v>
      </c>
      <c r="AY33" s="155" t="str">
        <f t="shared" si="1"/>
        <v>Fuerte</v>
      </c>
      <c r="AZ33" s="345" t="s">
        <v>286</v>
      </c>
      <c r="BA33" s="339" t="str">
        <f>VLOOKUP(AZ33,FORMULAS!$A$77:$B$82,2,0)</f>
        <v>Rara vez</v>
      </c>
      <c r="BB33" s="333" t="str">
        <f>+R33</f>
        <v>Mayor</v>
      </c>
      <c r="BC33" s="336" t="str">
        <f>CONCATENATE(BB33,"-",BA33)</f>
        <v>Mayor-Rara vez</v>
      </c>
      <c r="BD33" s="342" t="str">
        <f>VLOOKUP(BC33,FORMULAS!$I$77:$J$97,2,0)</f>
        <v>Alto</v>
      </c>
      <c r="BE33" s="342" t="s">
        <v>118</v>
      </c>
      <c r="BF33" s="191" t="s">
        <v>366</v>
      </c>
      <c r="BG33" s="180" t="s">
        <v>864</v>
      </c>
      <c r="BH33" s="180" t="s">
        <v>223</v>
      </c>
      <c r="BI33" s="156">
        <v>44562</v>
      </c>
      <c r="BJ33" s="156">
        <v>44926</v>
      </c>
      <c r="BK33" s="180" t="s">
        <v>367</v>
      </c>
      <c r="BL33" s="180" t="s">
        <v>687</v>
      </c>
      <c r="BM33" s="136" t="s">
        <v>172</v>
      </c>
      <c r="BN33" s="357" t="s">
        <v>368</v>
      </c>
      <c r="BO33" s="221" t="s">
        <v>1448</v>
      </c>
      <c r="BP33" s="221" t="s">
        <v>1449</v>
      </c>
      <c r="BQ33" s="221" t="s">
        <v>911</v>
      </c>
      <c r="BR33" s="221" t="s">
        <v>911</v>
      </c>
      <c r="BS33" s="221" t="s">
        <v>1450</v>
      </c>
      <c r="BT33" s="221" t="s">
        <v>1449</v>
      </c>
      <c r="BU33" s="221" t="s">
        <v>911</v>
      </c>
      <c r="BV33" s="221" t="s">
        <v>911</v>
      </c>
      <c r="BW33" s="221" t="s">
        <v>1451</v>
      </c>
      <c r="BX33" s="221" t="s">
        <v>1449</v>
      </c>
      <c r="BY33" s="221" t="s">
        <v>911</v>
      </c>
      <c r="BZ33" s="221" t="s">
        <v>911</v>
      </c>
      <c r="CA33" s="221" t="s">
        <v>1452</v>
      </c>
      <c r="CB33" s="221" t="s">
        <v>1449</v>
      </c>
      <c r="CC33" s="221" t="s">
        <v>1453</v>
      </c>
      <c r="CD33" s="221">
        <v>1</v>
      </c>
      <c r="CE33" s="210" t="s">
        <v>913</v>
      </c>
      <c r="CF33" s="210" t="s">
        <v>914</v>
      </c>
      <c r="CG33" s="210" t="s">
        <v>911</v>
      </c>
      <c r="CH33" s="220" t="s">
        <v>911</v>
      </c>
      <c r="CI33" s="210" t="s">
        <v>915</v>
      </c>
      <c r="CJ33" s="210" t="s">
        <v>914</v>
      </c>
      <c r="CK33" s="210" t="s">
        <v>911</v>
      </c>
      <c r="CL33" s="210" t="s">
        <v>911</v>
      </c>
      <c r="CM33" s="210" t="s">
        <v>916</v>
      </c>
      <c r="CN33" s="210" t="s">
        <v>914</v>
      </c>
      <c r="CO33" s="210" t="s">
        <v>911</v>
      </c>
      <c r="CP33" s="210" t="s">
        <v>911</v>
      </c>
      <c r="CQ33" s="210" t="s">
        <v>917</v>
      </c>
      <c r="CR33" s="210" t="s">
        <v>914</v>
      </c>
      <c r="CS33" s="210" t="s">
        <v>918</v>
      </c>
      <c r="CT33" s="220">
        <v>1</v>
      </c>
      <c r="CU33" s="150" t="s">
        <v>1296</v>
      </c>
      <c r="CV33" s="210" t="s">
        <v>914</v>
      </c>
      <c r="CW33" s="209" t="s">
        <v>911</v>
      </c>
      <c r="CX33" s="209" t="s">
        <v>911</v>
      </c>
      <c r="CY33" s="150" t="s">
        <v>1296</v>
      </c>
      <c r="CZ33" s="210" t="s">
        <v>914</v>
      </c>
      <c r="DA33" s="191" t="s">
        <v>1226</v>
      </c>
      <c r="DB33" s="136">
        <v>1</v>
      </c>
      <c r="DC33" s="150" t="s">
        <v>1296</v>
      </c>
      <c r="DD33" s="210" t="s">
        <v>914</v>
      </c>
      <c r="DE33" s="209" t="s">
        <v>911</v>
      </c>
      <c r="DF33" s="209" t="s">
        <v>911</v>
      </c>
      <c r="DG33" s="150" t="s">
        <v>1296</v>
      </c>
      <c r="DH33" s="210" t="s">
        <v>914</v>
      </c>
      <c r="DI33" s="191" t="s">
        <v>1226</v>
      </c>
      <c r="DJ33" s="136">
        <v>1</v>
      </c>
      <c r="DK33" s="264" t="s">
        <v>1164</v>
      </c>
      <c r="DL33" s="264" t="s">
        <v>173</v>
      </c>
      <c r="DM33" s="249" t="s">
        <v>1136</v>
      </c>
      <c r="DN33" s="275">
        <f>1/3</f>
        <v>0.33333333333333331</v>
      </c>
      <c r="DO33" s="249" t="s">
        <v>173</v>
      </c>
      <c r="DP33" s="264" t="s">
        <v>1588</v>
      </c>
      <c r="DQ33" s="264" t="s">
        <v>1589</v>
      </c>
      <c r="DR33" s="264" t="s">
        <v>1578</v>
      </c>
      <c r="DS33" s="308">
        <v>0</v>
      </c>
      <c r="DT33" s="264" t="s">
        <v>1155</v>
      </c>
      <c r="DU33" s="264" t="s">
        <v>173</v>
      </c>
      <c r="DV33" s="249" t="s">
        <v>1297</v>
      </c>
      <c r="DW33" s="275">
        <f>2/3</f>
        <v>0.66666666666666663</v>
      </c>
      <c r="DX33" s="276" t="s">
        <v>173</v>
      </c>
      <c r="DY33" s="249" t="s">
        <v>1165</v>
      </c>
      <c r="DZ33" s="272" t="s">
        <v>1166</v>
      </c>
      <c r="EA33" s="259" t="s">
        <v>1152</v>
      </c>
      <c r="EB33" s="259">
        <v>0</v>
      </c>
      <c r="EC33" s="246" t="s">
        <v>1084</v>
      </c>
      <c r="ED33" s="66" t="s">
        <v>172</v>
      </c>
      <c r="EE33" s="249" t="s">
        <v>1229</v>
      </c>
      <c r="EF33" s="297">
        <v>1</v>
      </c>
      <c r="EG33" s="66" t="s">
        <v>172</v>
      </c>
      <c r="EH33" s="249" t="s">
        <v>1626</v>
      </c>
      <c r="EI33" s="272" t="s">
        <v>1627</v>
      </c>
      <c r="EJ33" s="259" t="s">
        <v>1140</v>
      </c>
      <c r="EK33" s="259">
        <v>1</v>
      </c>
    </row>
    <row r="34" spans="1:141" ht="39.75" customHeight="1" x14ac:dyDescent="0.2">
      <c r="A34" s="352"/>
      <c r="B34" s="355"/>
      <c r="C34" s="346"/>
      <c r="D34" s="346"/>
      <c r="E34" s="161"/>
      <c r="F34" s="349"/>
      <c r="G34" s="161" t="s">
        <v>352</v>
      </c>
      <c r="H34" s="349"/>
      <c r="I34" s="349"/>
      <c r="J34" s="346"/>
      <c r="K34" s="181"/>
      <c r="L34" s="181"/>
      <c r="M34" s="181"/>
      <c r="N34" s="181"/>
      <c r="O34" s="346"/>
      <c r="P34" s="340"/>
      <c r="Q34" s="337"/>
      <c r="R34" s="340"/>
      <c r="S34" s="337"/>
      <c r="T34" s="343"/>
      <c r="U34" s="149"/>
      <c r="V34" s="157"/>
      <c r="W34" s="157"/>
      <c r="X34" s="157"/>
      <c r="Y34" s="151" t="s">
        <v>115</v>
      </c>
      <c r="Z34" s="134">
        <f>+IF(Y34='Tabla Valoración controles'!$D$4,'Tabla Valoración controles'!$F$4,IF('Mapa Corrupcion'!Y34='Tabla Valoración controles'!$D$5,'Tabla Valoración controles'!$F$5,IF(Y34=FORMULAS!$A$10,0,'Tabla Valoración controles'!$F$6)))</f>
        <v>0</v>
      </c>
      <c r="AA34" s="151"/>
      <c r="AB34" s="135">
        <f>+IF(AA34='Tabla Valoración controles'!$D$7,'Tabla Valoración controles'!$F$7,IF(Y34=FORMULAS!$A$10,0,'Tabla Valoración controles'!$F$8))</f>
        <v>0</v>
      </c>
      <c r="AC34" s="151"/>
      <c r="AD34" s="134">
        <f>+IF(AC34='Tabla Valoración controles'!$D$9,'Tabla Valoración controles'!$F$9,IF(Y34=FORMULAS!$A$10,0,'Tabla Valoración controles'!$F$10))</f>
        <v>0</v>
      </c>
      <c r="AE34" s="151"/>
      <c r="AF34" s="134">
        <f>+IF(AE34='Tabla Valoración controles'!$D$9,'Tabla Valoración controles'!$F$9,IF(AA34=FORMULAS!$A$10,0,'Tabla Valoración controles'!$F$10))</f>
        <v>0</v>
      </c>
      <c r="AG34" s="151"/>
      <c r="AH34" s="134">
        <f>+IF(AG34='Tabla Valoración controles'!$D$13,'Tabla Valoración controles'!$F$13,'Tabla Valoración controles'!$F$14)</f>
        <v>0</v>
      </c>
      <c r="AI34" s="195">
        <f t="shared" si="2"/>
        <v>0</v>
      </c>
      <c r="AJ34" s="152"/>
      <c r="AK34" s="153">
        <f>+IF(AJ34=[2]CONTROLES!$C$50,[2]CONTROLES!$D$50,[2]CONTROLES!$D$51)</f>
        <v>0</v>
      </c>
      <c r="AL34" s="152"/>
      <c r="AM34" s="153">
        <f>+IF(AL34=[2]CONTROLES!$C$52,[2]CONTROLES!$D$52,[2]CONTROLES!$D$53)</f>
        <v>0</v>
      </c>
      <c r="AN34" s="152"/>
      <c r="AO34" s="153">
        <f>+IF(AN34=[2]CONTROLES!$C$54,[2]CONTROLES!$D$54,[2]CONTROLES!$D$55)</f>
        <v>0</v>
      </c>
      <c r="AP34" s="152"/>
      <c r="AQ34" s="153">
        <f>+IF(AP34=[2]CONTROLES!$C$56,[2]CONTROLES!$D$56,IF(AP34=[2]CONTROLES!$C$57,[2]CONTROLES!$D$57,[2]CONTROLES!$D$58))</f>
        <v>0</v>
      </c>
      <c r="AR34" s="152"/>
      <c r="AS34" s="153">
        <f>+IF(AR34=[2]CONTROLES!$C$59,[2]CONTROLES!$D$59,[2]CONTROLES!$D$60)</f>
        <v>0</v>
      </c>
      <c r="AT34" s="152"/>
      <c r="AU34" s="153">
        <f>+IF(AT34=[2]CONTROLES!$C$61,[2]CONTROLES!$D$61,[2]CONTROLES!$D$62)</f>
        <v>0</v>
      </c>
      <c r="AV34" s="152"/>
      <c r="AW34" s="154">
        <f>+IF(AV34=[2]CONTROLES!$C$63,[2]CONTROLES!$D$63,IF(AV34=[2]CONTROLES!$C$64,[2]CONTROLES!$D$64,[2]CONTROLES!$D$65))</f>
        <v>0</v>
      </c>
      <c r="AX34" s="154">
        <f t="shared" si="0"/>
        <v>0</v>
      </c>
      <c r="AY34" s="155" t="str">
        <f t="shared" si="1"/>
        <v>Débil</v>
      </c>
      <c r="AZ34" s="346"/>
      <c r="BA34" s="340"/>
      <c r="BB34" s="334"/>
      <c r="BC34" s="337"/>
      <c r="BD34" s="343"/>
      <c r="BE34" s="343"/>
      <c r="BF34" s="136"/>
      <c r="BG34" s="136"/>
      <c r="BH34" s="180"/>
      <c r="BI34" s="136"/>
      <c r="BJ34" s="136"/>
      <c r="BK34" s="136"/>
      <c r="BL34" s="136"/>
      <c r="BM34" s="136" t="s">
        <v>171</v>
      </c>
      <c r="BN34" s="358"/>
      <c r="BO34" s="221" t="s">
        <v>1448</v>
      </c>
      <c r="BP34" s="221" t="s">
        <v>1449</v>
      </c>
      <c r="BQ34" s="221" t="s">
        <v>911</v>
      </c>
      <c r="BR34" s="221" t="s">
        <v>911</v>
      </c>
      <c r="BS34" s="221" t="s">
        <v>1450</v>
      </c>
      <c r="BT34" s="221" t="s">
        <v>1449</v>
      </c>
      <c r="BU34" s="221" t="s">
        <v>911</v>
      </c>
      <c r="BV34" s="221" t="s">
        <v>911</v>
      </c>
      <c r="BW34" s="221" t="s">
        <v>1451</v>
      </c>
      <c r="BX34" s="221" t="s">
        <v>1449</v>
      </c>
      <c r="BY34" s="221" t="s">
        <v>911</v>
      </c>
      <c r="BZ34" s="221" t="s">
        <v>911</v>
      </c>
      <c r="CA34" s="221" t="s">
        <v>1452</v>
      </c>
      <c r="CB34" s="221" t="s">
        <v>1449</v>
      </c>
      <c r="CC34" s="221" t="s">
        <v>1453</v>
      </c>
      <c r="CD34" s="221">
        <v>1</v>
      </c>
      <c r="CE34" s="240"/>
      <c r="CF34" s="240"/>
      <c r="CG34" s="136"/>
      <c r="CH34" s="136"/>
      <c r="CI34" s="136"/>
      <c r="CJ34" s="136"/>
      <c r="CK34" s="136"/>
      <c r="CL34" s="136"/>
      <c r="CM34" s="136"/>
      <c r="CN34" s="136"/>
      <c r="CO34" s="136"/>
      <c r="CP34" s="136"/>
      <c r="CQ34" s="136"/>
      <c r="CR34" s="136"/>
      <c r="CS34" s="136"/>
      <c r="CT34" s="136"/>
      <c r="CU34" s="136"/>
      <c r="CV34" s="136"/>
      <c r="CW34" s="136"/>
      <c r="CX34" s="136"/>
      <c r="CY34" s="136"/>
      <c r="CZ34" s="136"/>
      <c r="DA34" s="136"/>
      <c r="DB34" s="136"/>
      <c r="DC34" s="136"/>
      <c r="DD34" s="136"/>
      <c r="DE34" s="136"/>
      <c r="DF34" s="136"/>
      <c r="DG34" s="136"/>
      <c r="DH34" s="136"/>
      <c r="DI34" s="136"/>
      <c r="DJ34" s="136"/>
      <c r="DK34" s="264"/>
      <c r="DL34" s="264"/>
      <c r="DM34" s="277"/>
      <c r="DN34" s="277"/>
      <c r="DO34" s="277"/>
      <c r="DP34" s="66"/>
      <c r="DQ34" s="66"/>
      <c r="DR34" s="66"/>
      <c r="DS34" s="66"/>
      <c r="DT34" s="269"/>
      <c r="DU34" s="269"/>
      <c r="DV34" s="269"/>
      <c r="DW34" s="269"/>
      <c r="DX34" s="268"/>
      <c r="DY34" s="257"/>
      <c r="DZ34" s="257"/>
      <c r="EA34" s="257"/>
      <c r="EB34" s="257"/>
      <c r="EC34" s="66"/>
      <c r="ED34" s="66"/>
      <c r="EE34" s="66"/>
      <c r="EF34" s="66"/>
      <c r="EG34" s="66"/>
      <c r="EH34" s="257"/>
      <c r="EI34" s="257"/>
      <c r="EJ34" s="257"/>
      <c r="EK34" s="257"/>
    </row>
    <row r="35" spans="1:141" ht="39.75" customHeight="1" x14ac:dyDescent="0.2">
      <c r="A35" s="352"/>
      <c r="B35" s="355"/>
      <c r="C35" s="346"/>
      <c r="D35" s="346"/>
      <c r="E35" s="161"/>
      <c r="F35" s="349"/>
      <c r="G35" s="161"/>
      <c r="H35" s="349"/>
      <c r="I35" s="349"/>
      <c r="J35" s="346"/>
      <c r="K35" s="181"/>
      <c r="L35" s="181"/>
      <c r="M35" s="181"/>
      <c r="N35" s="181"/>
      <c r="O35" s="346"/>
      <c r="P35" s="340"/>
      <c r="Q35" s="337"/>
      <c r="R35" s="340"/>
      <c r="S35" s="337"/>
      <c r="T35" s="343"/>
      <c r="U35" s="149"/>
      <c r="V35" s="159"/>
      <c r="W35" s="159"/>
      <c r="X35" s="159"/>
      <c r="Y35" s="151" t="s">
        <v>115</v>
      </c>
      <c r="Z35" s="134">
        <f>+IF(Y35='Tabla Valoración controles'!$D$4,'Tabla Valoración controles'!$F$4,IF('Mapa Corrupcion'!Y35='Tabla Valoración controles'!$D$5,'Tabla Valoración controles'!$F$5,IF(Y35=FORMULAS!$A$10,0,'Tabla Valoración controles'!$F$6)))</f>
        <v>0</v>
      </c>
      <c r="AA35" s="151"/>
      <c r="AB35" s="135">
        <f>+IF(AA35='Tabla Valoración controles'!$D$7,'Tabla Valoración controles'!$F$7,IF(Y35=FORMULAS!$A$10,0,'Tabla Valoración controles'!$F$8))</f>
        <v>0</v>
      </c>
      <c r="AC35" s="151"/>
      <c r="AD35" s="134">
        <f>+IF(AC35='Tabla Valoración controles'!$D$9,'Tabla Valoración controles'!$F$9,IF(Y35=FORMULAS!$A$10,0,'Tabla Valoración controles'!$F$10))</f>
        <v>0</v>
      </c>
      <c r="AE35" s="151"/>
      <c r="AF35" s="134">
        <f>+IF(AE35='Tabla Valoración controles'!$D$9,'Tabla Valoración controles'!$F$9,IF(AA35=FORMULAS!$A$10,0,'Tabla Valoración controles'!$F$10))</f>
        <v>0</v>
      </c>
      <c r="AG35" s="151"/>
      <c r="AH35" s="134">
        <f>+IF(AG35='Tabla Valoración controles'!$D$13,'Tabla Valoración controles'!$F$13,'Tabla Valoración controles'!$F$14)</f>
        <v>0</v>
      </c>
      <c r="AI35" s="195">
        <f t="shared" si="2"/>
        <v>0</v>
      </c>
      <c r="AJ35" s="152"/>
      <c r="AK35" s="153">
        <f>+IF(AJ35=[2]CONTROLES!$C$50,[2]CONTROLES!$D$50,[2]CONTROLES!$D$51)</f>
        <v>0</v>
      </c>
      <c r="AL35" s="152"/>
      <c r="AM35" s="153">
        <f>+IF(AL35=[2]CONTROLES!$C$52,[2]CONTROLES!$D$52,[2]CONTROLES!$D$53)</f>
        <v>0</v>
      </c>
      <c r="AN35" s="152"/>
      <c r="AO35" s="153">
        <f>+IF(AN35=[2]CONTROLES!$C$54,[2]CONTROLES!$D$54,[2]CONTROLES!$D$55)</f>
        <v>0</v>
      </c>
      <c r="AP35" s="152"/>
      <c r="AQ35" s="153">
        <f>+IF(AP35=[2]CONTROLES!$C$56,[2]CONTROLES!$D$56,IF(AP35=[2]CONTROLES!$C$57,[2]CONTROLES!$D$57,[2]CONTROLES!$D$58))</f>
        <v>0</v>
      </c>
      <c r="AR35" s="152"/>
      <c r="AS35" s="153">
        <f>+IF(AR35=[2]CONTROLES!$C$59,[2]CONTROLES!$D$59,[2]CONTROLES!$D$60)</f>
        <v>0</v>
      </c>
      <c r="AT35" s="152"/>
      <c r="AU35" s="153">
        <f>+IF(AT35=[2]CONTROLES!$C$61,[2]CONTROLES!$D$61,[2]CONTROLES!$D$62)</f>
        <v>0</v>
      </c>
      <c r="AV35" s="152"/>
      <c r="AW35" s="154">
        <f>+IF(AV35=[2]CONTROLES!$C$63,[2]CONTROLES!$D$63,IF(AV35=[2]CONTROLES!$C$64,[2]CONTROLES!$D$64,[2]CONTROLES!$D$65))</f>
        <v>0</v>
      </c>
      <c r="AX35" s="154">
        <f t="shared" si="0"/>
        <v>0</v>
      </c>
      <c r="AY35" s="155" t="str">
        <f t="shared" si="1"/>
        <v>Débil</v>
      </c>
      <c r="AZ35" s="346"/>
      <c r="BA35" s="340"/>
      <c r="BB35" s="334"/>
      <c r="BC35" s="337"/>
      <c r="BD35" s="343"/>
      <c r="BE35" s="343"/>
      <c r="BF35" s="136"/>
      <c r="BG35" s="136"/>
      <c r="BH35" s="180"/>
      <c r="BI35" s="136"/>
      <c r="BJ35" s="136"/>
      <c r="BK35" s="136"/>
      <c r="BL35" s="136"/>
      <c r="BM35" s="136" t="s">
        <v>171</v>
      </c>
      <c r="BN35" s="358"/>
      <c r="BO35" s="221"/>
      <c r="BP35" s="221"/>
      <c r="BQ35" s="221"/>
      <c r="BR35" s="221"/>
      <c r="BS35" s="221"/>
      <c r="BT35" s="221"/>
      <c r="BU35" s="221"/>
      <c r="BV35" s="221"/>
      <c r="BW35" s="221"/>
      <c r="BX35" s="221"/>
      <c r="BY35" s="221"/>
      <c r="BZ35" s="221"/>
      <c r="CA35" s="221"/>
      <c r="CB35" s="221"/>
      <c r="CC35" s="221"/>
      <c r="CD35" s="221"/>
      <c r="CE35" s="240"/>
      <c r="CF35" s="240"/>
      <c r="CG35" s="136"/>
      <c r="CH35" s="136"/>
      <c r="CI35" s="136"/>
      <c r="CJ35" s="136"/>
      <c r="CK35" s="136"/>
      <c r="CL35" s="136"/>
      <c r="CM35" s="136"/>
      <c r="CN35" s="136"/>
      <c r="CO35" s="136"/>
      <c r="CP35" s="136"/>
      <c r="CQ35" s="136"/>
      <c r="CR35" s="136"/>
      <c r="CS35" s="136"/>
      <c r="CT35" s="136"/>
      <c r="CU35" s="136"/>
      <c r="CV35" s="136"/>
      <c r="CW35" s="136"/>
      <c r="CX35" s="136"/>
      <c r="CY35" s="136"/>
      <c r="CZ35" s="136"/>
      <c r="DA35" s="136"/>
      <c r="DB35" s="136"/>
      <c r="DC35" s="136"/>
      <c r="DD35" s="136"/>
      <c r="DE35" s="136"/>
      <c r="DF35" s="136"/>
      <c r="DG35" s="136"/>
      <c r="DH35" s="136"/>
      <c r="DI35" s="136"/>
      <c r="DJ35" s="136"/>
      <c r="DK35" s="266"/>
      <c r="DL35" s="266"/>
      <c r="DM35" s="266"/>
      <c r="DN35" s="266"/>
      <c r="DO35" s="266"/>
      <c r="DP35" s="66"/>
      <c r="DQ35" s="66"/>
      <c r="DR35" s="66"/>
      <c r="DS35" s="66"/>
      <c r="DT35" s="269"/>
      <c r="DU35" s="269"/>
      <c r="DV35" s="269"/>
      <c r="DW35" s="269"/>
      <c r="DX35" s="268"/>
      <c r="DY35" s="257"/>
      <c r="DZ35" s="257"/>
      <c r="EA35" s="257"/>
      <c r="EB35" s="257"/>
      <c r="EC35" s="66"/>
      <c r="ED35" s="66"/>
      <c r="EE35" s="66"/>
      <c r="EF35" s="66"/>
      <c r="EG35" s="66"/>
      <c r="EH35" s="257"/>
      <c r="EI35" s="257"/>
      <c r="EJ35" s="257"/>
      <c r="EK35" s="257"/>
    </row>
    <row r="36" spans="1:141" ht="39.75" customHeight="1" x14ac:dyDescent="0.2">
      <c r="A36" s="352"/>
      <c r="B36" s="355"/>
      <c r="C36" s="346"/>
      <c r="D36" s="346"/>
      <c r="E36" s="161"/>
      <c r="F36" s="349"/>
      <c r="G36" s="161"/>
      <c r="H36" s="349"/>
      <c r="I36" s="349"/>
      <c r="J36" s="346"/>
      <c r="K36" s="181"/>
      <c r="L36" s="181"/>
      <c r="M36" s="181"/>
      <c r="N36" s="181"/>
      <c r="O36" s="346"/>
      <c r="P36" s="340"/>
      <c r="Q36" s="337"/>
      <c r="R36" s="340"/>
      <c r="S36" s="337"/>
      <c r="T36" s="343"/>
      <c r="U36" s="149"/>
      <c r="V36" s="157"/>
      <c r="W36" s="157"/>
      <c r="X36" s="157"/>
      <c r="Y36" s="151" t="s">
        <v>115</v>
      </c>
      <c r="Z36" s="134">
        <f>+IF(Y36='Tabla Valoración controles'!$D$4,'Tabla Valoración controles'!$F$4,IF('Mapa Corrupcion'!Y36='Tabla Valoración controles'!$D$5,'Tabla Valoración controles'!$F$5,IF(Y36=FORMULAS!$A$10,0,'Tabla Valoración controles'!$F$6)))</f>
        <v>0</v>
      </c>
      <c r="AA36" s="151"/>
      <c r="AB36" s="135">
        <f>+IF(AA36='Tabla Valoración controles'!$D$7,'Tabla Valoración controles'!$F$7,IF(Y36=FORMULAS!$A$10,0,'Tabla Valoración controles'!$F$8))</f>
        <v>0</v>
      </c>
      <c r="AC36" s="151"/>
      <c r="AD36" s="134">
        <f>+IF(AC36='Tabla Valoración controles'!$D$9,'Tabla Valoración controles'!$F$9,IF(Y36=FORMULAS!$A$10,0,'Tabla Valoración controles'!$F$10))</f>
        <v>0</v>
      </c>
      <c r="AE36" s="151"/>
      <c r="AF36" s="134">
        <f>+IF(AE36='Tabla Valoración controles'!$D$9,'Tabla Valoración controles'!$F$9,IF(AA36=FORMULAS!$A$10,0,'Tabla Valoración controles'!$F$10))</f>
        <v>0</v>
      </c>
      <c r="AG36" s="151"/>
      <c r="AH36" s="134">
        <f>+IF(AG36='Tabla Valoración controles'!$D$13,'Tabla Valoración controles'!$F$13,'Tabla Valoración controles'!$F$14)</f>
        <v>0</v>
      </c>
      <c r="AI36" s="195">
        <f t="shared" si="2"/>
        <v>0</v>
      </c>
      <c r="AJ36" s="152"/>
      <c r="AK36" s="153">
        <f>+IF(AJ36=[2]CONTROLES!$C$50,[2]CONTROLES!$D$50,[2]CONTROLES!$D$51)</f>
        <v>0</v>
      </c>
      <c r="AL36" s="152"/>
      <c r="AM36" s="153">
        <f>+IF(AL36=[2]CONTROLES!$C$52,[2]CONTROLES!$D$52,[2]CONTROLES!$D$53)</f>
        <v>0</v>
      </c>
      <c r="AN36" s="152"/>
      <c r="AO36" s="153">
        <f>+IF(AN36=[2]CONTROLES!$C$54,[2]CONTROLES!$D$54,[2]CONTROLES!$D$55)</f>
        <v>0</v>
      </c>
      <c r="AP36" s="152"/>
      <c r="AQ36" s="153">
        <f>+IF(AP36=[2]CONTROLES!$C$56,[2]CONTROLES!$D$56,IF(AP36=[2]CONTROLES!$C$57,[2]CONTROLES!$D$57,[2]CONTROLES!$D$58))</f>
        <v>0</v>
      </c>
      <c r="AR36" s="152"/>
      <c r="AS36" s="153">
        <f>+IF(AR36=[2]CONTROLES!$C$59,[2]CONTROLES!$D$59,[2]CONTROLES!$D$60)</f>
        <v>0</v>
      </c>
      <c r="AT36" s="152"/>
      <c r="AU36" s="153">
        <f>+IF(AT36=[2]CONTROLES!$C$61,[2]CONTROLES!$D$61,[2]CONTROLES!$D$62)</f>
        <v>0</v>
      </c>
      <c r="AV36" s="152"/>
      <c r="AW36" s="154">
        <f>+IF(AV36=[2]CONTROLES!$C$63,[2]CONTROLES!$D$63,IF(AV36=[2]CONTROLES!$C$64,[2]CONTROLES!$D$64,[2]CONTROLES!$D$65))</f>
        <v>0</v>
      </c>
      <c r="AX36" s="154">
        <f t="shared" si="0"/>
        <v>0</v>
      </c>
      <c r="AY36" s="155" t="str">
        <f t="shared" si="1"/>
        <v>Débil</v>
      </c>
      <c r="AZ36" s="346"/>
      <c r="BA36" s="340"/>
      <c r="BB36" s="334"/>
      <c r="BC36" s="337"/>
      <c r="BD36" s="343"/>
      <c r="BE36" s="343"/>
      <c r="BF36" s="136"/>
      <c r="BG36" s="136"/>
      <c r="BH36" s="180"/>
      <c r="BI36" s="136"/>
      <c r="BJ36" s="136"/>
      <c r="BK36" s="136"/>
      <c r="BL36" s="136"/>
      <c r="BM36" s="136" t="s">
        <v>171</v>
      </c>
      <c r="BN36" s="358"/>
      <c r="BO36" s="221"/>
      <c r="BP36" s="221"/>
      <c r="BQ36" s="221"/>
      <c r="BR36" s="221"/>
      <c r="BS36" s="221"/>
      <c r="BT36" s="221"/>
      <c r="BU36" s="221"/>
      <c r="BV36" s="221"/>
      <c r="BW36" s="221"/>
      <c r="BX36" s="221"/>
      <c r="BY36" s="221"/>
      <c r="BZ36" s="221"/>
      <c r="CA36" s="221"/>
      <c r="CB36" s="221"/>
      <c r="CC36" s="221"/>
      <c r="CD36" s="221"/>
      <c r="CE36" s="240"/>
      <c r="CF36" s="240"/>
      <c r="CG36" s="136"/>
      <c r="CH36" s="136"/>
      <c r="CI36" s="136"/>
      <c r="CJ36" s="136"/>
      <c r="CK36" s="136"/>
      <c r="CL36" s="136"/>
      <c r="CM36" s="136"/>
      <c r="CN36" s="136"/>
      <c r="CO36" s="136"/>
      <c r="CP36" s="136"/>
      <c r="CQ36" s="136"/>
      <c r="CR36" s="136"/>
      <c r="CS36" s="136"/>
      <c r="CT36" s="136"/>
      <c r="CU36" s="136"/>
      <c r="CV36" s="136"/>
      <c r="CW36" s="136"/>
      <c r="CX36" s="136"/>
      <c r="CY36" s="136"/>
      <c r="CZ36" s="136"/>
      <c r="DA36" s="136"/>
      <c r="DB36" s="136"/>
      <c r="DC36" s="136"/>
      <c r="DD36" s="136"/>
      <c r="DE36" s="136"/>
      <c r="DF36" s="136"/>
      <c r="DG36" s="136"/>
      <c r="DH36" s="136"/>
      <c r="DI36" s="136"/>
      <c r="DJ36" s="136"/>
      <c r="DK36" s="266"/>
      <c r="DL36" s="266"/>
      <c r="DM36" s="266"/>
      <c r="DN36" s="266"/>
      <c r="DO36" s="266"/>
      <c r="DP36" s="66"/>
      <c r="DQ36" s="66"/>
      <c r="DR36" s="66"/>
      <c r="DS36" s="66"/>
      <c r="DT36" s="269"/>
      <c r="DU36" s="269"/>
      <c r="DV36" s="269"/>
      <c r="DW36" s="269"/>
      <c r="DX36" s="268"/>
      <c r="DY36" s="257"/>
      <c r="DZ36" s="257"/>
      <c r="EA36" s="257"/>
      <c r="EB36" s="257"/>
      <c r="EC36" s="66"/>
      <c r="ED36" s="66"/>
      <c r="EE36" s="66"/>
      <c r="EF36" s="66"/>
      <c r="EG36" s="66"/>
      <c r="EH36" s="257"/>
      <c r="EI36" s="257"/>
      <c r="EJ36" s="257"/>
      <c r="EK36" s="257"/>
    </row>
    <row r="37" spans="1:141" ht="39.75" customHeight="1" x14ac:dyDescent="0.2">
      <c r="A37" s="352"/>
      <c r="B37" s="355"/>
      <c r="C37" s="346"/>
      <c r="D37" s="346"/>
      <c r="E37" s="161"/>
      <c r="F37" s="349"/>
      <c r="G37" s="161"/>
      <c r="H37" s="349"/>
      <c r="I37" s="349"/>
      <c r="J37" s="346"/>
      <c r="K37" s="181"/>
      <c r="L37" s="181"/>
      <c r="M37" s="181"/>
      <c r="N37" s="181"/>
      <c r="O37" s="346"/>
      <c r="P37" s="340"/>
      <c r="Q37" s="337"/>
      <c r="R37" s="340"/>
      <c r="S37" s="337"/>
      <c r="T37" s="343"/>
      <c r="U37" s="149"/>
      <c r="V37" s="157"/>
      <c r="W37" s="157"/>
      <c r="X37" s="157"/>
      <c r="Y37" s="151" t="s">
        <v>115</v>
      </c>
      <c r="Z37" s="134">
        <f>+IF(Y37='Tabla Valoración controles'!$D$4,'Tabla Valoración controles'!$F$4,IF('Mapa Corrupcion'!Y37='Tabla Valoración controles'!$D$5,'Tabla Valoración controles'!$F$5,IF(Y37=FORMULAS!$A$10,0,'Tabla Valoración controles'!$F$6)))</f>
        <v>0</v>
      </c>
      <c r="AA37" s="151"/>
      <c r="AB37" s="135">
        <f>+IF(AA37='Tabla Valoración controles'!$D$7,'Tabla Valoración controles'!$F$7,IF(Y37=FORMULAS!$A$10,0,'Tabla Valoración controles'!$F$8))</f>
        <v>0</v>
      </c>
      <c r="AC37" s="151"/>
      <c r="AD37" s="134">
        <f>+IF(AC37='Tabla Valoración controles'!$D$9,'Tabla Valoración controles'!$F$9,IF(Y37=FORMULAS!$A$10,0,'Tabla Valoración controles'!$F$10))</f>
        <v>0</v>
      </c>
      <c r="AE37" s="151"/>
      <c r="AF37" s="134">
        <f>+IF(AE37='Tabla Valoración controles'!$D$9,'Tabla Valoración controles'!$F$9,IF(AA37=FORMULAS!$A$10,0,'Tabla Valoración controles'!$F$10))</f>
        <v>0</v>
      </c>
      <c r="AG37" s="151"/>
      <c r="AH37" s="134">
        <f>+IF(AG37='Tabla Valoración controles'!$D$13,'Tabla Valoración controles'!$F$13,'Tabla Valoración controles'!$F$14)</f>
        <v>0</v>
      </c>
      <c r="AI37" s="195">
        <f t="shared" si="2"/>
        <v>0</v>
      </c>
      <c r="AJ37" s="152"/>
      <c r="AK37" s="153">
        <f>+IF(AJ37=[2]CONTROLES!$C$50,[2]CONTROLES!$D$50,[2]CONTROLES!$D$51)</f>
        <v>0</v>
      </c>
      <c r="AL37" s="152"/>
      <c r="AM37" s="153">
        <f>+IF(AL37=[2]CONTROLES!$C$52,[2]CONTROLES!$D$52,[2]CONTROLES!$D$53)</f>
        <v>0</v>
      </c>
      <c r="AN37" s="152"/>
      <c r="AO37" s="153">
        <f>+IF(AN37=[2]CONTROLES!$C$54,[2]CONTROLES!$D$54,[2]CONTROLES!$D$55)</f>
        <v>0</v>
      </c>
      <c r="AP37" s="152"/>
      <c r="AQ37" s="153">
        <f>+IF(AP37=[2]CONTROLES!$C$56,[2]CONTROLES!$D$56,IF(AP37=[2]CONTROLES!$C$57,[2]CONTROLES!$D$57,[2]CONTROLES!$D$58))</f>
        <v>0</v>
      </c>
      <c r="AR37" s="152"/>
      <c r="AS37" s="153">
        <f>+IF(AR37=[2]CONTROLES!$C$59,[2]CONTROLES!$D$59,[2]CONTROLES!$D$60)</f>
        <v>0</v>
      </c>
      <c r="AT37" s="152"/>
      <c r="AU37" s="153">
        <f>+IF(AT37=[2]CONTROLES!$C$61,[2]CONTROLES!$D$61,[2]CONTROLES!$D$62)</f>
        <v>0</v>
      </c>
      <c r="AV37" s="152"/>
      <c r="AW37" s="154">
        <f>+IF(AV37=[2]CONTROLES!$C$63,[2]CONTROLES!$D$63,IF(AV37=[2]CONTROLES!$C$64,[2]CONTROLES!$D$64,[2]CONTROLES!$D$65))</f>
        <v>0</v>
      </c>
      <c r="AX37" s="154">
        <f t="shared" si="0"/>
        <v>0</v>
      </c>
      <c r="AY37" s="155" t="str">
        <f t="shared" si="1"/>
        <v>Débil</v>
      </c>
      <c r="AZ37" s="346"/>
      <c r="BA37" s="340"/>
      <c r="BB37" s="334"/>
      <c r="BC37" s="337"/>
      <c r="BD37" s="343"/>
      <c r="BE37" s="343"/>
      <c r="BF37" s="136"/>
      <c r="BG37" s="136"/>
      <c r="BH37" s="180"/>
      <c r="BI37" s="136"/>
      <c r="BJ37" s="136"/>
      <c r="BK37" s="136"/>
      <c r="BL37" s="136"/>
      <c r="BM37" s="136" t="s">
        <v>171</v>
      </c>
      <c r="BN37" s="358"/>
      <c r="BO37" s="221"/>
      <c r="BP37" s="221"/>
      <c r="BQ37" s="221"/>
      <c r="BR37" s="221"/>
      <c r="BS37" s="221"/>
      <c r="BT37" s="221"/>
      <c r="BU37" s="221"/>
      <c r="BV37" s="221"/>
      <c r="BW37" s="221"/>
      <c r="BX37" s="221"/>
      <c r="BY37" s="221"/>
      <c r="BZ37" s="221"/>
      <c r="CA37" s="221"/>
      <c r="CB37" s="221"/>
      <c r="CC37" s="221"/>
      <c r="CD37" s="221"/>
      <c r="CE37" s="240"/>
      <c r="CF37" s="240"/>
      <c r="CG37" s="136"/>
      <c r="CH37" s="136"/>
      <c r="CI37" s="136"/>
      <c r="CJ37" s="136"/>
      <c r="CK37" s="136"/>
      <c r="CL37" s="136"/>
      <c r="CM37" s="136"/>
      <c r="CN37" s="136"/>
      <c r="CO37" s="136"/>
      <c r="CP37" s="136"/>
      <c r="CQ37" s="136"/>
      <c r="CR37" s="136"/>
      <c r="CS37" s="136"/>
      <c r="CT37" s="136"/>
      <c r="CU37" s="136"/>
      <c r="CV37" s="136"/>
      <c r="CW37" s="136"/>
      <c r="CX37" s="136"/>
      <c r="CY37" s="136"/>
      <c r="CZ37" s="136"/>
      <c r="DA37" s="136"/>
      <c r="DB37" s="136"/>
      <c r="DC37" s="136"/>
      <c r="DD37" s="136"/>
      <c r="DE37" s="136"/>
      <c r="DF37" s="136"/>
      <c r="DG37" s="136"/>
      <c r="DH37" s="136"/>
      <c r="DI37" s="136"/>
      <c r="DJ37" s="136"/>
      <c r="DK37" s="266"/>
      <c r="DL37" s="266"/>
      <c r="DM37" s="266"/>
      <c r="DN37" s="266"/>
      <c r="DO37" s="266"/>
      <c r="DP37" s="66"/>
      <c r="DQ37" s="66"/>
      <c r="DR37" s="66"/>
      <c r="DS37" s="66"/>
      <c r="DT37" s="269"/>
      <c r="DU37" s="269"/>
      <c r="DV37" s="269"/>
      <c r="DW37" s="269"/>
      <c r="DX37" s="268"/>
      <c r="DY37" s="257"/>
      <c r="DZ37" s="257"/>
      <c r="EA37" s="257"/>
      <c r="EB37" s="257"/>
      <c r="EC37" s="66"/>
      <c r="ED37" s="66"/>
      <c r="EE37" s="66"/>
      <c r="EF37" s="66"/>
      <c r="EG37" s="66"/>
      <c r="EH37" s="257"/>
      <c r="EI37" s="257"/>
      <c r="EJ37" s="257"/>
      <c r="EK37" s="257"/>
    </row>
    <row r="38" spans="1:141" ht="39.75" customHeight="1" x14ac:dyDescent="0.2">
      <c r="A38" s="353"/>
      <c r="B38" s="356"/>
      <c r="C38" s="347"/>
      <c r="D38" s="347"/>
      <c r="E38" s="161"/>
      <c r="F38" s="350"/>
      <c r="G38" s="161"/>
      <c r="H38" s="350"/>
      <c r="I38" s="350"/>
      <c r="J38" s="347"/>
      <c r="K38" s="182"/>
      <c r="L38" s="182"/>
      <c r="M38" s="182"/>
      <c r="N38" s="182"/>
      <c r="O38" s="347"/>
      <c r="P38" s="341"/>
      <c r="Q38" s="338"/>
      <c r="R38" s="341"/>
      <c r="S38" s="338"/>
      <c r="T38" s="344"/>
      <c r="U38" s="149"/>
      <c r="V38" s="157"/>
      <c r="W38" s="157"/>
      <c r="X38" s="157"/>
      <c r="Y38" s="151" t="s">
        <v>115</v>
      </c>
      <c r="Z38" s="134">
        <f>+IF(Y38='Tabla Valoración controles'!$D$4,'Tabla Valoración controles'!$F$4,IF('Mapa Corrupcion'!Y38='Tabla Valoración controles'!$D$5,'Tabla Valoración controles'!$F$5,IF(Y38=FORMULAS!$A$10,0,'Tabla Valoración controles'!$F$6)))</f>
        <v>0</v>
      </c>
      <c r="AA38" s="151"/>
      <c r="AB38" s="135">
        <f>+IF(AA38='Tabla Valoración controles'!$D$7,'Tabla Valoración controles'!$F$7,IF(Y38=FORMULAS!$A$10,0,'Tabla Valoración controles'!$F$8))</f>
        <v>0</v>
      </c>
      <c r="AC38" s="151"/>
      <c r="AD38" s="134">
        <f>+IF(AC38='Tabla Valoración controles'!$D$9,'Tabla Valoración controles'!$F$9,IF(Y38=FORMULAS!$A$10,0,'Tabla Valoración controles'!$F$10))</f>
        <v>0</v>
      </c>
      <c r="AE38" s="151"/>
      <c r="AF38" s="134">
        <f>+IF(AE38='Tabla Valoración controles'!$D$9,'Tabla Valoración controles'!$F$9,IF(AA38=FORMULAS!$A$10,0,'Tabla Valoración controles'!$F$10))</f>
        <v>0</v>
      </c>
      <c r="AG38" s="151"/>
      <c r="AH38" s="134">
        <f>+IF(AG38='Tabla Valoración controles'!$D$13,'Tabla Valoración controles'!$F$13,'Tabla Valoración controles'!$F$14)</f>
        <v>0</v>
      </c>
      <c r="AI38" s="195">
        <f t="shared" si="2"/>
        <v>0</v>
      </c>
      <c r="AJ38" s="152"/>
      <c r="AK38" s="153">
        <f>+IF(AJ38=[2]CONTROLES!$C$50,[2]CONTROLES!$D$50,[2]CONTROLES!$D$51)</f>
        <v>0</v>
      </c>
      <c r="AL38" s="152"/>
      <c r="AM38" s="153">
        <f>+IF(AL38=[2]CONTROLES!$C$52,[2]CONTROLES!$D$52,[2]CONTROLES!$D$53)</f>
        <v>0</v>
      </c>
      <c r="AN38" s="152"/>
      <c r="AO38" s="153">
        <f>+IF(AN38=[2]CONTROLES!$C$54,[2]CONTROLES!$D$54,[2]CONTROLES!$D$55)</f>
        <v>0</v>
      </c>
      <c r="AP38" s="152"/>
      <c r="AQ38" s="153">
        <f>+IF(AP38=[2]CONTROLES!$C$56,[2]CONTROLES!$D$56,IF(AP38=[2]CONTROLES!$C$57,[2]CONTROLES!$D$57,[2]CONTROLES!$D$58))</f>
        <v>0</v>
      </c>
      <c r="AR38" s="152"/>
      <c r="AS38" s="153">
        <f>+IF(AR38=[2]CONTROLES!$C$59,[2]CONTROLES!$D$59,[2]CONTROLES!$D$60)</f>
        <v>0</v>
      </c>
      <c r="AT38" s="152"/>
      <c r="AU38" s="153">
        <f>+IF(AT38=[2]CONTROLES!$C$61,[2]CONTROLES!$D$61,[2]CONTROLES!$D$62)</f>
        <v>0</v>
      </c>
      <c r="AV38" s="152"/>
      <c r="AW38" s="154">
        <f>+IF(AV38=[2]CONTROLES!$C$63,[2]CONTROLES!$D$63,IF(AV38=[2]CONTROLES!$C$64,[2]CONTROLES!$D$64,[2]CONTROLES!$D$65))</f>
        <v>0</v>
      </c>
      <c r="AX38" s="154">
        <f t="shared" si="0"/>
        <v>0</v>
      </c>
      <c r="AY38" s="155" t="str">
        <f t="shared" si="1"/>
        <v>Débil</v>
      </c>
      <c r="AZ38" s="347"/>
      <c r="BA38" s="341"/>
      <c r="BB38" s="335"/>
      <c r="BC38" s="338"/>
      <c r="BD38" s="344"/>
      <c r="BE38" s="344"/>
      <c r="BF38" s="136"/>
      <c r="BG38" s="136"/>
      <c r="BH38" s="180"/>
      <c r="BI38" s="136"/>
      <c r="BJ38" s="136"/>
      <c r="BK38" s="136"/>
      <c r="BL38" s="136"/>
      <c r="BM38" s="136" t="s">
        <v>171</v>
      </c>
      <c r="BN38" s="359"/>
      <c r="BO38" s="221"/>
      <c r="BP38" s="221"/>
      <c r="BQ38" s="221"/>
      <c r="BR38" s="221"/>
      <c r="BS38" s="221"/>
      <c r="BT38" s="221"/>
      <c r="BU38" s="221"/>
      <c r="BV38" s="221"/>
      <c r="BW38" s="221"/>
      <c r="BX38" s="221"/>
      <c r="BY38" s="221"/>
      <c r="BZ38" s="221"/>
      <c r="CA38" s="221"/>
      <c r="CB38" s="221"/>
      <c r="CC38" s="221"/>
      <c r="CD38" s="221"/>
      <c r="CE38" s="240"/>
      <c r="CF38" s="240"/>
      <c r="CG38" s="136"/>
      <c r="CH38" s="136"/>
      <c r="CI38" s="136"/>
      <c r="CJ38" s="136"/>
      <c r="CK38" s="136"/>
      <c r="CL38" s="136"/>
      <c r="CM38" s="136"/>
      <c r="CN38" s="136"/>
      <c r="CO38" s="136"/>
      <c r="CP38" s="136"/>
      <c r="CQ38" s="136"/>
      <c r="CR38" s="136"/>
      <c r="CS38" s="136"/>
      <c r="CT38" s="136"/>
      <c r="CU38" s="136"/>
      <c r="CV38" s="136"/>
      <c r="CW38" s="136"/>
      <c r="CX38" s="136"/>
      <c r="CY38" s="136"/>
      <c r="CZ38" s="136"/>
      <c r="DA38" s="136"/>
      <c r="DB38" s="136"/>
      <c r="DC38" s="136"/>
      <c r="DD38" s="136"/>
      <c r="DE38" s="136"/>
      <c r="DF38" s="136"/>
      <c r="DG38" s="136"/>
      <c r="DH38" s="136"/>
      <c r="DI38" s="136"/>
      <c r="DJ38" s="136"/>
      <c r="DK38" s="266"/>
      <c r="DL38" s="266"/>
      <c r="DM38" s="266"/>
      <c r="DN38" s="266"/>
      <c r="DO38" s="266"/>
      <c r="DP38" s="66"/>
      <c r="DQ38" s="66"/>
      <c r="DR38" s="66"/>
      <c r="DS38" s="66"/>
      <c r="DT38" s="269"/>
      <c r="DU38" s="269"/>
      <c r="DV38" s="269"/>
      <c r="DW38" s="269"/>
      <c r="DX38" s="268"/>
      <c r="DY38" s="258"/>
      <c r="DZ38" s="258"/>
      <c r="EA38" s="258"/>
      <c r="EB38" s="258"/>
      <c r="EC38" s="66"/>
      <c r="ED38" s="66"/>
      <c r="EE38" s="66"/>
      <c r="EF38" s="66"/>
      <c r="EG38" s="66"/>
      <c r="EH38" s="258"/>
      <c r="EI38" s="258"/>
      <c r="EJ38" s="258"/>
      <c r="EK38" s="258"/>
    </row>
    <row r="39" spans="1:141" ht="111" customHeight="1" x14ac:dyDescent="0.2">
      <c r="A39" s="351">
        <v>6</v>
      </c>
      <c r="B39" s="354" t="s">
        <v>135</v>
      </c>
      <c r="C39" s="345" t="str">
        <f>VLOOKUP(B39,FORMULAS!$A$30:$B$46,2,0)</f>
        <v>Coordinar la adquisición de los bienes y servicios necesarios en la Caja de la Vivienda Popular, según la normatividad contractual legal vigente</v>
      </c>
      <c r="D39" s="345" t="str">
        <f>VLOOKUP(B39,FORMULAS!$A$30:$C$46,3,0)</f>
        <v>Director de Gestión Corporativa</v>
      </c>
      <c r="E39" s="161" t="s">
        <v>372</v>
      </c>
      <c r="F39" s="348" t="s">
        <v>371</v>
      </c>
      <c r="G39" s="161" t="s">
        <v>352</v>
      </c>
      <c r="H39" s="348" t="s">
        <v>369</v>
      </c>
      <c r="I39" s="348" t="s">
        <v>370</v>
      </c>
      <c r="J39" s="345" t="s">
        <v>625</v>
      </c>
      <c r="K39" s="148" t="s">
        <v>676</v>
      </c>
      <c r="L39" s="148" t="s">
        <v>676</v>
      </c>
      <c r="M39" s="148" t="s">
        <v>676</v>
      </c>
      <c r="N39" s="148" t="s">
        <v>676</v>
      </c>
      <c r="O39" s="345" t="s">
        <v>285</v>
      </c>
      <c r="P39" s="339" t="str">
        <f>VLOOKUP(O39,FORMULAS!$A$77:$B$82,2,0)</f>
        <v>Improbable</v>
      </c>
      <c r="Q39" s="336" t="str">
        <f>+P39</f>
        <v>Improbable</v>
      </c>
      <c r="R39" s="339" t="str">
        <f>VLOOKUP(A39,'Impacto Ri Inhe'!$B$5:$AF$41,31,1)</f>
        <v>Mayor</v>
      </c>
      <c r="S39" s="336" t="str">
        <f>CONCATENATE(R39,"-",Q39)</f>
        <v>Mayor-Improbable</v>
      </c>
      <c r="T39" s="342" t="str">
        <f>VLOOKUP(S39,FORMULAS!$I$77:$J$97,2,0)</f>
        <v>Alto</v>
      </c>
      <c r="U39" s="149">
        <v>1</v>
      </c>
      <c r="V39" s="150" t="s">
        <v>374</v>
      </c>
      <c r="W39" s="150" t="s">
        <v>364</v>
      </c>
      <c r="X39" s="150" t="s">
        <v>375</v>
      </c>
      <c r="Y39" s="151" t="s">
        <v>12</v>
      </c>
      <c r="Z39" s="134">
        <f>+IF(Y39='Tabla Valoración controles'!$D$4,'Tabla Valoración controles'!$F$4,IF('Mapa Corrupcion'!Y39='Tabla Valoración controles'!$D$5,'Tabla Valoración controles'!$F$5,IF(Y39=FORMULAS!$A$10,0,'Tabla Valoración controles'!$F$6)))</f>
        <v>0.25</v>
      </c>
      <c r="AA39" s="151" t="s">
        <v>8</v>
      </c>
      <c r="AB39" s="135">
        <f>+IF(AA39='Tabla Valoración controles'!$D$7,'Tabla Valoración controles'!$F$7,IF(Y39=FORMULAS!$A$10,0,'Tabla Valoración controles'!$F$8))</f>
        <v>0.15</v>
      </c>
      <c r="AC39" s="151" t="s">
        <v>17</v>
      </c>
      <c r="AD39" s="134">
        <f>+IF(AC39='Tabla Valoración controles'!$D$9,'Tabla Valoración controles'!$F$9,IF(Y39=FORMULAS!$A$10,0,'Tabla Valoración controles'!$F$10))</f>
        <v>0</v>
      </c>
      <c r="AE39" s="151" t="s">
        <v>21</v>
      </c>
      <c r="AF39" s="134">
        <f>+IF(AE39='Tabla Valoración controles'!$D$9,'Tabla Valoración controles'!$F$9,IF(AA39=FORMULAS!$A$10,0,'Tabla Valoración controles'!$F$10))</f>
        <v>0</v>
      </c>
      <c r="AG39" s="151" t="s">
        <v>77</v>
      </c>
      <c r="AH39" s="134">
        <f>+IF(AG39='Tabla Valoración controles'!$D$13,'Tabla Valoración controles'!$F$13,'Tabla Valoración controles'!$F$14)</f>
        <v>0</v>
      </c>
      <c r="AI39" s="195">
        <f t="shared" si="2"/>
        <v>0.4</v>
      </c>
      <c r="AJ39" s="152" t="s">
        <v>716</v>
      </c>
      <c r="AK39" s="153">
        <f>+IF(AJ39=[2]CONTROLES!$C$50,[2]CONTROLES!$D$50,[2]CONTROLES!$D$51)</f>
        <v>15</v>
      </c>
      <c r="AL39" s="152" t="s">
        <v>722</v>
      </c>
      <c r="AM39" s="153">
        <f>+IF(AL39=[2]CONTROLES!$C$52,[2]CONTROLES!$D$52,[2]CONTROLES!$D$53)</f>
        <v>15</v>
      </c>
      <c r="AN39" s="152" t="s">
        <v>725</v>
      </c>
      <c r="AO39" s="153">
        <f>+IF(AN39=[2]CONTROLES!$C$54,[2]CONTROLES!$D$54,[2]CONTROLES!$D$55)</f>
        <v>15</v>
      </c>
      <c r="AP39" s="152" t="s">
        <v>728</v>
      </c>
      <c r="AQ39" s="153">
        <f>+IF(AP39=[2]CONTROLES!$C$56,[2]CONTROLES!$D$56,IF(AP39=[2]CONTROLES!$C$57,[2]CONTROLES!$D$57,[2]CONTROLES!$D$58))</f>
        <v>15</v>
      </c>
      <c r="AR39" s="152" t="s">
        <v>732</v>
      </c>
      <c r="AS39" s="153">
        <f>+IF(AR39=[2]CONTROLES!$C$59,[2]CONTROLES!$D$59,[2]CONTROLES!$D$60)</f>
        <v>15</v>
      </c>
      <c r="AT39" s="152" t="s">
        <v>735</v>
      </c>
      <c r="AU39" s="153">
        <f>+IF(AT39=[2]CONTROLES!$C$61,[2]CONTROLES!$D$61,[2]CONTROLES!$D$62)</f>
        <v>15</v>
      </c>
      <c r="AV39" s="152" t="s">
        <v>738</v>
      </c>
      <c r="AW39" s="154">
        <f>+IF(AV39=[2]CONTROLES!$C$63,[2]CONTROLES!$D$63,IF(AV39=[2]CONTROLES!$C$64,[2]CONTROLES!$D$64,[2]CONTROLES!$D$65))</f>
        <v>10</v>
      </c>
      <c r="AX39" s="154">
        <f t="shared" si="0"/>
        <v>100</v>
      </c>
      <c r="AY39" s="155" t="str">
        <f t="shared" si="1"/>
        <v>Fuerte</v>
      </c>
      <c r="AZ39" s="345" t="s">
        <v>286</v>
      </c>
      <c r="BA39" s="339" t="str">
        <f>VLOOKUP(AZ39,FORMULAS!$A$77:$B$82,2,0)</f>
        <v>Rara vez</v>
      </c>
      <c r="BB39" s="333" t="str">
        <f>+R39</f>
        <v>Mayor</v>
      </c>
      <c r="BC39" s="336" t="str">
        <f>CONCATENATE(BB39,"-",BA39)</f>
        <v>Mayor-Rara vez</v>
      </c>
      <c r="BD39" s="342" t="str">
        <f>VLOOKUP(BC39,FORMULAS!$I$77:$J$97,2,0)</f>
        <v>Alto</v>
      </c>
      <c r="BE39" s="342" t="s">
        <v>118</v>
      </c>
      <c r="BF39" s="180" t="s">
        <v>376</v>
      </c>
      <c r="BG39" s="180" t="s">
        <v>864</v>
      </c>
      <c r="BH39" s="180" t="s">
        <v>225</v>
      </c>
      <c r="BI39" s="156">
        <v>44562</v>
      </c>
      <c r="BJ39" s="156">
        <v>44651</v>
      </c>
      <c r="BK39" s="180" t="s">
        <v>377</v>
      </c>
      <c r="BL39" s="180" t="s">
        <v>378</v>
      </c>
      <c r="BM39" s="136" t="s">
        <v>172</v>
      </c>
      <c r="BN39" s="357" t="s">
        <v>364</v>
      </c>
      <c r="BO39" s="221" t="s">
        <v>1454</v>
      </c>
      <c r="BP39" s="221" t="s">
        <v>1455</v>
      </c>
      <c r="BQ39" s="221" t="s">
        <v>625</v>
      </c>
      <c r="BR39" s="221" t="s">
        <v>625</v>
      </c>
      <c r="BS39" s="221" t="s">
        <v>1456</v>
      </c>
      <c r="BT39" s="221" t="s">
        <v>1455</v>
      </c>
      <c r="BU39" s="221" t="s">
        <v>625</v>
      </c>
      <c r="BV39" s="221" t="s">
        <v>625</v>
      </c>
      <c r="BW39" s="221" t="s">
        <v>1457</v>
      </c>
      <c r="BX39" s="221" t="s">
        <v>1455</v>
      </c>
      <c r="BY39" s="221" t="s">
        <v>625</v>
      </c>
      <c r="BZ39" s="221" t="s">
        <v>625</v>
      </c>
      <c r="CA39" s="221" t="s">
        <v>1458</v>
      </c>
      <c r="CB39" s="221" t="s">
        <v>1455</v>
      </c>
      <c r="CC39" s="221" t="s">
        <v>625</v>
      </c>
      <c r="CD39" s="221" t="s">
        <v>625</v>
      </c>
      <c r="CE39" s="210" t="s">
        <v>913</v>
      </c>
      <c r="CF39" s="210" t="s">
        <v>914</v>
      </c>
      <c r="CG39" s="210" t="s">
        <v>911</v>
      </c>
      <c r="CH39" s="220" t="s">
        <v>911</v>
      </c>
      <c r="CI39" s="210" t="s">
        <v>915</v>
      </c>
      <c r="CJ39" s="210" t="s">
        <v>914</v>
      </c>
      <c r="CK39" s="210" t="s">
        <v>911</v>
      </c>
      <c r="CL39" s="210" t="s">
        <v>911</v>
      </c>
      <c r="CM39" s="210" t="s">
        <v>916</v>
      </c>
      <c r="CN39" s="210" t="s">
        <v>914</v>
      </c>
      <c r="CO39" s="210" t="s">
        <v>911</v>
      </c>
      <c r="CP39" s="210" t="s">
        <v>911</v>
      </c>
      <c r="CQ39" s="210" t="s">
        <v>917</v>
      </c>
      <c r="CR39" s="210" t="s">
        <v>914</v>
      </c>
      <c r="CS39" s="210" t="s">
        <v>918</v>
      </c>
      <c r="CT39" s="220">
        <v>1</v>
      </c>
      <c r="CU39" s="150" t="s">
        <v>1227</v>
      </c>
      <c r="CV39" s="210" t="s">
        <v>1228</v>
      </c>
      <c r="CW39" s="209" t="s">
        <v>911</v>
      </c>
      <c r="CX39" s="209" t="s">
        <v>911</v>
      </c>
      <c r="CY39" s="150" t="s">
        <v>1227</v>
      </c>
      <c r="CZ39" s="210" t="s">
        <v>1228</v>
      </c>
      <c r="DA39" s="209" t="s">
        <v>911</v>
      </c>
      <c r="DB39" s="209" t="s">
        <v>911</v>
      </c>
      <c r="DC39" s="150" t="s">
        <v>1227</v>
      </c>
      <c r="DD39" s="210" t="s">
        <v>1228</v>
      </c>
      <c r="DE39" s="209" t="s">
        <v>911</v>
      </c>
      <c r="DF39" s="209" t="s">
        <v>911</v>
      </c>
      <c r="DG39" s="150" t="s">
        <v>1227</v>
      </c>
      <c r="DH39" s="210" t="s">
        <v>1228</v>
      </c>
      <c r="DI39" s="209" t="s">
        <v>911</v>
      </c>
      <c r="DJ39" s="209" t="s">
        <v>911</v>
      </c>
      <c r="DK39" s="264" t="s">
        <v>1164</v>
      </c>
      <c r="DL39" s="264" t="s">
        <v>173</v>
      </c>
      <c r="DM39" s="264" t="s">
        <v>1167</v>
      </c>
      <c r="DN39" s="274" t="s">
        <v>625</v>
      </c>
      <c r="DO39" s="249" t="s">
        <v>173</v>
      </c>
      <c r="DP39" s="264" t="s">
        <v>1590</v>
      </c>
      <c r="DQ39" s="264" t="s">
        <v>1591</v>
      </c>
      <c r="DR39" s="264" t="s">
        <v>1578</v>
      </c>
      <c r="DS39" s="308">
        <v>0</v>
      </c>
      <c r="DT39" s="264" t="s">
        <v>1155</v>
      </c>
      <c r="DU39" s="264" t="s">
        <v>173</v>
      </c>
      <c r="DV39" s="264" t="s">
        <v>1168</v>
      </c>
      <c r="DW39" s="274" t="s">
        <v>625</v>
      </c>
      <c r="DX39" s="276" t="s">
        <v>173</v>
      </c>
      <c r="DY39" s="264" t="s">
        <v>1169</v>
      </c>
      <c r="DZ39" s="264" t="s">
        <v>1170</v>
      </c>
      <c r="EA39" s="259" t="s">
        <v>1171</v>
      </c>
      <c r="EB39" s="259">
        <v>0</v>
      </c>
      <c r="EC39" s="246" t="s">
        <v>1084</v>
      </c>
      <c r="ED39" s="66" t="s">
        <v>172</v>
      </c>
      <c r="EE39" s="309" t="s">
        <v>1096</v>
      </c>
      <c r="EF39" s="297">
        <v>1</v>
      </c>
      <c r="EG39" s="66" t="s">
        <v>172</v>
      </c>
      <c r="EH39" s="249" t="s">
        <v>1626</v>
      </c>
      <c r="EI39" s="310" t="s">
        <v>1655</v>
      </c>
      <c r="EJ39" s="259" t="s">
        <v>1140</v>
      </c>
      <c r="EK39" s="259">
        <v>1</v>
      </c>
    </row>
    <row r="40" spans="1:141" ht="39.75" customHeight="1" x14ac:dyDescent="0.25">
      <c r="A40" s="352"/>
      <c r="B40" s="355"/>
      <c r="C40" s="346"/>
      <c r="D40" s="346"/>
      <c r="E40" s="161"/>
      <c r="F40" s="349"/>
      <c r="G40" s="161" t="s">
        <v>373</v>
      </c>
      <c r="H40" s="349"/>
      <c r="I40" s="349"/>
      <c r="J40" s="346"/>
      <c r="K40" s="181"/>
      <c r="L40" s="181"/>
      <c r="M40" s="181"/>
      <c r="N40" s="181"/>
      <c r="O40" s="346"/>
      <c r="P40" s="340"/>
      <c r="Q40" s="337"/>
      <c r="R40" s="340"/>
      <c r="S40" s="337"/>
      <c r="T40" s="343"/>
      <c r="U40" s="149"/>
      <c r="V40" s="150"/>
      <c r="W40" s="150"/>
      <c r="X40" s="150"/>
      <c r="Y40" s="151" t="s">
        <v>115</v>
      </c>
      <c r="Z40" s="134">
        <f>+IF(Y40='Tabla Valoración controles'!$D$4,'Tabla Valoración controles'!$F$4,IF('Mapa Corrupcion'!Y40='Tabla Valoración controles'!$D$5,'Tabla Valoración controles'!$F$5,IF(Y40=FORMULAS!$A$10,0,'Tabla Valoración controles'!$F$6)))</f>
        <v>0</v>
      </c>
      <c r="AA40" s="151"/>
      <c r="AB40" s="135">
        <f>+IF(AA40='Tabla Valoración controles'!$D$7,'Tabla Valoración controles'!$F$7,IF(Y40=FORMULAS!$A$10,0,'Tabla Valoración controles'!$F$8))</f>
        <v>0</v>
      </c>
      <c r="AC40" s="151"/>
      <c r="AD40" s="134">
        <f>+IF(AC40='Tabla Valoración controles'!$D$9,'Tabla Valoración controles'!$F$9,IF(Y40=FORMULAS!$A$10,0,'Tabla Valoración controles'!$F$10))</f>
        <v>0</v>
      </c>
      <c r="AE40" s="151"/>
      <c r="AF40" s="134">
        <f>+IF(AE40='Tabla Valoración controles'!$D$9,'Tabla Valoración controles'!$F$9,IF(AA40=FORMULAS!$A$10,0,'Tabla Valoración controles'!$F$10))</f>
        <v>0</v>
      </c>
      <c r="AG40" s="151"/>
      <c r="AH40" s="134">
        <f>+IF(AG40='Tabla Valoración controles'!$D$13,'Tabla Valoración controles'!$F$13,'Tabla Valoración controles'!$F$14)</f>
        <v>0</v>
      </c>
      <c r="AI40" s="195">
        <f t="shared" si="2"/>
        <v>0</v>
      </c>
      <c r="AJ40" s="152"/>
      <c r="AK40" s="153">
        <f>+IF(AJ40=[2]CONTROLES!$C$50,[2]CONTROLES!$D$50,[2]CONTROLES!$D$51)</f>
        <v>0</v>
      </c>
      <c r="AL40" s="152"/>
      <c r="AM40" s="153">
        <f>+IF(AL40=[2]CONTROLES!$C$52,[2]CONTROLES!$D$52,[2]CONTROLES!$D$53)</f>
        <v>0</v>
      </c>
      <c r="AN40" s="152"/>
      <c r="AO40" s="153">
        <f>+IF(AN40=[2]CONTROLES!$C$54,[2]CONTROLES!$D$54,[2]CONTROLES!$D$55)</f>
        <v>0</v>
      </c>
      <c r="AP40" s="152"/>
      <c r="AQ40" s="153">
        <f>+IF(AP40=[2]CONTROLES!$C$56,[2]CONTROLES!$D$56,IF(AP40=[2]CONTROLES!$C$57,[2]CONTROLES!$D$57,[2]CONTROLES!$D$58))</f>
        <v>0</v>
      </c>
      <c r="AR40" s="152"/>
      <c r="AS40" s="153">
        <f>+IF(AR40=[2]CONTROLES!$C$59,[2]CONTROLES!$D$59,[2]CONTROLES!$D$60)</f>
        <v>0</v>
      </c>
      <c r="AT40" s="152"/>
      <c r="AU40" s="153">
        <f>+IF(AT40=[2]CONTROLES!$C$61,[2]CONTROLES!$D$61,[2]CONTROLES!$D$62)</f>
        <v>0</v>
      </c>
      <c r="AV40" s="152"/>
      <c r="AW40" s="154">
        <f>+IF(AV40=[2]CONTROLES!$C$63,[2]CONTROLES!$D$63,IF(AV40=[2]CONTROLES!$C$64,[2]CONTROLES!$D$64,[2]CONTROLES!$D$65))</f>
        <v>0</v>
      </c>
      <c r="AX40" s="154">
        <f t="shared" si="0"/>
        <v>0</v>
      </c>
      <c r="AY40" s="155" t="str">
        <f t="shared" si="1"/>
        <v>Débil</v>
      </c>
      <c r="AZ40" s="346"/>
      <c r="BA40" s="340"/>
      <c r="BB40" s="334"/>
      <c r="BC40" s="337"/>
      <c r="BD40" s="343"/>
      <c r="BE40" s="343"/>
      <c r="BF40" s="136"/>
      <c r="BG40" s="136"/>
      <c r="BH40" s="180"/>
      <c r="BI40" s="136"/>
      <c r="BJ40" s="136"/>
      <c r="BK40" s="136"/>
      <c r="BL40" s="136"/>
      <c r="BM40" s="136" t="s">
        <v>171</v>
      </c>
      <c r="BN40" s="358"/>
      <c r="BO40" s="221" t="s">
        <v>1454</v>
      </c>
      <c r="BP40" s="221" t="s">
        <v>1455</v>
      </c>
      <c r="BQ40" s="221" t="s">
        <v>625</v>
      </c>
      <c r="BR40" s="221" t="s">
        <v>625</v>
      </c>
      <c r="BS40" s="221" t="s">
        <v>1456</v>
      </c>
      <c r="BT40" s="221" t="s">
        <v>1455</v>
      </c>
      <c r="BU40" s="221" t="s">
        <v>625</v>
      </c>
      <c r="BV40" s="221" t="s">
        <v>625</v>
      </c>
      <c r="BW40" s="221" t="s">
        <v>1457</v>
      </c>
      <c r="BX40" s="221" t="s">
        <v>1455</v>
      </c>
      <c r="BY40" s="221" t="s">
        <v>625</v>
      </c>
      <c r="BZ40" s="221" t="s">
        <v>625</v>
      </c>
      <c r="CA40" s="221" t="s">
        <v>1458</v>
      </c>
      <c r="CB40" s="221" t="s">
        <v>1455</v>
      </c>
      <c r="CC40" s="221" t="s">
        <v>625</v>
      </c>
      <c r="CD40" s="221" t="s">
        <v>625</v>
      </c>
      <c r="CE40" s="240"/>
      <c r="CF40" s="240"/>
      <c r="CG40" s="136"/>
      <c r="CH40" s="136"/>
      <c r="CI40" s="136"/>
      <c r="CJ40" s="136"/>
      <c r="CK40" s="136"/>
      <c r="CL40" s="136"/>
      <c r="CM40" s="136"/>
      <c r="CN40" s="136"/>
      <c r="CO40" s="136"/>
      <c r="CP40" s="136"/>
      <c r="CQ40" s="136"/>
      <c r="CR40" s="136"/>
      <c r="CS40" s="136"/>
      <c r="CT40" s="136"/>
      <c r="CU40" s="136"/>
      <c r="CV40" s="136"/>
      <c r="CW40" s="136"/>
      <c r="CX40" s="136"/>
      <c r="CY40" s="136"/>
      <c r="CZ40" s="136"/>
      <c r="DA40" s="136"/>
      <c r="DB40" s="136"/>
      <c r="DC40" s="136"/>
      <c r="DD40" s="136"/>
      <c r="DE40" s="136"/>
      <c r="DF40" s="136"/>
      <c r="DG40" s="136"/>
      <c r="DH40" s="136"/>
      <c r="DI40" s="136"/>
      <c r="DJ40" s="136"/>
      <c r="DK40" s="264"/>
      <c r="DL40" s="264"/>
      <c r="DM40" s="277"/>
      <c r="DN40" s="277"/>
      <c r="DO40" s="277"/>
      <c r="DP40" s="66"/>
      <c r="DQ40" s="66"/>
      <c r="DR40" s="66"/>
      <c r="DS40" s="66"/>
      <c r="DT40" s="269"/>
      <c r="DU40" s="269"/>
      <c r="DV40" s="269"/>
      <c r="DW40" s="269"/>
      <c r="DX40" s="268"/>
      <c r="DY40" s="278"/>
      <c r="DZ40" s="257"/>
      <c r="EA40" s="257"/>
      <c r="EB40" s="257"/>
      <c r="EC40" s="66"/>
      <c r="ED40" s="66"/>
      <c r="EE40" s="66"/>
      <c r="EF40" s="66"/>
      <c r="EG40" s="66"/>
      <c r="EH40" s="278"/>
      <c r="EI40" s="257"/>
      <c r="EJ40" s="257"/>
      <c r="EK40" s="257"/>
    </row>
    <row r="41" spans="1:141" ht="39.75" customHeight="1" x14ac:dyDescent="0.2">
      <c r="A41" s="352"/>
      <c r="B41" s="355"/>
      <c r="C41" s="346"/>
      <c r="D41" s="346"/>
      <c r="E41" s="161"/>
      <c r="F41" s="349"/>
      <c r="G41" s="161"/>
      <c r="H41" s="349"/>
      <c r="I41" s="349"/>
      <c r="J41" s="346"/>
      <c r="K41" s="181"/>
      <c r="L41" s="181"/>
      <c r="M41" s="181"/>
      <c r="N41" s="181"/>
      <c r="O41" s="346"/>
      <c r="P41" s="340"/>
      <c r="Q41" s="337"/>
      <c r="R41" s="340"/>
      <c r="S41" s="337"/>
      <c r="T41" s="343"/>
      <c r="U41" s="149"/>
      <c r="V41" s="157"/>
      <c r="W41" s="157"/>
      <c r="X41" s="157"/>
      <c r="Y41" s="151" t="s">
        <v>115</v>
      </c>
      <c r="Z41" s="134">
        <f>+IF(Y41='Tabla Valoración controles'!$D$4,'Tabla Valoración controles'!$F$4,IF('Mapa Corrupcion'!Y41='Tabla Valoración controles'!$D$5,'Tabla Valoración controles'!$F$5,IF(Y41=FORMULAS!$A$10,0,'Tabla Valoración controles'!$F$6)))</f>
        <v>0</v>
      </c>
      <c r="AA41" s="151"/>
      <c r="AB41" s="135">
        <f>+IF(AA41='Tabla Valoración controles'!$D$7,'Tabla Valoración controles'!$F$7,IF(Y41=FORMULAS!$A$10,0,'Tabla Valoración controles'!$F$8))</f>
        <v>0</v>
      </c>
      <c r="AC41" s="151"/>
      <c r="AD41" s="134">
        <f>+IF(AC41='Tabla Valoración controles'!$D$9,'Tabla Valoración controles'!$F$9,IF(Y41=FORMULAS!$A$10,0,'Tabla Valoración controles'!$F$10))</f>
        <v>0</v>
      </c>
      <c r="AE41" s="151"/>
      <c r="AF41" s="134">
        <f>+IF(AE41='Tabla Valoración controles'!$D$9,'Tabla Valoración controles'!$F$9,IF(AA41=FORMULAS!$A$10,0,'Tabla Valoración controles'!$F$10))</f>
        <v>0</v>
      </c>
      <c r="AG41" s="151"/>
      <c r="AH41" s="134">
        <f>+IF(AG41='Tabla Valoración controles'!$D$13,'Tabla Valoración controles'!$F$13,'Tabla Valoración controles'!$F$14)</f>
        <v>0</v>
      </c>
      <c r="AI41" s="195">
        <f t="shared" si="2"/>
        <v>0</v>
      </c>
      <c r="AJ41" s="152"/>
      <c r="AK41" s="153">
        <f>+IF(AJ41=[2]CONTROLES!$C$50,[2]CONTROLES!$D$50,[2]CONTROLES!$D$51)</f>
        <v>0</v>
      </c>
      <c r="AL41" s="152"/>
      <c r="AM41" s="153">
        <f>+IF(AL41=[2]CONTROLES!$C$52,[2]CONTROLES!$D$52,[2]CONTROLES!$D$53)</f>
        <v>0</v>
      </c>
      <c r="AN41" s="152"/>
      <c r="AO41" s="153">
        <f>+IF(AN41=[2]CONTROLES!$C$54,[2]CONTROLES!$D$54,[2]CONTROLES!$D$55)</f>
        <v>0</v>
      </c>
      <c r="AP41" s="152"/>
      <c r="AQ41" s="153">
        <f>+IF(AP41=[2]CONTROLES!$C$56,[2]CONTROLES!$D$56,IF(AP41=[2]CONTROLES!$C$57,[2]CONTROLES!$D$57,[2]CONTROLES!$D$58))</f>
        <v>0</v>
      </c>
      <c r="AR41" s="152"/>
      <c r="AS41" s="153">
        <f>+IF(AR41=[2]CONTROLES!$C$59,[2]CONTROLES!$D$59,[2]CONTROLES!$D$60)</f>
        <v>0</v>
      </c>
      <c r="AT41" s="152"/>
      <c r="AU41" s="153">
        <f>+IF(AT41=[2]CONTROLES!$C$61,[2]CONTROLES!$D$61,[2]CONTROLES!$D$62)</f>
        <v>0</v>
      </c>
      <c r="AV41" s="152"/>
      <c r="AW41" s="154">
        <f>+IF(AV41=[2]CONTROLES!$C$63,[2]CONTROLES!$D$63,IF(AV41=[2]CONTROLES!$C$64,[2]CONTROLES!$D$64,[2]CONTROLES!$D$65))</f>
        <v>0</v>
      </c>
      <c r="AX41" s="154">
        <f t="shared" si="0"/>
        <v>0</v>
      </c>
      <c r="AY41" s="155" t="str">
        <f t="shared" si="1"/>
        <v>Débil</v>
      </c>
      <c r="AZ41" s="346"/>
      <c r="BA41" s="340"/>
      <c r="BB41" s="334"/>
      <c r="BC41" s="337"/>
      <c r="BD41" s="343"/>
      <c r="BE41" s="343"/>
      <c r="BF41" s="136"/>
      <c r="BG41" s="136"/>
      <c r="BH41" s="180"/>
      <c r="BI41" s="136"/>
      <c r="BJ41" s="136"/>
      <c r="BK41" s="136"/>
      <c r="BL41" s="136"/>
      <c r="BM41" s="136" t="s">
        <v>171</v>
      </c>
      <c r="BN41" s="358"/>
      <c r="BO41" s="221"/>
      <c r="BP41" s="221"/>
      <c r="BQ41" s="221"/>
      <c r="BR41" s="221"/>
      <c r="BS41" s="221"/>
      <c r="BT41" s="221"/>
      <c r="BU41" s="221"/>
      <c r="BV41" s="221"/>
      <c r="BW41" s="221"/>
      <c r="BX41" s="221"/>
      <c r="BY41" s="221"/>
      <c r="BZ41" s="221"/>
      <c r="CA41" s="221"/>
      <c r="CB41" s="221"/>
      <c r="CC41" s="221"/>
      <c r="CD41" s="221"/>
      <c r="CE41" s="240"/>
      <c r="CF41" s="240"/>
      <c r="CG41" s="136"/>
      <c r="CH41" s="136"/>
      <c r="CI41" s="136"/>
      <c r="CJ41" s="136"/>
      <c r="CK41" s="136"/>
      <c r="CL41" s="136"/>
      <c r="CM41" s="136"/>
      <c r="CN41" s="136"/>
      <c r="CO41" s="136"/>
      <c r="CP41" s="136"/>
      <c r="CQ41" s="136"/>
      <c r="CR41" s="136"/>
      <c r="CS41" s="136"/>
      <c r="CT41" s="136"/>
      <c r="CU41" s="136"/>
      <c r="CV41" s="136"/>
      <c r="CW41" s="136"/>
      <c r="CX41" s="136"/>
      <c r="CY41" s="136"/>
      <c r="CZ41" s="136"/>
      <c r="DA41" s="136"/>
      <c r="DB41" s="136"/>
      <c r="DC41" s="136"/>
      <c r="DD41" s="136"/>
      <c r="DE41" s="136"/>
      <c r="DF41" s="136"/>
      <c r="DG41" s="136"/>
      <c r="DH41" s="136"/>
      <c r="DI41" s="136"/>
      <c r="DJ41" s="136"/>
      <c r="DK41" s="266"/>
      <c r="DL41" s="266"/>
      <c r="DM41" s="266"/>
      <c r="DN41" s="266"/>
      <c r="DO41" s="266"/>
      <c r="DP41" s="66"/>
      <c r="DQ41" s="66"/>
      <c r="DR41" s="66"/>
      <c r="DS41" s="66"/>
      <c r="DT41" s="269"/>
      <c r="DU41" s="269"/>
      <c r="DV41" s="269"/>
      <c r="DW41" s="269"/>
      <c r="DX41" s="268"/>
      <c r="DY41" s="257"/>
      <c r="DZ41" s="257"/>
      <c r="EA41" s="257"/>
      <c r="EB41" s="257"/>
      <c r="EC41" s="66"/>
      <c r="ED41" s="66"/>
      <c r="EE41" s="66"/>
      <c r="EF41" s="66"/>
      <c r="EG41" s="66"/>
      <c r="EH41" s="257"/>
      <c r="EI41" s="257"/>
      <c r="EJ41" s="257"/>
      <c r="EK41" s="257"/>
    </row>
    <row r="42" spans="1:141" ht="39.75" customHeight="1" x14ac:dyDescent="0.2">
      <c r="A42" s="352"/>
      <c r="B42" s="355"/>
      <c r="C42" s="346"/>
      <c r="D42" s="346"/>
      <c r="E42" s="161"/>
      <c r="F42" s="349"/>
      <c r="G42" s="161"/>
      <c r="H42" s="349"/>
      <c r="I42" s="349"/>
      <c r="J42" s="346"/>
      <c r="K42" s="181"/>
      <c r="L42" s="181"/>
      <c r="M42" s="181"/>
      <c r="N42" s="181"/>
      <c r="O42" s="346"/>
      <c r="P42" s="340"/>
      <c r="Q42" s="337"/>
      <c r="R42" s="340"/>
      <c r="S42" s="337"/>
      <c r="T42" s="343"/>
      <c r="U42" s="149"/>
      <c r="V42" s="157"/>
      <c r="W42" s="157"/>
      <c r="X42" s="157"/>
      <c r="Y42" s="151" t="s">
        <v>115</v>
      </c>
      <c r="Z42" s="134">
        <f>+IF(Y42='Tabla Valoración controles'!$D$4,'Tabla Valoración controles'!$F$4,IF('Mapa Corrupcion'!Y42='Tabla Valoración controles'!$D$5,'Tabla Valoración controles'!$F$5,IF(Y42=FORMULAS!$A$10,0,'Tabla Valoración controles'!$F$6)))</f>
        <v>0</v>
      </c>
      <c r="AA42" s="151"/>
      <c r="AB42" s="135">
        <f>+IF(AA42='Tabla Valoración controles'!$D$7,'Tabla Valoración controles'!$F$7,IF(Y42=FORMULAS!$A$10,0,'Tabla Valoración controles'!$F$8))</f>
        <v>0</v>
      </c>
      <c r="AC42" s="151"/>
      <c r="AD42" s="134">
        <f>+IF(AC42='Tabla Valoración controles'!$D$9,'Tabla Valoración controles'!$F$9,IF(Y42=FORMULAS!$A$10,0,'Tabla Valoración controles'!$F$10))</f>
        <v>0</v>
      </c>
      <c r="AE42" s="151"/>
      <c r="AF42" s="134">
        <f>+IF(AE42='Tabla Valoración controles'!$D$9,'Tabla Valoración controles'!$F$9,IF(AA42=FORMULAS!$A$10,0,'Tabla Valoración controles'!$F$10))</f>
        <v>0</v>
      </c>
      <c r="AG42" s="151"/>
      <c r="AH42" s="134">
        <f>+IF(AG42='Tabla Valoración controles'!$D$13,'Tabla Valoración controles'!$F$13,'Tabla Valoración controles'!$F$14)</f>
        <v>0</v>
      </c>
      <c r="AI42" s="195">
        <f t="shared" si="2"/>
        <v>0</v>
      </c>
      <c r="AJ42" s="152"/>
      <c r="AK42" s="153">
        <f>+IF(AJ42=[2]CONTROLES!$C$50,[2]CONTROLES!$D$50,[2]CONTROLES!$D$51)</f>
        <v>0</v>
      </c>
      <c r="AL42" s="152"/>
      <c r="AM42" s="153">
        <f>+IF(AL42=[2]CONTROLES!$C$52,[2]CONTROLES!$D$52,[2]CONTROLES!$D$53)</f>
        <v>0</v>
      </c>
      <c r="AN42" s="152"/>
      <c r="AO42" s="153">
        <f>+IF(AN42=[2]CONTROLES!$C$54,[2]CONTROLES!$D$54,[2]CONTROLES!$D$55)</f>
        <v>0</v>
      </c>
      <c r="AP42" s="152"/>
      <c r="AQ42" s="153">
        <f>+IF(AP42=[2]CONTROLES!$C$56,[2]CONTROLES!$D$56,IF(AP42=[2]CONTROLES!$C$57,[2]CONTROLES!$D$57,[2]CONTROLES!$D$58))</f>
        <v>0</v>
      </c>
      <c r="AR42" s="152"/>
      <c r="AS42" s="153">
        <f>+IF(AR42=[2]CONTROLES!$C$59,[2]CONTROLES!$D$59,[2]CONTROLES!$D$60)</f>
        <v>0</v>
      </c>
      <c r="AT42" s="152"/>
      <c r="AU42" s="153">
        <f>+IF(AT42=[2]CONTROLES!$C$61,[2]CONTROLES!$D$61,[2]CONTROLES!$D$62)</f>
        <v>0</v>
      </c>
      <c r="AV42" s="152"/>
      <c r="AW42" s="154">
        <f>+IF(AV42=[2]CONTROLES!$C$63,[2]CONTROLES!$D$63,IF(AV42=[2]CONTROLES!$C$64,[2]CONTROLES!$D$64,[2]CONTROLES!$D$65))</f>
        <v>0</v>
      </c>
      <c r="AX42" s="154">
        <f t="shared" si="0"/>
        <v>0</v>
      </c>
      <c r="AY42" s="155" t="str">
        <f t="shared" si="1"/>
        <v>Débil</v>
      </c>
      <c r="AZ42" s="346"/>
      <c r="BA42" s="340"/>
      <c r="BB42" s="334"/>
      <c r="BC42" s="337"/>
      <c r="BD42" s="343"/>
      <c r="BE42" s="343"/>
      <c r="BF42" s="136"/>
      <c r="BG42" s="136"/>
      <c r="BH42" s="180"/>
      <c r="BI42" s="136"/>
      <c r="BJ42" s="136"/>
      <c r="BK42" s="136"/>
      <c r="BL42" s="136"/>
      <c r="BM42" s="136" t="s">
        <v>171</v>
      </c>
      <c r="BN42" s="358"/>
      <c r="BO42" s="221"/>
      <c r="BP42" s="221"/>
      <c r="BQ42" s="221"/>
      <c r="BR42" s="221"/>
      <c r="BS42" s="221"/>
      <c r="BT42" s="221"/>
      <c r="BU42" s="221"/>
      <c r="BV42" s="221"/>
      <c r="BW42" s="221"/>
      <c r="BX42" s="221"/>
      <c r="BY42" s="221"/>
      <c r="BZ42" s="221"/>
      <c r="CA42" s="221"/>
      <c r="CB42" s="221"/>
      <c r="CC42" s="221"/>
      <c r="CD42" s="221"/>
      <c r="CE42" s="240"/>
      <c r="CF42" s="240"/>
      <c r="CG42" s="136"/>
      <c r="CH42" s="136"/>
      <c r="CI42" s="136"/>
      <c r="CJ42" s="136"/>
      <c r="CK42" s="136"/>
      <c r="CL42" s="136"/>
      <c r="CM42" s="136"/>
      <c r="CN42" s="136"/>
      <c r="CO42" s="136"/>
      <c r="CP42" s="136"/>
      <c r="CQ42" s="136"/>
      <c r="CR42" s="136"/>
      <c r="CS42" s="136"/>
      <c r="CT42" s="136"/>
      <c r="CU42" s="136"/>
      <c r="CV42" s="136"/>
      <c r="CW42" s="136"/>
      <c r="CX42" s="136"/>
      <c r="CY42" s="136"/>
      <c r="CZ42" s="136"/>
      <c r="DA42" s="136"/>
      <c r="DB42" s="136"/>
      <c r="DC42" s="136"/>
      <c r="DD42" s="136"/>
      <c r="DE42" s="136"/>
      <c r="DF42" s="136"/>
      <c r="DG42" s="136"/>
      <c r="DH42" s="136"/>
      <c r="DI42" s="136"/>
      <c r="DJ42" s="136"/>
      <c r="DK42" s="266"/>
      <c r="DL42" s="266"/>
      <c r="DM42" s="266"/>
      <c r="DN42" s="266"/>
      <c r="DO42" s="266"/>
      <c r="DP42" s="66"/>
      <c r="DQ42" s="66"/>
      <c r="DR42" s="66"/>
      <c r="DS42" s="66"/>
      <c r="DT42" s="269"/>
      <c r="DU42" s="269"/>
      <c r="DV42" s="269"/>
      <c r="DW42" s="269"/>
      <c r="DX42" s="268"/>
      <c r="DY42" s="257"/>
      <c r="DZ42" s="257"/>
      <c r="EA42" s="257"/>
      <c r="EB42" s="257"/>
      <c r="EC42" s="66"/>
      <c r="ED42" s="66"/>
      <c r="EE42" s="66"/>
      <c r="EF42" s="66"/>
      <c r="EG42" s="66"/>
      <c r="EH42" s="257"/>
      <c r="EI42" s="257"/>
      <c r="EJ42" s="257"/>
      <c r="EK42" s="257"/>
    </row>
    <row r="43" spans="1:141" ht="39.75" customHeight="1" x14ac:dyDescent="0.2">
      <c r="A43" s="352"/>
      <c r="B43" s="355"/>
      <c r="C43" s="346"/>
      <c r="D43" s="346"/>
      <c r="E43" s="161"/>
      <c r="F43" s="349"/>
      <c r="G43" s="161"/>
      <c r="H43" s="349"/>
      <c r="I43" s="349"/>
      <c r="J43" s="346"/>
      <c r="K43" s="181"/>
      <c r="L43" s="181"/>
      <c r="M43" s="181"/>
      <c r="N43" s="181"/>
      <c r="O43" s="346"/>
      <c r="P43" s="340"/>
      <c r="Q43" s="337"/>
      <c r="R43" s="340"/>
      <c r="S43" s="337"/>
      <c r="T43" s="343"/>
      <c r="U43" s="149"/>
      <c r="V43" s="157"/>
      <c r="W43" s="157"/>
      <c r="X43" s="157"/>
      <c r="Y43" s="151" t="s">
        <v>115</v>
      </c>
      <c r="Z43" s="134">
        <f>+IF(Y43='Tabla Valoración controles'!$D$4,'Tabla Valoración controles'!$F$4,IF('Mapa Corrupcion'!Y43='Tabla Valoración controles'!$D$5,'Tabla Valoración controles'!$F$5,IF(Y43=FORMULAS!$A$10,0,'Tabla Valoración controles'!$F$6)))</f>
        <v>0</v>
      </c>
      <c r="AA43" s="151"/>
      <c r="AB43" s="135">
        <f>+IF(AA43='Tabla Valoración controles'!$D$7,'Tabla Valoración controles'!$F$7,IF(Y43=FORMULAS!$A$10,0,'Tabla Valoración controles'!$F$8))</f>
        <v>0</v>
      </c>
      <c r="AC43" s="151"/>
      <c r="AD43" s="134">
        <f>+IF(AC43='Tabla Valoración controles'!$D$9,'Tabla Valoración controles'!$F$9,IF(Y43=FORMULAS!$A$10,0,'Tabla Valoración controles'!$F$10))</f>
        <v>0</v>
      </c>
      <c r="AE43" s="151"/>
      <c r="AF43" s="134">
        <f>+IF(AE43='Tabla Valoración controles'!$D$9,'Tabla Valoración controles'!$F$9,IF(AA43=FORMULAS!$A$10,0,'Tabla Valoración controles'!$F$10))</f>
        <v>0</v>
      </c>
      <c r="AG43" s="151"/>
      <c r="AH43" s="134">
        <f>+IF(AG43='Tabla Valoración controles'!$D$13,'Tabla Valoración controles'!$F$13,'Tabla Valoración controles'!$F$14)</f>
        <v>0</v>
      </c>
      <c r="AI43" s="195">
        <f t="shared" si="2"/>
        <v>0</v>
      </c>
      <c r="AJ43" s="152"/>
      <c r="AK43" s="153">
        <f>+IF(AJ43=[2]CONTROLES!$C$50,[2]CONTROLES!$D$50,[2]CONTROLES!$D$51)</f>
        <v>0</v>
      </c>
      <c r="AL43" s="152"/>
      <c r="AM43" s="153">
        <f>+IF(AL43=[2]CONTROLES!$C$52,[2]CONTROLES!$D$52,[2]CONTROLES!$D$53)</f>
        <v>0</v>
      </c>
      <c r="AN43" s="152"/>
      <c r="AO43" s="153">
        <f>+IF(AN43=[2]CONTROLES!$C$54,[2]CONTROLES!$D$54,[2]CONTROLES!$D$55)</f>
        <v>0</v>
      </c>
      <c r="AP43" s="152"/>
      <c r="AQ43" s="153">
        <f>+IF(AP43=[2]CONTROLES!$C$56,[2]CONTROLES!$D$56,IF(AP43=[2]CONTROLES!$C$57,[2]CONTROLES!$D$57,[2]CONTROLES!$D$58))</f>
        <v>0</v>
      </c>
      <c r="AR43" s="152"/>
      <c r="AS43" s="153">
        <f>+IF(AR43=[2]CONTROLES!$C$59,[2]CONTROLES!$D$59,[2]CONTROLES!$D$60)</f>
        <v>0</v>
      </c>
      <c r="AT43" s="152"/>
      <c r="AU43" s="153">
        <f>+IF(AT43=[2]CONTROLES!$C$61,[2]CONTROLES!$D$61,[2]CONTROLES!$D$62)</f>
        <v>0</v>
      </c>
      <c r="AV43" s="152"/>
      <c r="AW43" s="154">
        <f>+IF(AV43=[2]CONTROLES!$C$63,[2]CONTROLES!$D$63,IF(AV43=[2]CONTROLES!$C$64,[2]CONTROLES!$D$64,[2]CONTROLES!$D$65))</f>
        <v>0</v>
      </c>
      <c r="AX43" s="154">
        <f t="shared" si="0"/>
        <v>0</v>
      </c>
      <c r="AY43" s="155" t="str">
        <f t="shared" si="1"/>
        <v>Débil</v>
      </c>
      <c r="AZ43" s="346"/>
      <c r="BA43" s="340"/>
      <c r="BB43" s="334"/>
      <c r="BC43" s="337"/>
      <c r="BD43" s="343"/>
      <c r="BE43" s="343"/>
      <c r="BF43" s="136"/>
      <c r="BG43" s="136"/>
      <c r="BH43" s="180"/>
      <c r="BI43" s="136"/>
      <c r="BJ43" s="136"/>
      <c r="BK43" s="136"/>
      <c r="BL43" s="136"/>
      <c r="BM43" s="136" t="s">
        <v>171</v>
      </c>
      <c r="BN43" s="358"/>
      <c r="BO43" s="221"/>
      <c r="BP43" s="221"/>
      <c r="BQ43" s="221"/>
      <c r="BR43" s="221"/>
      <c r="BS43" s="221"/>
      <c r="BT43" s="221"/>
      <c r="BU43" s="221"/>
      <c r="BV43" s="221"/>
      <c r="BW43" s="221"/>
      <c r="BX43" s="221"/>
      <c r="BY43" s="221"/>
      <c r="BZ43" s="221"/>
      <c r="CA43" s="221"/>
      <c r="CB43" s="221"/>
      <c r="CC43" s="221"/>
      <c r="CD43" s="221"/>
      <c r="CE43" s="240"/>
      <c r="CF43" s="240"/>
      <c r="CG43" s="136"/>
      <c r="CH43" s="136"/>
      <c r="CI43" s="136"/>
      <c r="CJ43" s="136"/>
      <c r="CK43" s="136"/>
      <c r="CL43" s="136"/>
      <c r="CM43" s="136"/>
      <c r="CN43" s="136"/>
      <c r="CO43" s="136"/>
      <c r="CP43" s="136"/>
      <c r="CQ43" s="136"/>
      <c r="CR43" s="136"/>
      <c r="CS43" s="136"/>
      <c r="CT43" s="136"/>
      <c r="CU43" s="136"/>
      <c r="CV43" s="136"/>
      <c r="CW43" s="136"/>
      <c r="CX43" s="136"/>
      <c r="CY43" s="136"/>
      <c r="CZ43" s="136"/>
      <c r="DA43" s="136"/>
      <c r="DB43" s="136"/>
      <c r="DC43" s="136"/>
      <c r="DD43" s="136"/>
      <c r="DE43" s="136"/>
      <c r="DF43" s="136"/>
      <c r="DG43" s="136"/>
      <c r="DH43" s="136"/>
      <c r="DI43" s="136"/>
      <c r="DJ43" s="136"/>
      <c r="DK43" s="266"/>
      <c r="DL43" s="266"/>
      <c r="DM43" s="266"/>
      <c r="DN43" s="266"/>
      <c r="DO43" s="266"/>
      <c r="DP43" s="66"/>
      <c r="DQ43" s="66"/>
      <c r="DR43" s="66"/>
      <c r="DS43" s="66"/>
      <c r="DT43" s="269"/>
      <c r="DU43" s="269"/>
      <c r="DV43" s="269"/>
      <c r="DW43" s="269"/>
      <c r="DX43" s="268"/>
      <c r="DY43" s="257"/>
      <c r="DZ43" s="257"/>
      <c r="EA43" s="257"/>
      <c r="EB43" s="257"/>
      <c r="EC43" s="66"/>
      <c r="ED43" s="66"/>
      <c r="EE43" s="66"/>
      <c r="EF43" s="66"/>
      <c r="EG43" s="66"/>
      <c r="EH43" s="257"/>
      <c r="EI43" s="257"/>
      <c r="EJ43" s="257"/>
      <c r="EK43" s="257"/>
    </row>
    <row r="44" spans="1:141" ht="39.75" customHeight="1" x14ac:dyDescent="0.2">
      <c r="A44" s="353"/>
      <c r="B44" s="356"/>
      <c r="C44" s="347"/>
      <c r="D44" s="347"/>
      <c r="E44" s="161"/>
      <c r="F44" s="350"/>
      <c r="G44" s="161"/>
      <c r="H44" s="350"/>
      <c r="I44" s="350"/>
      <c r="J44" s="347"/>
      <c r="K44" s="182"/>
      <c r="L44" s="182"/>
      <c r="M44" s="182"/>
      <c r="N44" s="182"/>
      <c r="O44" s="347"/>
      <c r="P44" s="341"/>
      <c r="Q44" s="338"/>
      <c r="R44" s="341"/>
      <c r="S44" s="338"/>
      <c r="T44" s="344"/>
      <c r="U44" s="149"/>
      <c r="V44" s="157"/>
      <c r="W44" s="157"/>
      <c r="X44" s="157"/>
      <c r="Y44" s="151" t="s">
        <v>115</v>
      </c>
      <c r="Z44" s="134">
        <f>+IF(Y44='Tabla Valoración controles'!$D$4,'Tabla Valoración controles'!$F$4,IF('Mapa Corrupcion'!Y44='Tabla Valoración controles'!$D$5,'Tabla Valoración controles'!$F$5,IF(Y44=FORMULAS!$A$10,0,'Tabla Valoración controles'!$F$6)))</f>
        <v>0</v>
      </c>
      <c r="AA44" s="151"/>
      <c r="AB44" s="135">
        <f>+IF(AA44='Tabla Valoración controles'!$D$7,'Tabla Valoración controles'!$F$7,IF(Y44=FORMULAS!$A$10,0,'Tabla Valoración controles'!$F$8))</f>
        <v>0</v>
      </c>
      <c r="AC44" s="151"/>
      <c r="AD44" s="134">
        <f>+IF(AC44='Tabla Valoración controles'!$D$9,'Tabla Valoración controles'!$F$9,IF(Y44=FORMULAS!$A$10,0,'Tabla Valoración controles'!$F$10))</f>
        <v>0</v>
      </c>
      <c r="AE44" s="151"/>
      <c r="AF44" s="134">
        <f>+IF(AE44='Tabla Valoración controles'!$D$9,'Tabla Valoración controles'!$F$9,IF(AA44=FORMULAS!$A$10,0,'Tabla Valoración controles'!$F$10))</f>
        <v>0</v>
      </c>
      <c r="AG44" s="151"/>
      <c r="AH44" s="134">
        <f>+IF(AG44='Tabla Valoración controles'!$D$13,'Tabla Valoración controles'!$F$13,'Tabla Valoración controles'!$F$14)</f>
        <v>0</v>
      </c>
      <c r="AI44" s="195">
        <f t="shared" si="2"/>
        <v>0</v>
      </c>
      <c r="AJ44" s="152"/>
      <c r="AK44" s="153">
        <f>+IF(AJ44=[2]CONTROLES!$C$50,[2]CONTROLES!$D$50,[2]CONTROLES!$D$51)</f>
        <v>0</v>
      </c>
      <c r="AL44" s="152"/>
      <c r="AM44" s="153">
        <f>+IF(AL44=[2]CONTROLES!$C$52,[2]CONTROLES!$D$52,[2]CONTROLES!$D$53)</f>
        <v>0</v>
      </c>
      <c r="AN44" s="152"/>
      <c r="AO44" s="153">
        <f>+IF(AN44=[2]CONTROLES!$C$54,[2]CONTROLES!$D$54,[2]CONTROLES!$D$55)</f>
        <v>0</v>
      </c>
      <c r="AP44" s="152"/>
      <c r="AQ44" s="153">
        <f>+IF(AP44=[2]CONTROLES!$C$56,[2]CONTROLES!$D$56,IF(AP44=[2]CONTROLES!$C$57,[2]CONTROLES!$D$57,[2]CONTROLES!$D$58))</f>
        <v>0</v>
      </c>
      <c r="AR44" s="152"/>
      <c r="AS44" s="153">
        <f>+IF(AR44=[2]CONTROLES!$C$59,[2]CONTROLES!$D$59,[2]CONTROLES!$D$60)</f>
        <v>0</v>
      </c>
      <c r="AT44" s="152"/>
      <c r="AU44" s="153">
        <f>+IF(AT44=[2]CONTROLES!$C$61,[2]CONTROLES!$D$61,[2]CONTROLES!$D$62)</f>
        <v>0</v>
      </c>
      <c r="AV44" s="152"/>
      <c r="AW44" s="154">
        <f>+IF(AV44=[2]CONTROLES!$C$63,[2]CONTROLES!$D$63,IF(AV44=[2]CONTROLES!$C$64,[2]CONTROLES!$D$64,[2]CONTROLES!$D$65))</f>
        <v>0</v>
      </c>
      <c r="AX44" s="154">
        <f t="shared" si="0"/>
        <v>0</v>
      </c>
      <c r="AY44" s="155" t="str">
        <f t="shared" si="1"/>
        <v>Débil</v>
      </c>
      <c r="AZ44" s="347"/>
      <c r="BA44" s="341"/>
      <c r="BB44" s="335"/>
      <c r="BC44" s="338"/>
      <c r="BD44" s="344"/>
      <c r="BE44" s="344"/>
      <c r="BF44" s="136"/>
      <c r="BG44" s="136"/>
      <c r="BH44" s="180"/>
      <c r="BI44" s="136"/>
      <c r="BJ44" s="136"/>
      <c r="BK44" s="136"/>
      <c r="BL44" s="136"/>
      <c r="BM44" s="136" t="s">
        <v>171</v>
      </c>
      <c r="BN44" s="359"/>
      <c r="BO44" s="221"/>
      <c r="BP44" s="221"/>
      <c r="BQ44" s="221"/>
      <c r="BR44" s="221"/>
      <c r="BS44" s="221"/>
      <c r="BT44" s="221"/>
      <c r="BU44" s="221"/>
      <c r="BV44" s="221"/>
      <c r="BW44" s="221"/>
      <c r="BX44" s="221"/>
      <c r="BY44" s="221"/>
      <c r="BZ44" s="221"/>
      <c r="CA44" s="221"/>
      <c r="CB44" s="221"/>
      <c r="CC44" s="221"/>
      <c r="CD44" s="221"/>
      <c r="CE44" s="240"/>
      <c r="CF44" s="240"/>
      <c r="CG44" s="136"/>
      <c r="CH44" s="136"/>
      <c r="CI44" s="136"/>
      <c r="CJ44" s="136"/>
      <c r="CK44" s="136"/>
      <c r="CL44" s="136"/>
      <c r="CM44" s="136"/>
      <c r="CN44" s="136"/>
      <c r="CO44" s="136"/>
      <c r="CP44" s="136"/>
      <c r="CQ44" s="136"/>
      <c r="CR44" s="136"/>
      <c r="CS44" s="136"/>
      <c r="CT44" s="136"/>
      <c r="CU44" s="136"/>
      <c r="CV44" s="136"/>
      <c r="CW44" s="136"/>
      <c r="CX44" s="136"/>
      <c r="CY44" s="136"/>
      <c r="CZ44" s="136"/>
      <c r="DA44" s="136"/>
      <c r="DB44" s="136"/>
      <c r="DC44" s="136"/>
      <c r="DD44" s="136"/>
      <c r="DE44" s="136"/>
      <c r="DF44" s="136"/>
      <c r="DG44" s="136"/>
      <c r="DH44" s="136"/>
      <c r="DI44" s="136"/>
      <c r="DJ44" s="136"/>
      <c r="DK44" s="266"/>
      <c r="DL44" s="266"/>
      <c r="DM44" s="266"/>
      <c r="DN44" s="266"/>
      <c r="DO44" s="266"/>
      <c r="DP44" s="66"/>
      <c r="DQ44" s="66"/>
      <c r="DR44" s="66"/>
      <c r="DS44" s="66"/>
      <c r="DT44" s="269"/>
      <c r="DU44" s="269"/>
      <c r="DV44" s="269"/>
      <c r="DW44" s="269"/>
      <c r="DX44" s="268"/>
      <c r="DY44" s="258"/>
      <c r="DZ44" s="258"/>
      <c r="EA44" s="258"/>
      <c r="EB44" s="258"/>
      <c r="EC44" s="66"/>
      <c r="ED44" s="66"/>
      <c r="EE44" s="66"/>
      <c r="EF44" s="66"/>
      <c r="EG44" s="66"/>
      <c r="EH44" s="258"/>
      <c r="EI44" s="258"/>
      <c r="EJ44" s="258"/>
      <c r="EK44" s="258"/>
    </row>
    <row r="45" spans="1:141" ht="84" customHeight="1" x14ac:dyDescent="0.2">
      <c r="A45" s="351">
        <v>7</v>
      </c>
      <c r="B45" s="354" t="s">
        <v>865</v>
      </c>
      <c r="C45" s="345" t="str">
        <f>VLOOKUP(B45,FORMULAS!$A$30:$B$46,2,0)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5" s="345" t="str">
        <f>VLOOKUP(B45,FORMULAS!$A$30:$C$46,3,0)</f>
        <v xml:space="preserve">Jefe de Oficina de Control Disciplinario Interno </v>
      </c>
      <c r="E45" s="161" t="s">
        <v>380</v>
      </c>
      <c r="F45" s="348" t="s">
        <v>379</v>
      </c>
      <c r="G45" s="161" t="s">
        <v>381</v>
      </c>
      <c r="H45" s="348" t="s">
        <v>867</v>
      </c>
      <c r="I45" s="348" t="s">
        <v>867</v>
      </c>
      <c r="J45" s="345" t="s">
        <v>625</v>
      </c>
      <c r="K45" s="148" t="s">
        <v>676</v>
      </c>
      <c r="L45" s="148" t="s">
        <v>676</v>
      </c>
      <c r="M45" s="148" t="s">
        <v>676</v>
      </c>
      <c r="N45" s="148" t="s">
        <v>676</v>
      </c>
      <c r="O45" s="345" t="s">
        <v>286</v>
      </c>
      <c r="P45" s="339" t="str">
        <f>VLOOKUP(O45,FORMULAS!$A$77:$B$82,2,0)</f>
        <v>Rara vez</v>
      </c>
      <c r="Q45" s="336" t="str">
        <f>+P45</f>
        <v>Rara vez</v>
      </c>
      <c r="R45" s="339" t="str">
        <f>VLOOKUP(A45,'Impacto Ri Inhe'!$B$5:$AF$41,31,1)</f>
        <v>Mayor</v>
      </c>
      <c r="S45" s="336" t="str">
        <f>CONCATENATE(R45,"-",Q45)</f>
        <v>Mayor-Rara vez</v>
      </c>
      <c r="T45" s="342" t="str">
        <f>VLOOKUP(S45,FORMULAS!$I$77:$J$97,2,0)</f>
        <v>Alto</v>
      </c>
      <c r="U45" s="149">
        <v>1</v>
      </c>
      <c r="V45" s="150" t="s">
        <v>868</v>
      </c>
      <c r="W45" s="150" t="s">
        <v>383</v>
      </c>
      <c r="X45" s="150" t="s">
        <v>384</v>
      </c>
      <c r="Y45" s="151" t="s">
        <v>12</v>
      </c>
      <c r="Z45" s="134">
        <f>+IF(Y45='Tabla Valoración controles'!$D$4,'Tabla Valoración controles'!$F$4,IF('Mapa Corrupcion'!Y45='Tabla Valoración controles'!$D$5,'Tabla Valoración controles'!$F$5,IF(Y45=FORMULAS!$A$10,0,'Tabla Valoración controles'!$F$6)))</f>
        <v>0.25</v>
      </c>
      <c r="AA45" s="151" t="s">
        <v>8</v>
      </c>
      <c r="AB45" s="135">
        <f>+IF(AA45='Tabla Valoración controles'!$D$7,'Tabla Valoración controles'!$F$7,IF(Y45=FORMULAS!$A$10,0,'Tabla Valoración controles'!$F$8))</f>
        <v>0.15</v>
      </c>
      <c r="AC45" s="151" t="s">
        <v>18</v>
      </c>
      <c r="AD45" s="134">
        <f>+IF(AC45='Tabla Valoración controles'!$D$9,'Tabla Valoración controles'!$F$9,IF(Y45=FORMULAS!$A$10,0,'Tabla Valoración controles'!$F$10))</f>
        <v>0</v>
      </c>
      <c r="AE45" s="151" t="s">
        <v>20</v>
      </c>
      <c r="AF45" s="134">
        <f>+IF(AE45='Tabla Valoración controles'!$D$9,'Tabla Valoración controles'!$F$9,IF(AA45=FORMULAS!$A$10,0,'Tabla Valoración controles'!$F$10))</f>
        <v>0</v>
      </c>
      <c r="AG45" s="151" t="s">
        <v>77</v>
      </c>
      <c r="AH45" s="134">
        <f>+IF(AG45='Tabla Valoración controles'!$D$13,'Tabla Valoración controles'!$F$13,'Tabla Valoración controles'!$F$14)</f>
        <v>0</v>
      </c>
      <c r="AI45" s="195">
        <f t="shared" si="2"/>
        <v>0.4</v>
      </c>
      <c r="AJ45" s="152" t="s">
        <v>716</v>
      </c>
      <c r="AK45" s="153">
        <f>+IF(AJ45=[2]CONTROLES!$C$50,[2]CONTROLES!$D$50,[2]CONTROLES!$D$51)</f>
        <v>15</v>
      </c>
      <c r="AL45" s="152" t="s">
        <v>722</v>
      </c>
      <c r="AM45" s="153">
        <f>+IF(AL45=[2]CONTROLES!$C$52,[2]CONTROLES!$D$52,[2]CONTROLES!$D$53)</f>
        <v>15</v>
      </c>
      <c r="AN45" s="152" t="s">
        <v>725</v>
      </c>
      <c r="AO45" s="153">
        <f>+IF(AN45=[2]CONTROLES!$C$54,[2]CONTROLES!$D$54,[2]CONTROLES!$D$55)</f>
        <v>15</v>
      </c>
      <c r="AP45" s="152" t="s">
        <v>728</v>
      </c>
      <c r="AQ45" s="153">
        <f>+IF(AP45=[2]CONTROLES!$C$56,[2]CONTROLES!$D$56,IF(AP45=[2]CONTROLES!$C$57,[2]CONTROLES!$D$57,[2]CONTROLES!$D$58))</f>
        <v>15</v>
      </c>
      <c r="AR45" s="152" t="s">
        <v>732</v>
      </c>
      <c r="AS45" s="153">
        <f>+IF(AR45=[2]CONTROLES!$C$59,[2]CONTROLES!$D$59,[2]CONTROLES!$D$60)</f>
        <v>15</v>
      </c>
      <c r="AT45" s="152" t="s">
        <v>735</v>
      </c>
      <c r="AU45" s="153">
        <f>+IF(AT45=[2]CONTROLES!$C$61,[2]CONTROLES!$D$61,[2]CONTROLES!$D$62)</f>
        <v>15</v>
      </c>
      <c r="AV45" s="152" t="s">
        <v>738</v>
      </c>
      <c r="AW45" s="154">
        <f>+IF(AV45=[2]CONTROLES!$C$63,[2]CONTROLES!$D$63,IF(AV45=[2]CONTROLES!$C$64,[2]CONTROLES!$D$64,[2]CONTROLES!$D$65))</f>
        <v>10</v>
      </c>
      <c r="AX45" s="154">
        <f t="shared" si="0"/>
        <v>100</v>
      </c>
      <c r="AY45" s="155" t="str">
        <f t="shared" si="1"/>
        <v>Fuerte</v>
      </c>
      <c r="AZ45" s="345" t="s">
        <v>286</v>
      </c>
      <c r="BA45" s="339" t="str">
        <f>VLOOKUP(AZ45,FORMULAS!$A$77:$B$82,2,0)</f>
        <v>Rara vez</v>
      </c>
      <c r="BB45" s="333" t="str">
        <f>+R45</f>
        <v>Mayor</v>
      </c>
      <c r="BC45" s="336" t="str">
        <f>CONCATENATE(BB45,"-",BA45)</f>
        <v>Mayor-Rara vez</v>
      </c>
      <c r="BD45" s="342" t="str">
        <f>VLOOKUP(BC45,FORMULAS!$I$77:$J$97,2,0)</f>
        <v>Alto</v>
      </c>
      <c r="BE45" s="342" t="s">
        <v>118</v>
      </c>
      <c r="BF45" s="180" t="s">
        <v>385</v>
      </c>
      <c r="BG45" s="180" t="s">
        <v>866</v>
      </c>
      <c r="BH45" s="180" t="s">
        <v>220</v>
      </c>
      <c r="BI45" s="156">
        <v>44593</v>
      </c>
      <c r="BJ45" s="156">
        <v>44926</v>
      </c>
      <c r="BK45" s="180" t="s">
        <v>367</v>
      </c>
      <c r="BL45" s="180" t="s">
        <v>688</v>
      </c>
      <c r="BM45" s="136" t="s">
        <v>172</v>
      </c>
      <c r="BN45" s="357" t="s">
        <v>386</v>
      </c>
      <c r="BO45" s="221" t="s">
        <v>1496</v>
      </c>
      <c r="BP45" s="221" t="s">
        <v>919</v>
      </c>
      <c r="BQ45" s="221" t="s">
        <v>1459</v>
      </c>
      <c r="BR45" s="221">
        <v>1</v>
      </c>
      <c r="BS45" s="221" t="s">
        <v>1460</v>
      </c>
      <c r="BT45" s="221" t="s">
        <v>919</v>
      </c>
      <c r="BU45" s="221" t="s">
        <v>1459</v>
      </c>
      <c r="BV45" s="221">
        <v>1</v>
      </c>
      <c r="BW45" s="221" t="s">
        <v>1461</v>
      </c>
      <c r="BX45" s="221" t="s">
        <v>919</v>
      </c>
      <c r="BY45" s="221" t="s">
        <v>1459</v>
      </c>
      <c r="BZ45" s="221">
        <v>1</v>
      </c>
      <c r="CA45" s="221" t="s">
        <v>1462</v>
      </c>
      <c r="CB45" s="221" t="s">
        <v>911</v>
      </c>
      <c r="CC45" s="221" t="s">
        <v>911</v>
      </c>
      <c r="CD45" s="221" t="s">
        <v>911</v>
      </c>
      <c r="CE45" s="210" t="s">
        <v>1298</v>
      </c>
      <c r="CF45" s="210" t="s">
        <v>919</v>
      </c>
      <c r="CG45" s="210" t="s">
        <v>1298</v>
      </c>
      <c r="CH45" s="220">
        <v>1</v>
      </c>
      <c r="CI45" s="210" t="s">
        <v>920</v>
      </c>
      <c r="CJ45" s="210" t="s">
        <v>919</v>
      </c>
      <c r="CK45" s="210" t="s">
        <v>920</v>
      </c>
      <c r="CL45" s="220">
        <v>1</v>
      </c>
      <c r="CM45" s="210" t="s">
        <v>921</v>
      </c>
      <c r="CN45" s="210" t="s">
        <v>919</v>
      </c>
      <c r="CO45" s="210" t="s">
        <v>921</v>
      </c>
      <c r="CP45" s="220">
        <v>1</v>
      </c>
      <c r="CQ45" s="210" t="s">
        <v>922</v>
      </c>
      <c r="CR45" s="210" t="s">
        <v>919</v>
      </c>
      <c r="CS45" s="210" t="s">
        <v>922</v>
      </c>
      <c r="CT45" s="220">
        <v>1</v>
      </c>
      <c r="CU45" s="209" t="s">
        <v>1299</v>
      </c>
      <c r="CV45" s="209" t="s">
        <v>919</v>
      </c>
      <c r="CW45" s="209" t="s">
        <v>1230</v>
      </c>
      <c r="CX45" s="298">
        <v>0.72727272727272729</v>
      </c>
      <c r="CY45" s="209" t="s">
        <v>1231</v>
      </c>
      <c r="CZ45" s="209" t="s">
        <v>919</v>
      </c>
      <c r="DA45" s="209" t="s">
        <v>1232</v>
      </c>
      <c r="DB45" s="298">
        <v>0.81818181818181823</v>
      </c>
      <c r="DC45" s="210" t="s">
        <v>1233</v>
      </c>
      <c r="DD45" s="209" t="s">
        <v>919</v>
      </c>
      <c r="DE45" s="210" t="s">
        <v>1233</v>
      </c>
      <c r="DF45" s="298">
        <v>0.90909090909090906</v>
      </c>
      <c r="DG45" s="243" t="s">
        <v>1300</v>
      </c>
      <c r="DH45" s="243" t="s">
        <v>919</v>
      </c>
      <c r="DI45" s="243" t="s">
        <v>1300</v>
      </c>
      <c r="DJ45" s="298">
        <v>1</v>
      </c>
      <c r="DK45" s="279" t="s">
        <v>1172</v>
      </c>
      <c r="DL45" s="279" t="s">
        <v>173</v>
      </c>
      <c r="DM45" s="249" t="s">
        <v>1136</v>
      </c>
      <c r="DN45" s="275">
        <v>0.36363636363636365</v>
      </c>
      <c r="DO45" s="249" t="s">
        <v>173</v>
      </c>
      <c r="DP45" s="264" t="s">
        <v>1592</v>
      </c>
      <c r="DQ45" s="264" t="s">
        <v>1593</v>
      </c>
      <c r="DR45" s="264" t="s">
        <v>1152</v>
      </c>
      <c r="DS45" s="308">
        <v>0.25</v>
      </c>
      <c r="DT45" s="264" t="s">
        <v>1155</v>
      </c>
      <c r="DU45" s="279" t="s">
        <v>173</v>
      </c>
      <c r="DV45" s="249" t="s">
        <v>1301</v>
      </c>
      <c r="DW45" s="275">
        <f>+(0.636363636363636)</f>
        <v>0.63636363636363602</v>
      </c>
      <c r="DX45" s="280" t="s">
        <v>173</v>
      </c>
      <c r="DY45" s="249" t="s">
        <v>1173</v>
      </c>
      <c r="DZ45" s="249" t="s">
        <v>1174</v>
      </c>
      <c r="EA45" s="259" t="s">
        <v>1152</v>
      </c>
      <c r="EB45" s="259">
        <v>0.64</v>
      </c>
      <c r="EC45" s="246" t="s">
        <v>1084</v>
      </c>
      <c r="ED45" s="66" t="s">
        <v>172</v>
      </c>
      <c r="EE45" s="251" t="s">
        <v>1408</v>
      </c>
      <c r="EF45" s="297">
        <v>1</v>
      </c>
      <c r="EG45" s="66" t="s">
        <v>172</v>
      </c>
      <c r="EH45" s="310" t="s">
        <v>1628</v>
      </c>
      <c r="EI45" s="310" t="s">
        <v>1629</v>
      </c>
      <c r="EJ45" s="259" t="s">
        <v>1140</v>
      </c>
      <c r="EK45" s="259">
        <v>1</v>
      </c>
    </row>
    <row r="46" spans="1:141" ht="84" customHeight="1" x14ac:dyDescent="0.2">
      <c r="A46" s="352"/>
      <c r="B46" s="355"/>
      <c r="C46" s="346"/>
      <c r="D46" s="346"/>
      <c r="E46" s="161"/>
      <c r="F46" s="349"/>
      <c r="G46" s="161" t="s">
        <v>382</v>
      </c>
      <c r="H46" s="349"/>
      <c r="I46" s="349"/>
      <c r="J46" s="346"/>
      <c r="K46" s="181"/>
      <c r="L46" s="181"/>
      <c r="M46" s="181"/>
      <c r="N46" s="181"/>
      <c r="O46" s="346"/>
      <c r="P46" s="340"/>
      <c r="Q46" s="337"/>
      <c r="R46" s="340"/>
      <c r="S46" s="337"/>
      <c r="T46" s="343"/>
      <c r="U46" s="149"/>
      <c r="V46" s="150"/>
      <c r="W46" s="150"/>
      <c r="X46" s="150"/>
      <c r="Y46" s="151" t="s">
        <v>115</v>
      </c>
      <c r="Z46" s="134">
        <f>+IF(Y46='Tabla Valoración controles'!$D$4,'Tabla Valoración controles'!$F$4,IF('Mapa Corrupcion'!Y46='Tabla Valoración controles'!$D$5,'Tabla Valoración controles'!$F$5,IF(Y46=FORMULAS!$A$10,0,'Tabla Valoración controles'!$F$6)))</f>
        <v>0</v>
      </c>
      <c r="AA46" s="151"/>
      <c r="AB46" s="135">
        <f>+IF(AA46='Tabla Valoración controles'!$D$7,'Tabla Valoración controles'!$F$7,IF(Y46=FORMULAS!$A$10,0,'Tabla Valoración controles'!$F$8))</f>
        <v>0</v>
      </c>
      <c r="AC46" s="151"/>
      <c r="AD46" s="134">
        <f>+IF(AC46='Tabla Valoración controles'!$D$9,'Tabla Valoración controles'!$F$9,IF(Y46=FORMULAS!$A$10,0,'Tabla Valoración controles'!$F$10))</f>
        <v>0</v>
      </c>
      <c r="AE46" s="151"/>
      <c r="AF46" s="134">
        <f>+IF(AE46='Tabla Valoración controles'!$D$9,'Tabla Valoración controles'!$F$9,IF(AA46=FORMULAS!$A$10,0,'Tabla Valoración controles'!$F$10))</f>
        <v>0</v>
      </c>
      <c r="AG46" s="151"/>
      <c r="AH46" s="134">
        <f>+IF(AG46='Tabla Valoración controles'!$D$13,'Tabla Valoración controles'!$F$13,'Tabla Valoración controles'!$F$14)</f>
        <v>0</v>
      </c>
      <c r="AI46" s="195">
        <f t="shared" si="2"/>
        <v>0</v>
      </c>
      <c r="AJ46" s="152"/>
      <c r="AK46" s="153">
        <f>+IF(AJ46=[2]CONTROLES!$C$50,[2]CONTROLES!$D$50,[2]CONTROLES!$D$51)</f>
        <v>0</v>
      </c>
      <c r="AL46" s="152"/>
      <c r="AM46" s="153">
        <f>+IF(AL46=[2]CONTROLES!$C$52,[2]CONTROLES!$D$52,[2]CONTROLES!$D$53)</f>
        <v>0</v>
      </c>
      <c r="AN46" s="152"/>
      <c r="AO46" s="153">
        <f>+IF(AN46=[2]CONTROLES!$C$54,[2]CONTROLES!$D$54,[2]CONTROLES!$D$55)</f>
        <v>0</v>
      </c>
      <c r="AP46" s="152"/>
      <c r="AQ46" s="153">
        <f>+IF(AP46=[2]CONTROLES!$C$56,[2]CONTROLES!$D$56,IF(AP46=[2]CONTROLES!$C$57,[2]CONTROLES!$D$57,[2]CONTROLES!$D$58))</f>
        <v>0</v>
      </c>
      <c r="AR46" s="152"/>
      <c r="AS46" s="153">
        <f>+IF(AR46=[2]CONTROLES!$C$59,[2]CONTROLES!$D$59,[2]CONTROLES!$D$60)</f>
        <v>0</v>
      </c>
      <c r="AT46" s="152"/>
      <c r="AU46" s="153">
        <f>+IF(AT46=[2]CONTROLES!$C$61,[2]CONTROLES!$D$61,[2]CONTROLES!$D$62)</f>
        <v>0</v>
      </c>
      <c r="AV46" s="152"/>
      <c r="AW46" s="154">
        <f>+IF(AV46=[2]CONTROLES!$C$63,[2]CONTROLES!$D$63,IF(AV46=[2]CONTROLES!$C$64,[2]CONTROLES!$D$64,[2]CONTROLES!$D$65))</f>
        <v>0</v>
      </c>
      <c r="AX46" s="154">
        <f t="shared" si="0"/>
        <v>0</v>
      </c>
      <c r="AY46" s="155" t="str">
        <f t="shared" si="1"/>
        <v>Débil</v>
      </c>
      <c r="AZ46" s="346"/>
      <c r="BA46" s="340"/>
      <c r="BB46" s="334"/>
      <c r="BC46" s="337"/>
      <c r="BD46" s="343"/>
      <c r="BE46" s="343"/>
      <c r="BF46" s="136"/>
      <c r="BG46" s="136"/>
      <c r="BH46" s="180"/>
      <c r="BI46" s="136"/>
      <c r="BJ46" s="136"/>
      <c r="BK46" s="136"/>
      <c r="BL46" s="136"/>
      <c r="BM46" s="136" t="s">
        <v>171</v>
      </c>
      <c r="BN46" s="358"/>
      <c r="BO46" s="221" t="s">
        <v>1459</v>
      </c>
      <c r="BP46" s="221" t="s">
        <v>919</v>
      </c>
      <c r="BQ46" s="221" t="s">
        <v>625</v>
      </c>
      <c r="BR46" s="221" t="s">
        <v>625</v>
      </c>
      <c r="BS46" s="221" t="s">
        <v>1460</v>
      </c>
      <c r="BT46" s="221" t="s">
        <v>919</v>
      </c>
      <c r="BU46" s="221" t="s">
        <v>625</v>
      </c>
      <c r="BV46" s="221" t="s">
        <v>625</v>
      </c>
      <c r="BW46" s="221" t="s">
        <v>1461</v>
      </c>
      <c r="BX46" s="221" t="s">
        <v>919</v>
      </c>
      <c r="BY46" s="221" t="s">
        <v>625</v>
      </c>
      <c r="BZ46" s="221" t="s">
        <v>625</v>
      </c>
      <c r="CA46" s="221" t="s">
        <v>1462</v>
      </c>
      <c r="CB46" s="221" t="s">
        <v>911</v>
      </c>
      <c r="CC46" s="221" t="s">
        <v>911</v>
      </c>
      <c r="CD46" s="221" t="s">
        <v>911</v>
      </c>
      <c r="CE46" s="240"/>
      <c r="CF46" s="240"/>
      <c r="CG46" s="136"/>
      <c r="CH46" s="136"/>
      <c r="CI46" s="136"/>
      <c r="CJ46" s="136"/>
      <c r="CK46" s="136"/>
      <c r="CL46" s="136"/>
      <c r="CM46" s="136"/>
      <c r="CN46" s="136"/>
      <c r="CO46" s="136"/>
      <c r="CP46" s="136"/>
      <c r="CQ46" s="136"/>
      <c r="CR46" s="136"/>
      <c r="CS46" s="136"/>
      <c r="CT46" s="136"/>
      <c r="CU46" s="136"/>
      <c r="CV46" s="136"/>
      <c r="CW46" s="136"/>
      <c r="CX46" s="136"/>
      <c r="CY46" s="136"/>
      <c r="CZ46" s="136"/>
      <c r="DA46" s="136"/>
      <c r="DB46" s="136"/>
      <c r="DC46" s="136"/>
      <c r="DD46" s="136"/>
      <c r="DE46" s="136"/>
      <c r="DF46" s="136"/>
      <c r="DG46" s="136"/>
      <c r="DH46" s="136"/>
      <c r="DI46" s="136"/>
      <c r="DJ46" s="136"/>
      <c r="DK46" s="279"/>
      <c r="DL46" s="279"/>
      <c r="DM46" s="277"/>
      <c r="DN46" s="277"/>
      <c r="DO46" s="277"/>
      <c r="DP46" s="66"/>
      <c r="DQ46" s="66"/>
      <c r="DR46" s="66"/>
      <c r="DS46" s="66"/>
      <c r="DT46" s="279"/>
      <c r="DU46" s="279"/>
      <c r="DV46" s="277"/>
      <c r="DW46" s="277"/>
      <c r="DX46" s="268"/>
      <c r="DY46" s="257"/>
      <c r="DZ46" s="257"/>
      <c r="EA46" s="257"/>
      <c r="EB46" s="257"/>
      <c r="EC46" s="66"/>
      <c r="ED46" s="66"/>
      <c r="EE46" s="66"/>
      <c r="EF46" s="66"/>
      <c r="EG46" s="66"/>
      <c r="EH46" s="279"/>
      <c r="EI46" s="277"/>
      <c r="EJ46" s="257"/>
      <c r="EK46" s="257"/>
    </row>
    <row r="47" spans="1:141" ht="39.75" customHeight="1" x14ac:dyDescent="0.2">
      <c r="A47" s="352"/>
      <c r="B47" s="355"/>
      <c r="C47" s="346"/>
      <c r="D47" s="346"/>
      <c r="E47" s="161"/>
      <c r="F47" s="349"/>
      <c r="G47" s="161"/>
      <c r="H47" s="349"/>
      <c r="I47" s="349"/>
      <c r="J47" s="346"/>
      <c r="K47" s="181"/>
      <c r="L47" s="181"/>
      <c r="M47" s="181"/>
      <c r="N47" s="181"/>
      <c r="O47" s="346"/>
      <c r="P47" s="340"/>
      <c r="Q47" s="337"/>
      <c r="R47" s="340"/>
      <c r="S47" s="337"/>
      <c r="T47" s="343"/>
      <c r="U47" s="149"/>
      <c r="V47" s="157"/>
      <c r="W47" s="157"/>
      <c r="X47" s="157"/>
      <c r="Y47" s="151" t="s">
        <v>115</v>
      </c>
      <c r="Z47" s="134">
        <f>+IF(Y47='Tabla Valoración controles'!$D$4,'Tabla Valoración controles'!$F$4,IF('Mapa Corrupcion'!Y47='Tabla Valoración controles'!$D$5,'Tabla Valoración controles'!$F$5,IF(Y47=FORMULAS!$A$10,0,'Tabla Valoración controles'!$F$6)))</f>
        <v>0</v>
      </c>
      <c r="AA47" s="151"/>
      <c r="AB47" s="135">
        <f>+IF(AA47='Tabla Valoración controles'!$D$7,'Tabla Valoración controles'!$F$7,IF(Y47=FORMULAS!$A$10,0,'Tabla Valoración controles'!$F$8))</f>
        <v>0</v>
      </c>
      <c r="AC47" s="151"/>
      <c r="AD47" s="134">
        <f>+IF(AC47='Tabla Valoración controles'!$D$9,'Tabla Valoración controles'!$F$9,IF(Y47=FORMULAS!$A$10,0,'Tabla Valoración controles'!$F$10))</f>
        <v>0</v>
      </c>
      <c r="AE47" s="151"/>
      <c r="AF47" s="134">
        <f>+IF(AE47='Tabla Valoración controles'!$D$9,'Tabla Valoración controles'!$F$9,IF(AA47=FORMULAS!$A$10,0,'Tabla Valoración controles'!$F$10))</f>
        <v>0</v>
      </c>
      <c r="AG47" s="151"/>
      <c r="AH47" s="134">
        <f>+IF(AG47='Tabla Valoración controles'!$D$13,'Tabla Valoración controles'!$F$13,'Tabla Valoración controles'!$F$14)</f>
        <v>0</v>
      </c>
      <c r="AI47" s="195">
        <f t="shared" si="2"/>
        <v>0</v>
      </c>
      <c r="AJ47" s="152"/>
      <c r="AK47" s="153">
        <f>+IF(AJ47=[2]CONTROLES!$C$50,[2]CONTROLES!$D$50,[2]CONTROLES!$D$51)</f>
        <v>0</v>
      </c>
      <c r="AL47" s="152"/>
      <c r="AM47" s="153">
        <f>+IF(AL47=[2]CONTROLES!$C$52,[2]CONTROLES!$D$52,[2]CONTROLES!$D$53)</f>
        <v>0</v>
      </c>
      <c r="AN47" s="152"/>
      <c r="AO47" s="153">
        <f>+IF(AN47=[2]CONTROLES!$C$54,[2]CONTROLES!$D$54,[2]CONTROLES!$D$55)</f>
        <v>0</v>
      </c>
      <c r="AP47" s="152"/>
      <c r="AQ47" s="153">
        <f>+IF(AP47=[2]CONTROLES!$C$56,[2]CONTROLES!$D$56,IF(AP47=[2]CONTROLES!$C$57,[2]CONTROLES!$D$57,[2]CONTROLES!$D$58))</f>
        <v>0</v>
      </c>
      <c r="AR47" s="152"/>
      <c r="AS47" s="153">
        <f>+IF(AR47=[2]CONTROLES!$C$59,[2]CONTROLES!$D$59,[2]CONTROLES!$D$60)</f>
        <v>0</v>
      </c>
      <c r="AT47" s="152"/>
      <c r="AU47" s="153">
        <f>+IF(AT47=[2]CONTROLES!$C$61,[2]CONTROLES!$D$61,[2]CONTROLES!$D$62)</f>
        <v>0</v>
      </c>
      <c r="AV47" s="152"/>
      <c r="AW47" s="154">
        <f>+IF(AV47=[2]CONTROLES!$C$63,[2]CONTROLES!$D$63,IF(AV47=[2]CONTROLES!$C$64,[2]CONTROLES!$D$64,[2]CONTROLES!$D$65))</f>
        <v>0</v>
      </c>
      <c r="AX47" s="154">
        <f t="shared" si="0"/>
        <v>0</v>
      </c>
      <c r="AY47" s="155" t="str">
        <f t="shared" si="1"/>
        <v>Débil</v>
      </c>
      <c r="AZ47" s="346"/>
      <c r="BA47" s="340"/>
      <c r="BB47" s="334"/>
      <c r="BC47" s="337"/>
      <c r="BD47" s="343"/>
      <c r="BE47" s="343"/>
      <c r="BF47" s="136"/>
      <c r="BG47" s="136"/>
      <c r="BH47" s="180"/>
      <c r="BI47" s="136"/>
      <c r="BJ47" s="136"/>
      <c r="BK47" s="136"/>
      <c r="BL47" s="136"/>
      <c r="BM47" s="136" t="s">
        <v>171</v>
      </c>
      <c r="BN47" s="358"/>
      <c r="BO47" s="221"/>
      <c r="BP47" s="221"/>
      <c r="BQ47" s="221"/>
      <c r="BR47" s="221"/>
      <c r="BS47" s="221"/>
      <c r="BT47" s="221"/>
      <c r="BU47" s="221"/>
      <c r="BV47" s="221"/>
      <c r="BW47" s="221"/>
      <c r="BX47" s="221"/>
      <c r="BY47" s="221"/>
      <c r="BZ47" s="221"/>
      <c r="CA47" s="221"/>
      <c r="CB47" s="221"/>
      <c r="CC47" s="221"/>
      <c r="CD47" s="221"/>
      <c r="CE47" s="240"/>
      <c r="CF47" s="240"/>
      <c r="CG47" s="136"/>
      <c r="CH47" s="136"/>
      <c r="CI47" s="136"/>
      <c r="CJ47" s="136"/>
      <c r="CK47" s="136"/>
      <c r="CL47" s="136"/>
      <c r="CM47" s="136"/>
      <c r="CN47" s="136"/>
      <c r="CO47" s="136"/>
      <c r="CP47" s="136"/>
      <c r="CQ47" s="136"/>
      <c r="CR47" s="136"/>
      <c r="CS47" s="136"/>
      <c r="CT47" s="136"/>
      <c r="CU47" s="136"/>
      <c r="CV47" s="136"/>
      <c r="CW47" s="136"/>
      <c r="CX47" s="136"/>
      <c r="CY47" s="136"/>
      <c r="CZ47" s="136"/>
      <c r="DA47" s="136"/>
      <c r="DB47" s="136"/>
      <c r="DC47" s="136"/>
      <c r="DD47" s="136"/>
      <c r="DE47" s="136"/>
      <c r="DF47" s="136"/>
      <c r="DG47" s="136"/>
      <c r="DH47" s="136"/>
      <c r="DI47" s="136"/>
      <c r="DJ47" s="136"/>
      <c r="DK47" s="266"/>
      <c r="DL47" s="266"/>
      <c r="DM47" s="266"/>
      <c r="DN47" s="266"/>
      <c r="DO47" s="266"/>
      <c r="DP47" s="66"/>
      <c r="DQ47" s="66"/>
      <c r="DR47" s="66"/>
      <c r="DS47" s="66"/>
      <c r="DT47" s="269"/>
      <c r="DU47" s="269"/>
      <c r="DV47" s="269"/>
      <c r="DW47" s="269"/>
      <c r="DX47" s="268"/>
      <c r="DY47" s="257"/>
      <c r="DZ47" s="257"/>
      <c r="EA47" s="257"/>
      <c r="EB47" s="257"/>
      <c r="EC47" s="66"/>
      <c r="ED47" s="66"/>
      <c r="EE47" s="66"/>
      <c r="EF47" s="66"/>
      <c r="EG47" s="66"/>
      <c r="EH47" s="269"/>
      <c r="EI47" s="269"/>
      <c r="EJ47" s="257"/>
      <c r="EK47" s="257"/>
    </row>
    <row r="48" spans="1:141" ht="39.75" customHeight="1" x14ac:dyDescent="0.2">
      <c r="A48" s="352"/>
      <c r="B48" s="355"/>
      <c r="C48" s="346"/>
      <c r="D48" s="346"/>
      <c r="E48" s="161"/>
      <c r="F48" s="349"/>
      <c r="G48" s="161"/>
      <c r="H48" s="349"/>
      <c r="I48" s="349"/>
      <c r="J48" s="346"/>
      <c r="K48" s="181"/>
      <c r="L48" s="181"/>
      <c r="M48" s="181"/>
      <c r="N48" s="181"/>
      <c r="O48" s="346"/>
      <c r="P48" s="340"/>
      <c r="Q48" s="337"/>
      <c r="R48" s="340"/>
      <c r="S48" s="337"/>
      <c r="T48" s="343"/>
      <c r="U48" s="149"/>
      <c r="V48" s="157"/>
      <c r="W48" s="157"/>
      <c r="X48" s="157"/>
      <c r="Y48" s="151" t="s">
        <v>115</v>
      </c>
      <c r="Z48" s="134">
        <f>+IF(Y48='Tabla Valoración controles'!$D$4,'Tabla Valoración controles'!$F$4,IF('Mapa Corrupcion'!Y48='Tabla Valoración controles'!$D$5,'Tabla Valoración controles'!$F$5,IF(Y48=FORMULAS!$A$10,0,'Tabla Valoración controles'!$F$6)))</f>
        <v>0</v>
      </c>
      <c r="AA48" s="151"/>
      <c r="AB48" s="135">
        <f>+IF(AA48='Tabla Valoración controles'!$D$7,'Tabla Valoración controles'!$F$7,IF(Y48=FORMULAS!$A$10,0,'Tabla Valoración controles'!$F$8))</f>
        <v>0</v>
      </c>
      <c r="AC48" s="151"/>
      <c r="AD48" s="134">
        <f>+IF(AC48='Tabla Valoración controles'!$D$9,'Tabla Valoración controles'!$F$9,IF(Y48=FORMULAS!$A$10,0,'Tabla Valoración controles'!$F$10))</f>
        <v>0</v>
      </c>
      <c r="AE48" s="151"/>
      <c r="AF48" s="134">
        <f>+IF(AE48='Tabla Valoración controles'!$D$9,'Tabla Valoración controles'!$F$9,IF(AA48=FORMULAS!$A$10,0,'Tabla Valoración controles'!$F$10))</f>
        <v>0</v>
      </c>
      <c r="AG48" s="151"/>
      <c r="AH48" s="134">
        <f>+IF(AG48='Tabla Valoración controles'!$D$13,'Tabla Valoración controles'!$F$13,'Tabla Valoración controles'!$F$14)</f>
        <v>0</v>
      </c>
      <c r="AI48" s="195">
        <f t="shared" si="2"/>
        <v>0</v>
      </c>
      <c r="AJ48" s="152"/>
      <c r="AK48" s="153">
        <f>+IF(AJ48=[2]CONTROLES!$C$50,[2]CONTROLES!$D$50,[2]CONTROLES!$D$51)</f>
        <v>0</v>
      </c>
      <c r="AL48" s="152"/>
      <c r="AM48" s="153">
        <f>+IF(AL48=[2]CONTROLES!$C$52,[2]CONTROLES!$D$52,[2]CONTROLES!$D$53)</f>
        <v>0</v>
      </c>
      <c r="AN48" s="152"/>
      <c r="AO48" s="153">
        <f>+IF(AN48=[2]CONTROLES!$C$54,[2]CONTROLES!$D$54,[2]CONTROLES!$D$55)</f>
        <v>0</v>
      </c>
      <c r="AP48" s="152"/>
      <c r="AQ48" s="153">
        <f>+IF(AP48=[2]CONTROLES!$C$56,[2]CONTROLES!$D$56,IF(AP48=[2]CONTROLES!$C$57,[2]CONTROLES!$D$57,[2]CONTROLES!$D$58))</f>
        <v>0</v>
      </c>
      <c r="AR48" s="152"/>
      <c r="AS48" s="153">
        <f>+IF(AR48=[2]CONTROLES!$C$59,[2]CONTROLES!$D$59,[2]CONTROLES!$D$60)</f>
        <v>0</v>
      </c>
      <c r="AT48" s="152"/>
      <c r="AU48" s="153">
        <f>+IF(AT48=[2]CONTROLES!$C$61,[2]CONTROLES!$D$61,[2]CONTROLES!$D$62)</f>
        <v>0</v>
      </c>
      <c r="AV48" s="152"/>
      <c r="AW48" s="154">
        <f>+IF(AV48=[2]CONTROLES!$C$63,[2]CONTROLES!$D$63,IF(AV48=[2]CONTROLES!$C$64,[2]CONTROLES!$D$64,[2]CONTROLES!$D$65))</f>
        <v>0</v>
      </c>
      <c r="AX48" s="154">
        <f t="shared" si="0"/>
        <v>0</v>
      </c>
      <c r="AY48" s="155" t="str">
        <f t="shared" si="1"/>
        <v>Débil</v>
      </c>
      <c r="AZ48" s="346"/>
      <c r="BA48" s="340"/>
      <c r="BB48" s="334"/>
      <c r="BC48" s="337"/>
      <c r="BD48" s="343"/>
      <c r="BE48" s="343"/>
      <c r="BF48" s="136"/>
      <c r="BG48" s="136"/>
      <c r="BH48" s="180"/>
      <c r="BI48" s="136"/>
      <c r="BJ48" s="136"/>
      <c r="BK48" s="136"/>
      <c r="BL48" s="136"/>
      <c r="BM48" s="136" t="s">
        <v>171</v>
      </c>
      <c r="BN48" s="358"/>
      <c r="BO48" s="221"/>
      <c r="BP48" s="221"/>
      <c r="BQ48" s="221"/>
      <c r="BR48" s="221"/>
      <c r="BS48" s="221"/>
      <c r="BT48" s="221"/>
      <c r="BU48" s="221"/>
      <c r="BV48" s="221"/>
      <c r="BW48" s="221"/>
      <c r="BX48" s="221"/>
      <c r="BY48" s="221"/>
      <c r="BZ48" s="221"/>
      <c r="CA48" s="221"/>
      <c r="CB48" s="221"/>
      <c r="CC48" s="221"/>
      <c r="CD48" s="221"/>
      <c r="CE48" s="240"/>
      <c r="CF48" s="240"/>
      <c r="CG48" s="136"/>
      <c r="CH48" s="136"/>
      <c r="CI48" s="136"/>
      <c r="CJ48" s="136"/>
      <c r="CK48" s="136"/>
      <c r="CL48" s="136"/>
      <c r="CM48" s="136"/>
      <c r="CN48" s="136"/>
      <c r="CO48" s="136"/>
      <c r="CP48" s="136"/>
      <c r="CQ48" s="136"/>
      <c r="CR48" s="136"/>
      <c r="CS48" s="136"/>
      <c r="CT48" s="136"/>
      <c r="CU48" s="136"/>
      <c r="CV48" s="136"/>
      <c r="CW48" s="136"/>
      <c r="CX48" s="136"/>
      <c r="CY48" s="136"/>
      <c r="CZ48" s="136"/>
      <c r="DA48" s="136"/>
      <c r="DB48" s="136"/>
      <c r="DC48" s="136"/>
      <c r="DD48" s="136"/>
      <c r="DE48" s="136"/>
      <c r="DF48" s="136"/>
      <c r="DG48" s="136"/>
      <c r="DH48" s="136"/>
      <c r="DI48" s="136"/>
      <c r="DJ48" s="136"/>
      <c r="DK48" s="266"/>
      <c r="DL48" s="266"/>
      <c r="DM48" s="266"/>
      <c r="DN48" s="266"/>
      <c r="DO48" s="266"/>
      <c r="DP48" s="66"/>
      <c r="DQ48" s="66"/>
      <c r="DR48" s="66"/>
      <c r="DS48" s="66"/>
      <c r="DT48" s="269"/>
      <c r="DU48" s="269"/>
      <c r="DV48" s="269"/>
      <c r="DW48" s="269"/>
      <c r="DX48" s="268"/>
      <c r="DY48" s="257"/>
      <c r="DZ48" s="257"/>
      <c r="EA48" s="257"/>
      <c r="EB48" s="257"/>
      <c r="EC48" s="66"/>
      <c r="ED48" s="66"/>
      <c r="EE48" s="66"/>
      <c r="EF48" s="66"/>
      <c r="EG48" s="66"/>
      <c r="EH48" s="269"/>
      <c r="EI48" s="269"/>
      <c r="EJ48" s="257"/>
      <c r="EK48" s="257"/>
    </row>
    <row r="49" spans="1:141" ht="39.75" customHeight="1" x14ac:dyDescent="0.2">
      <c r="A49" s="352"/>
      <c r="B49" s="355"/>
      <c r="C49" s="346"/>
      <c r="D49" s="346"/>
      <c r="E49" s="161"/>
      <c r="F49" s="349"/>
      <c r="G49" s="161"/>
      <c r="H49" s="349"/>
      <c r="I49" s="349"/>
      <c r="J49" s="346"/>
      <c r="K49" s="181"/>
      <c r="L49" s="181"/>
      <c r="M49" s="181"/>
      <c r="N49" s="181"/>
      <c r="O49" s="346"/>
      <c r="P49" s="340"/>
      <c r="Q49" s="337"/>
      <c r="R49" s="340"/>
      <c r="S49" s="337"/>
      <c r="T49" s="343"/>
      <c r="U49" s="149"/>
      <c r="V49" s="157"/>
      <c r="W49" s="157"/>
      <c r="X49" s="157"/>
      <c r="Y49" s="151" t="s">
        <v>115</v>
      </c>
      <c r="Z49" s="134">
        <f>+IF(Y49='Tabla Valoración controles'!$D$4,'Tabla Valoración controles'!$F$4,IF('Mapa Corrupcion'!Y49='Tabla Valoración controles'!$D$5,'Tabla Valoración controles'!$F$5,IF(Y49=FORMULAS!$A$10,0,'Tabla Valoración controles'!$F$6)))</f>
        <v>0</v>
      </c>
      <c r="AA49" s="151"/>
      <c r="AB49" s="135">
        <f>+IF(AA49='Tabla Valoración controles'!$D$7,'Tabla Valoración controles'!$F$7,IF(Y49=FORMULAS!$A$10,0,'Tabla Valoración controles'!$F$8))</f>
        <v>0</v>
      </c>
      <c r="AC49" s="151"/>
      <c r="AD49" s="134">
        <f>+IF(AC49='Tabla Valoración controles'!$D$9,'Tabla Valoración controles'!$F$9,IF(Y49=FORMULAS!$A$10,0,'Tabla Valoración controles'!$F$10))</f>
        <v>0</v>
      </c>
      <c r="AE49" s="151"/>
      <c r="AF49" s="134">
        <f>+IF(AE49='Tabla Valoración controles'!$D$9,'Tabla Valoración controles'!$F$9,IF(AA49=FORMULAS!$A$10,0,'Tabla Valoración controles'!$F$10))</f>
        <v>0</v>
      </c>
      <c r="AG49" s="151"/>
      <c r="AH49" s="134">
        <f>+IF(AG49='Tabla Valoración controles'!$D$13,'Tabla Valoración controles'!$F$13,'Tabla Valoración controles'!$F$14)</f>
        <v>0</v>
      </c>
      <c r="AI49" s="195">
        <f t="shared" si="2"/>
        <v>0</v>
      </c>
      <c r="AJ49" s="152"/>
      <c r="AK49" s="153">
        <f>+IF(AJ49=[2]CONTROLES!$C$50,[2]CONTROLES!$D$50,[2]CONTROLES!$D$51)</f>
        <v>0</v>
      </c>
      <c r="AL49" s="152"/>
      <c r="AM49" s="153">
        <f>+IF(AL49=[2]CONTROLES!$C$52,[2]CONTROLES!$D$52,[2]CONTROLES!$D$53)</f>
        <v>0</v>
      </c>
      <c r="AN49" s="152"/>
      <c r="AO49" s="153">
        <f>+IF(AN49=[2]CONTROLES!$C$54,[2]CONTROLES!$D$54,[2]CONTROLES!$D$55)</f>
        <v>0</v>
      </c>
      <c r="AP49" s="152"/>
      <c r="AQ49" s="153">
        <f>+IF(AP49=[2]CONTROLES!$C$56,[2]CONTROLES!$D$56,IF(AP49=[2]CONTROLES!$C$57,[2]CONTROLES!$D$57,[2]CONTROLES!$D$58))</f>
        <v>0</v>
      </c>
      <c r="AR49" s="152"/>
      <c r="AS49" s="153">
        <f>+IF(AR49=[2]CONTROLES!$C$59,[2]CONTROLES!$D$59,[2]CONTROLES!$D$60)</f>
        <v>0</v>
      </c>
      <c r="AT49" s="152"/>
      <c r="AU49" s="153">
        <f>+IF(AT49=[2]CONTROLES!$C$61,[2]CONTROLES!$D$61,[2]CONTROLES!$D$62)</f>
        <v>0</v>
      </c>
      <c r="AV49" s="152"/>
      <c r="AW49" s="154">
        <f>+IF(AV49=[2]CONTROLES!$C$63,[2]CONTROLES!$D$63,IF(AV49=[2]CONTROLES!$C$64,[2]CONTROLES!$D$64,[2]CONTROLES!$D$65))</f>
        <v>0</v>
      </c>
      <c r="AX49" s="154">
        <f t="shared" si="0"/>
        <v>0</v>
      </c>
      <c r="AY49" s="155" t="str">
        <f t="shared" si="1"/>
        <v>Débil</v>
      </c>
      <c r="AZ49" s="346"/>
      <c r="BA49" s="340"/>
      <c r="BB49" s="334"/>
      <c r="BC49" s="337"/>
      <c r="BD49" s="343"/>
      <c r="BE49" s="343"/>
      <c r="BF49" s="136"/>
      <c r="BG49" s="136"/>
      <c r="BH49" s="180"/>
      <c r="BI49" s="136"/>
      <c r="BJ49" s="136"/>
      <c r="BK49" s="136"/>
      <c r="BL49" s="136"/>
      <c r="BM49" s="136" t="s">
        <v>171</v>
      </c>
      <c r="BN49" s="358"/>
      <c r="BO49" s="221"/>
      <c r="BP49" s="221"/>
      <c r="BQ49" s="221"/>
      <c r="BR49" s="221"/>
      <c r="BS49" s="221"/>
      <c r="BT49" s="221"/>
      <c r="BU49" s="221"/>
      <c r="BV49" s="221"/>
      <c r="BW49" s="221"/>
      <c r="BX49" s="221"/>
      <c r="BY49" s="221"/>
      <c r="BZ49" s="221"/>
      <c r="CA49" s="221"/>
      <c r="CB49" s="221"/>
      <c r="CC49" s="221"/>
      <c r="CD49" s="221"/>
      <c r="CE49" s="240"/>
      <c r="CF49" s="240"/>
      <c r="CG49" s="136"/>
      <c r="CH49" s="136"/>
      <c r="CI49" s="136"/>
      <c r="CJ49" s="136"/>
      <c r="CK49" s="136"/>
      <c r="CL49" s="136"/>
      <c r="CM49" s="136"/>
      <c r="CN49" s="136"/>
      <c r="CO49" s="136"/>
      <c r="CP49" s="136"/>
      <c r="CQ49" s="136"/>
      <c r="CR49" s="136"/>
      <c r="CS49" s="136"/>
      <c r="CT49" s="136"/>
      <c r="CU49" s="136"/>
      <c r="CV49" s="136"/>
      <c r="CW49" s="136"/>
      <c r="CX49" s="136"/>
      <c r="CY49" s="136"/>
      <c r="CZ49" s="136"/>
      <c r="DA49" s="136"/>
      <c r="DB49" s="136"/>
      <c r="DC49" s="136"/>
      <c r="DD49" s="136"/>
      <c r="DE49" s="136"/>
      <c r="DF49" s="136"/>
      <c r="DG49" s="136"/>
      <c r="DH49" s="136"/>
      <c r="DI49" s="136"/>
      <c r="DJ49" s="136"/>
      <c r="DK49" s="266"/>
      <c r="DL49" s="266"/>
      <c r="DM49" s="266"/>
      <c r="DN49" s="266"/>
      <c r="DO49" s="266"/>
      <c r="DP49" s="66"/>
      <c r="DQ49" s="66"/>
      <c r="DR49" s="66"/>
      <c r="DS49" s="66"/>
      <c r="DT49" s="269"/>
      <c r="DU49" s="269"/>
      <c r="DV49" s="269"/>
      <c r="DW49" s="269"/>
      <c r="DX49" s="268"/>
      <c r="DY49" s="257"/>
      <c r="DZ49" s="257"/>
      <c r="EA49" s="257"/>
      <c r="EB49" s="257"/>
      <c r="EC49" s="66"/>
      <c r="ED49" s="66"/>
      <c r="EE49" s="66"/>
      <c r="EF49" s="66"/>
      <c r="EG49" s="66"/>
      <c r="EH49" s="269"/>
      <c r="EI49" s="269"/>
      <c r="EJ49" s="257"/>
      <c r="EK49" s="257"/>
    </row>
    <row r="50" spans="1:141" ht="39.75" customHeight="1" x14ac:dyDescent="0.2">
      <c r="A50" s="353"/>
      <c r="B50" s="356"/>
      <c r="C50" s="347"/>
      <c r="D50" s="347"/>
      <c r="E50" s="161"/>
      <c r="F50" s="350"/>
      <c r="G50" s="161"/>
      <c r="H50" s="350"/>
      <c r="I50" s="350"/>
      <c r="J50" s="347"/>
      <c r="K50" s="182"/>
      <c r="L50" s="182"/>
      <c r="M50" s="182"/>
      <c r="N50" s="182"/>
      <c r="O50" s="347"/>
      <c r="P50" s="341"/>
      <c r="Q50" s="338"/>
      <c r="R50" s="341"/>
      <c r="S50" s="338"/>
      <c r="T50" s="344"/>
      <c r="U50" s="149"/>
      <c r="V50" s="157"/>
      <c r="W50" s="157"/>
      <c r="X50" s="157"/>
      <c r="Y50" s="151" t="s">
        <v>115</v>
      </c>
      <c r="Z50" s="134">
        <f>+IF(Y50='Tabla Valoración controles'!$D$4,'Tabla Valoración controles'!$F$4,IF('Mapa Corrupcion'!Y50='Tabla Valoración controles'!$D$5,'Tabla Valoración controles'!$F$5,IF(Y50=FORMULAS!$A$10,0,'Tabla Valoración controles'!$F$6)))</f>
        <v>0</v>
      </c>
      <c r="AA50" s="151"/>
      <c r="AB50" s="135">
        <f>+IF(AA50='Tabla Valoración controles'!$D$7,'Tabla Valoración controles'!$F$7,IF(Y50=FORMULAS!$A$10,0,'Tabla Valoración controles'!$F$8))</f>
        <v>0</v>
      </c>
      <c r="AC50" s="151"/>
      <c r="AD50" s="134">
        <f>+IF(AC50='Tabla Valoración controles'!$D$9,'Tabla Valoración controles'!$F$9,IF(Y50=FORMULAS!$A$10,0,'Tabla Valoración controles'!$F$10))</f>
        <v>0</v>
      </c>
      <c r="AE50" s="151"/>
      <c r="AF50" s="134">
        <f>+IF(AE50='Tabla Valoración controles'!$D$9,'Tabla Valoración controles'!$F$9,IF(AA50=FORMULAS!$A$10,0,'Tabla Valoración controles'!$F$10))</f>
        <v>0</v>
      </c>
      <c r="AG50" s="151"/>
      <c r="AH50" s="134">
        <f>+IF(AG50='Tabla Valoración controles'!$D$13,'Tabla Valoración controles'!$F$13,'Tabla Valoración controles'!$F$14)</f>
        <v>0</v>
      </c>
      <c r="AI50" s="195">
        <f t="shared" si="2"/>
        <v>0</v>
      </c>
      <c r="AJ50" s="152"/>
      <c r="AK50" s="153">
        <f>+IF(AJ50=[2]CONTROLES!$C$50,[2]CONTROLES!$D$50,[2]CONTROLES!$D$51)</f>
        <v>0</v>
      </c>
      <c r="AL50" s="152"/>
      <c r="AM50" s="153">
        <f>+IF(AL50=[2]CONTROLES!$C$52,[2]CONTROLES!$D$52,[2]CONTROLES!$D$53)</f>
        <v>0</v>
      </c>
      <c r="AN50" s="152"/>
      <c r="AO50" s="153">
        <f>+IF(AN50=[2]CONTROLES!$C$54,[2]CONTROLES!$D$54,[2]CONTROLES!$D$55)</f>
        <v>0</v>
      </c>
      <c r="AP50" s="152"/>
      <c r="AQ50" s="153">
        <f>+IF(AP50=[2]CONTROLES!$C$56,[2]CONTROLES!$D$56,IF(AP50=[2]CONTROLES!$C$57,[2]CONTROLES!$D$57,[2]CONTROLES!$D$58))</f>
        <v>0</v>
      </c>
      <c r="AR50" s="152"/>
      <c r="AS50" s="153">
        <f>+IF(AR50=[2]CONTROLES!$C$59,[2]CONTROLES!$D$59,[2]CONTROLES!$D$60)</f>
        <v>0</v>
      </c>
      <c r="AT50" s="152"/>
      <c r="AU50" s="153">
        <f>+IF(AT50=[2]CONTROLES!$C$61,[2]CONTROLES!$D$61,[2]CONTROLES!$D$62)</f>
        <v>0</v>
      </c>
      <c r="AV50" s="152"/>
      <c r="AW50" s="154">
        <f>+IF(AV50=[2]CONTROLES!$C$63,[2]CONTROLES!$D$63,IF(AV50=[2]CONTROLES!$C$64,[2]CONTROLES!$D$64,[2]CONTROLES!$D$65))</f>
        <v>0</v>
      </c>
      <c r="AX50" s="154">
        <f t="shared" si="0"/>
        <v>0</v>
      </c>
      <c r="AY50" s="155" t="str">
        <f t="shared" si="1"/>
        <v>Débil</v>
      </c>
      <c r="AZ50" s="347"/>
      <c r="BA50" s="341"/>
      <c r="BB50" s="335"/>
      <c r="BC50" s="338"/>
      <c r="BD50" s="344"/>
      <c r="BE50" s="344"/>
      <c r="BF50" s="136"/>
      <c r="BG50" s="136"/>
      <c r="BH50" s="180"/>
      <c r="BI50" s="136"/>
      <c r="BJ50" s="136"/>
      <c r="BK50" s="136"/>
      <c r="BL50" s="136"/>
      <c r="BM50" s="136" t="s">
        <v>171</v>
      </c>
      <c r="BN50" s="359"/>
      <c r="BO50" s="221"/>
      <c r="BP50" s="221"/>
      <c r="BQ50" s="221"/>
      <c r="BR50" s="221"/>
      <c r="BS50" s="221"/>
      <c r="BT50" s="221"/>
      <c r="BU50" s="221"/>
      <c r="BV50" s="221"/>
      <c r="BW50" s="221"/>
      <c r="BX50" s="221"/>
      <c r="BY50" s="221"/>
      <c r="BZ50" s="221"/>
      <c r="CA50" s="221"/>
      <c r="CB50" s="221"/>
      <c r="CC50" s="221"/>
      <c r="CD50" s="221"/>
      <c r="CE50" s="240"/>
      <c r="CF50" s="240"/>
      <c r="CG50" s="136"/>
      <c r="CH50" s="136"/>
      <c r="CI50" s="136"/>
      <c r="CJ50" s="136"/>
      <c r="CK50" s="136"/>
      <c r="CL50" s="136"/>
      <c r="CM50" s="136"/>
      <c r="CN50" s="136"/>
      <c r="CO50" s="136"/>
      <c r="CP50" s="136"/>
      <c r="CQ50" s="136"/>
      <c r="CR50" s="136"/>
      <c r="CS50" s="136"/>
      <c r="CT50" s="136"/>
      <c r="CU50" s="136"/>
      <c r="CV50" s="136"/>
      <c r="CW50" s="136"/>
      <c r="CX50" s="136"/>
      <c r="CY50" s="136"/>
      <c r="CZ50" s="136"/>
      <c r="DA50" s="136"/>
      <c r="DB50" s="136"/>
      <c r="DC50" s="136"/>
      <c r="DD50" s="136"/>
      <c r="DE50" s="136"/>
      <c r="DF50" s="136"/>
      <c r="DG50" s="136"/>
      <c r="DH50" s="136"/>
      <c r="DI50" s="136"/>
      <c r="DJ50" s="136"/>
      <c r="DK50" s="266"/>
      <c r="DL50" s="266"/>
      <c r="DM50" s="266"/>
      <c r="DN50" s="266"/>
      <c r="DO50" s="266"/>
      <c r="DP50" s="66"/>
      <c r="DQ50" s="66"/>
      <c r="DR50" s="66"/>
      <c r="DS50" s="66"/>
      <c r="DT50" s="269"/>
      <c r="DU50" s="269"/>
      <c r="DV50" s="269"/>
      <c r="DW50" s="269"/>
      <c r="DX50" s="268"/>
      <c r="DY50" s="258"/>
      <c r="DZ50" s="258"/>
      <c r="EA50" s="258"/>
      <c r="EB50" s="258"/>
      <c r="EC50" s="66"/>
      <c r="ED50" s="66"/>
      <c r="EE50" s="66"/>
      <c r="EF50" s="66"/>
      <c r="EG50" s="66"/>
      <c r="EH50" s="269"/>
      <c r="EI50" s="269"/>
      <c r="EJ50" s="258"/>
      <c r="EK50" s="258"/>
    </row>
    <row r="51" spans="1:141" ht="61.5" customHeight="1" x14ac:dyDescent="0.2">
      <c r="A51" s="351">
        <v>8</v>
      </c>
      <c r="B51" s="354" t="s">
        <v>132</v>
      </c>
      <c r="C51" s="345" t="str">
        <f>VLOOKUP(B51,FORMULAS!$A$30:$B$46,2,0)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1" s="345" t="str">
        <f>VLOOKUP(B51,FORMULAS!$A$30:$C$46,3,0)</f>
        <v>Subdirector Financiero</v>
      </c>
      <c r="E51" s="161" t="s">
        <v>390</v>
      </c>
      <c r="F51" s="348" t="s">
        <v>389</v>
      </c>
      <c r="G51" s="161" t="s">
        <v>391</v>
      </c>
      <c r="H51" s="348" t="s">
        <v>387</v>
      </c>
      <c r="I51" s="348" t="s">
        <v>388</v>
      </c>
      <c r="J51" s="345" t="s">
        <v>625</v>
      </c>
      <c r="K51" s="148" t="s">
        <v>676</v>
      </c>
      <c r="L51" s="148" t="s">
        <v>676</v>
      </c>
      <c r="M51" s="148" t="s">
        <v>676</v>
      </c>
      <c r="N51" s="148" t="s">
        <v>676</v>
      </c>
      <c r="O51" s="345" t="s">
        <v>286</v>
      </c>
      <c r="P51" s="339" t="str">
        <f>VLOOKUP(O51,FORMULAS!$A$77:$B$82,2,0)</f>
        <v>Rara vez</v>
      </c>
      <c r="Q51" s="336" t="str">
        <f>+P51</f>
        <v>Rara vez</v>
      </c>
      <c r="R51" s="339" t="str">
        <f>VLOOKUP(A51,'Impacto Ri Inhe'!$B$5:$AF$41,31,1)</f>
        <v>Mayor</v>
      </c>
      <c r="S51" s="336" t="str">
        <f>CONCATENATE(R51,"-",Q51)</f>
        <v>Mayor-Rara vez</v>
      </c>
      <c r="T51" s="342" t="str">
        <f>VLOOKUP(S51,FORMULAS!$I$77:$J$97,2,0)</f>
        <v>Alto</v>
      </c>
      <c r="U51" s="149">
        <v>1</v>
      </c>
      <c r="V51" s="150" t="s">
        <v>396</v>
      </c>
      <c r="W51" s="150" t="s">
        <v>398</v>
      </c>
      <c r="X51" s="150" t="s">
        <v>399</v>
      </c>
      <c r="Y51" s="151" t="s">
        <v>12</v>
      </c>
      <c r="Z51" s="134">
        <f>+IF(Y51='Tabla Valoración controles'!$D$4,'Tabla Valoración controles'!$F$4,IF('Mapa Corrupcion'!Y51='Tabla Valoración controles'!$D$5,'Tabla Valoración controles'!$F$5,IF(Y51=FORMULAS!$A$10,0,'Tabla Valoración controles'!$F$6)))</f>
        <v>0.25</v>
      </c>
      <c r="AA51" s="151" t="s">
        <v>8</v>
      </c>
      <c r="AB51" s="135">
        <f>+IF(AA51='Tabla Valoración controles'!$D$7,'Tabla Valoración controles'!$F$7,IF(Y51=FORMULAS!$A$10,0,'Tabla Valoración controles'!$F$8))</f>
        <v>0.15</v>
      </c>
      <c r="AC51" s="151" t="s">
        <v>17</v>
      </c>
      <c r="AD51" s="134">
        <f>+IF(AC51='Tabla Valoración controles'!$D$9,'Tabla Valoración controles'!$F$9,IF(Y51=FORMULAS!$A$10,0,'Tabla Valoración controles'!$F$10))</f>
        <v>0</v>
      </c>
      <c r="AE51" s="151" t="s">
        <v>20</v>
      </c>
      <c r="AF51" s="134">
        <f>+IF(AE51='Tabla Valoración controles'!$D$9,'Tabla Valoración controles'!$F$9,IF(AA51=FORMULAS!$A$10,0,'Tabla Valoración controles'!$F$10))</f>
        <v>0</v>
      </c>
      <c r="AG51" s="151" t="s">
        <v>77</v>
      </c>
      <c r="AH51" s="134">
        <f>+IF(AG51='Tabla Valoración controles'!$D$13,'Tabla Valoración controles'!$F$13,'Tabla Valoración controles'!$F$14)</f>
        <v>0</v>
      </c>
      <c r="AI51" s="195">
        <f t="shared" si="2"/>
        <v>0.4</v>
      </c>
      <c r="AJ51" s="152" t="s">
        <v>716</v>
      </c>
      <c r="AK51" s="153">
        <f>+IF(AJ51=[2]CONTROLES!$C$50,[2]CONTROLES!$D$50,[2]CONTROLES!$D$51)</f>
        <v>15</v>
      </c>
      <c r="AL51" s="152" t="s">
        <v>722</v>
      </c>
      <c r="AM51" s="153">
        <f>+IF(AL51=[2]CONTROLES!$C$52,[2]CONTROLES!$D$52,[2]CONTROLES!$D$53)</f>
        <v>15</v>
      </c>
      <c r="AN51" s="152" t="s">
        <v>725</v>
      </c>
      <c r="AO51" s="153">
        <f>+IF(AN51=[2]CONTROLES!$C$54,[2]CONTROLES!$D$54,[2]CONTROLES!$D$55)</f>
        <v>15</v>
      </c>
      <c r="AP51" s="152" t="s">
        <v>728</v>
      </c>
      <c r="AQ51" s="153">
        <f>+IF(AP51=[2]CONTROLES!$C$56,[2]CONTROLES!$D$56,IF(AP51=[2]CONTROLES!$C$57,[2]CONTROLES!$D$57,[2]CONTROLES!$D$58))</f>
        <v>15</v>
      </c>
      <c r="AR51" s="152" t="s">
        <v>732</v>
      </c>
      <c r="AS51" s="153">
        <f>+IF(AR51=[2]CONTROLES!$C$59,[2]CONTROLES!$D$59,[2]CONTROLES!$D$60)</f>
        <v>15</v>
      </c>
      <c r="AT51" s="152" t="s">
        <v>735</v>
      </c>
      <c r="AU51" s="153">
        <f>+IF(AT51=[2]CONTROLES!$C$61,[2]CONTROLES!$D$61,[2]CONTROLES!$D$62)</f>
        <v>15</v>
      </c>
      <c r="AV51" s="152" t="s">
        <v>738</v>
      </c>
      <c r="AW51" s="154">
        <f>+IF(AV51=[2]CONTROLES!$C$63,[2]CONTROLES!$D$63,IF(AV51=[2]CONTROLES!$C$64,[2]CONTROLES!$D$64,[2]CONTROLES!$D$65))</f>
        <v>10</v>
      </c>
      <c r="AX51" s="154">
        <f t="shared" si="0"/>
        <v>100</v>
      </c>
      <c r="AY51" s="155" t="str">
        <f t="shared" si="1"/>
        <v>Fuerte</v>
      </c>
      <c r="AZ51" s="345" t="s">
        <v>286</v>
      </c>
      <c r="BA51" s="339" t="str">
        <f>VLOOKUP(AZ51,FORMULAS!$A$77:$B$82,2,0)</f>
        <v>Rara vez</v>
      </c>
      <c r="BB51" s="333" t="str">
        <f>+R51</f>
        <v>Mayor</v>
      </c>
      <c r="BC51" s="336" t="str">
        <f>CONCATENATE(BB51,"-",BA51)</f>
        <v>Mayor-Rara vez</v>
      </c>
      <c r="BD51" s="342" t="str">
        <f>VLOOKUP(BC51,FORMULAS!$I$77:$J$97,2,0)</f>
        <v>Alto</v>
      </c>
      <c r="BE51" s="342" t="s">
        <v>118</v>
      </c>
      <c r="BF51" s="180" t="s">
        <v>401</v>
      </c>
      <c r="BG51" s="180" t="s">
        <v>403</v>
      </c>
      <c r="BH51" s="180" t="s">
        <v>220</v>
      </c>
      <c r="BI51" s="156">
        <v>44562</v>
      </c>
      <c r="BJ51" s="156">
        <v>44926</v>
      </c>
      <c r="BK51" s="180" t="s">
        <v>790</v>
      </c>
      <c r="BL51" s="180" t="s">
        <v>789</v>
      </c>
      <c r="BM51" s="136" t="s">
        <v>172</v>
      </c>
      <c r="BN51" s="357" t="s">
        <v>406</v>
      </c>
      <c r="BO51" s="221" t="s">
        <v>1497</v>
      </c>
      <c r="BP51" s="221" t="s">
        <v>1498</v>
      </c>
      <c r="BQ51" s="221" t="s">
        <v>1463</v>
      </c>
      <c r="BR51" s="221">
        <v>1</v>
      </c>
      <c r="BS51" s="221" t="s">
        <v>1499</v>
      </c>
      <c r="BT51" s="221" t="s">
        <v>1500</v>
      </c>
      <c r="BU51" s="221" t="s">
        <v>1464</v>
      </c>
      <c r="BV51" s="221">
        <v>1</v>
      </c>
      <c r="BW51" s="221" t="s">
        <v>1465</v>
      </c>
      <c r="BX51" s="221" t="s">
        <v>1501</v>
      </c>
      <c r="BY51" s="221" t="s">
        <v>1466</v>
      </c>
      <c r="BZ51" s="221">
        <v>1</v>
      </c>
      <c r="CA51" s="221" t="s">
        <v>1033</v>
      </c>
      <c r="CB51" s="221" t="s">
        <v>625</v>
      </c>
      <c r="CC51" s="221" t="s">
        <v>625</v>
      </c>
      <c r="CD51" s="221" t="s">
        <v>625</v>
      </c>
      <c r="CE51" s="221" t="s">
        <v>923</v>
      </c>
      <c r="CF51" s="221" t="s">
        <v>924</v>
      </c>
      <c r="CG51" s="221" t="s">
        <v>925</v>
      </c>
      <c r="CH51" s="219">
        <v>5</v>
      </c>
      <c r="CI51" s="221" t="s">
        <v>926</v>
      </c>
      <c r="CJ51" s="221" t="s">
        <v>927</v>
      </c>
      <c r="CK51" s="221" t="s">
        <v>928</v>
      </c>
      <c r="CL51" s="219">
        <v>6</v>
      </c>
      <c r="CM51" s="221" t="s">
        <v>929</v>
      </c>
      <c r="CN51" s="221" t="s">
        <v>930</v>
      </c>
      <c r="CO51" s="221" t="s">
        <v>931</v>
      </c>
      <c r="CP51" s="219">
        <v>7</v>
      </c>
      <c r="CQ51" s="221" t="s">
        <v>932</v>
      </c>
      <c r="CR51" s="222" t="s">
        <v>625</v>
      </c>
      <c r="CS51" s="222" t="s">
        <v>625</v>
      </c>
      <c r="CT51" s="222" t="s">
        <v>625</v>
      </c>
      <c r="CU51" s="221" t="s">
        <v>1362</v>
      </c>
      <c r="CV51" s="221" t="s">
        <v>1363</v>
      </c>
      <c r="CW51" s="221" t="s">
        <v>1364</v>
      </c>
      <c r="CX51" s="219">
        <v>9</v>
      </c>
      <c r="CY51" s="221" t="s">
        <v>1365</v>
      </c>
      <c r="CZ51" s="221" t="s">
        <v>1366</v>
      </c>
      <c r="DA51" s="221" t="s">
        <v>1367</v>
      </c>
      <c r="DB51" s="219">
        <v>10</v>
      </c>
      <c r="DC51" s="221" t="s">
        <v>1368</v>
      </c>
      <c r="DD51" s="221" t="s">
        <v>1369</v>
      </c>
      <c r="DE51" s="221" t="s">
        <v>1370</v>
      </c>
      <c r="DF51" s="219">
        <v>11</v>
      </c>
      <c r="DG51" s="221" t="s">
        <v>1371</v>
      </c>
      <c r="DH51" s="221" t="s">
        <v>1372</v>
      </c>
      <c r="DI51" s="221" t="s">
        <v>1373</v>
      </c>
      <c r="DJ51" s="219">
        <v>12</v>
      </c>
      <c r="DK51" s="264" t="s">
        <v>1175</v>
      </c>
      <c r="DL51" s="264" t="s">
        <v>173</v>
      </c>
      <c r="DM51" s="264" t="s">
        <v>1176</v>
      </c>
      <c r="DN51" s="281">
        <v>3</v>
      </c>
      <c r="DO51" s="264" t="s">
        <v>173</v>
      </c>
      <c r="DP51" s="264" t="s">
        <v>1594</v>
      </c>
      <c r="DQ51" s="264" t="s">
        <v>1174</v>
      </c>
      <c r="DR51" s="264" t="s">
        <v>1152</v>
      </c>
      <c r="DS51" s="308">
        <v>0.25</v>
      </c>
      <c r="DT51" s="264" t="s">
        <v>1177</v>
      </c>
      <c r="DU51" s="264" t="s">
        <v>173</v>
      </c>
      <c r="DV51" s="264" t="s">
        <v>1178</v>
      </c>
      <c r="DW51" s="281">
        <v>7</v>
      </c>
      <c r="DX51" s="282" t="s">
        <v>173</v>
      </c>
      <c r="DY51" s="264" t="s">
        <v>1179</v>
      </c>
      <c r="DZ51" s="264" t="s">
        <v>1180</v>
      </c>
      <c r="EA51" s="259" t="s">
        <v>1152</v>
      </c>
      <c r="EB51" s="259">
        <v>0.57999999999999996</v>
      </c>
      <c r="EC51" s="246" t="s">
        <v>1382</v>
      </c>
      <c r="ED51" s="66" t="s">
        <v>172</v>
      </c>
      <c r="EE51" s="251" t="s">
        <v>1409</v>
      </c>
      <c r="EF51" s="255">
        <v>12</v>
      </c>
      <c r="EG51" s="66" t="s">
        <v>172</v>
      </c>
      <c r="EH51" s="264" t="s">
        <v>1630</v>
      </c>
      <c r="EI51" s="264" t="s">
        <v>1631</v>
      </c>
      <c r="EJ51" s="259" t="s">
        <v>1140</v>
      </c>
      <c r="EK51" s="259">
        <v>1</v>
      </c>
    </row>
    <row r="52" spans="1:141" ht="61.5" customHeight="1" x14ac:dyDescent="0.2">
      <c r="A52" s="352"/>
      <c r="B52" s="355"/>
      <c r="C52" s="346"/>
      <c r="D52" s="346"/>
      <c r="E52" s="161"/>
      <c r="F52" s="349"/>
      <c r="G52" s="161" t="s">
        <v>392</v>
      </c>
      <c r="H52" s="349"/>
      <c r="I52" s="349"/>
      <c r="J52" s="346"/>
      <c r="K52" s="181"/>
      <c r="L52" s="181"/>
      <c r="M52" s="181"/>
      <c r="N52" s="181"/>
      <c r="O52" s="346"/>
      <c r="P52" s="340"/>
      <c r="Q52" s="337"/>
      <c r="R52" s="340"/>
      <c r="S52" s="337"/>
      <c r="T52" s="343"/>
      <c r="U52" s="149">
        <v>2</v>
      </c>
      <c r="V52" s="150" t="s">
        <v>397</v>
      </c>
      <c r="W52" s="150" t="s">
        <v>398</v>
      </c>
      <c r="X52" s="150" t="s">
        <v>400</v>
      </c>
      <c r="Y52" s="151" t="s">
        <v>12</v>
      </c>
      <c r="Z52" s="134">
        <f>+IF(Y52='Tabla Valoración controles'!$D$4,'Tabla Valoración controles'!$F$4,IF('Mapa Corrupcion'!Y52='Tabla Valoración controles'!$D$5,'Tabla Valoración controles'!$F$5,IF(Y52=FORMULAS!$A$10,0,'Tabla Valoración controles'!$F$6)))</f>
        <v>0.25</v>
      </c>
      <c r="AA52" s="151" t="s">
        <v>8</v>
      </c>
      <c r="AB52" s="135">
        <f>+IF(AA52='Tabla Valoración controles'!$D$7,'Tabla Valoración controles'!$F$7,IF(Y52=FORMULAS!$A$10,0,'Tabla Valoración controles'!$F$8))</f>
        <v>0.15</v>
      </c>
      <c r="AC52" s="151" t="s">
        <v>17</v>
      </c>
      <c r="AD52" s="134">
        <f>+IF(AC52='Tabla Valoración controles'!$D$9,'Tabla Valoración controles'!$F$9,IF(Y52=FORMULAS!$A$10,0,'Tabla Valoración controles'!$F$10))</f>
        <v>0</v>
      </c>
      <c r="AE52" s="151" t="s">
        <v>21</v>
      </c>
      <c r="AF52" s="134">
        <f>+IF(AE52='Tabla Valoración controles'!$D$9,'Tabla Valoración controles'!$F$9,IF(AA52=FORMULAS!$A$10,0,'Tabla Valoración controles'!$F$10))</f>
        <v>0</v>
      </c>
      <c r="AG52" s="151" t="s">
        <v>77</v>
      </c>
      <c r="AH52" s="134">
        <f>+IF(AG52='Tabla Valoración controles'!$D$13,'Tabla Valoración controles'!$F$13,'Tabla Valoración controles'!$F$14)</f>
        <v>0</v>
      </c>
      <c r="AI52" s="195">
        <f t="shared" si="2"/>
        <v>0.4</v>
      </c>
      <c r="AJ52" s="152" t="s">
        <v>716</v>
      </c>
      <c r="AK52" s="153">
        <f>+IF(AJ52=[2]CONTROLES!$C$50,[2]CONTROLES!$D$50,[2]CONTROLES!$D$51)</f>
        <v>15</v>
      </c>
      <c r="AL52" s="152" t="s">
        <v>722</v>
      </c>
      <c r="AM52" s="153">
        <f>+IF(AL52=[2]CONTROLES!$C$52,[2]CONTROLES!$D$52,[2]CONTROLES!$D$53)</f>
        <v>15</v>
      </c>
      <c r="AN52" s="152" t="s">
        <v>725</v>
      </c>
      <c r="AO52" s="153">
        <f>+IF(AN52=[2]CONTROLES!$C$54,[2]CONTROLES!$D$54,[2]CONTROLES!$D$55)</f>
        <v>15</v>
      </c>
      <c r="AP52" s="152" t="s">
        <v>728</v>
      </c>
      <c r="AQ52" s="153">
        <f>+IF(AP52=[2]CONTROLES!$C$56,[2]CONTROLES!$D$56,IF(AP52=[2]CONTROLES!$C$57,[2]CONTROLES!$D$57,[2]CONTROLES!$D$58))</f>
        <v>15</v>
      </c>
      <c r="AR52" s="152" t="s">
        <v>732</v>
      </c>
      <c r="AS52" s="153">
        <f>+IF(AR52=[2]CONTROLES!$C$59,[2]CONTROLES!$D$59,[2]CONTROLES!$D$60)</f>
        <v>15</v>
      </c>
      <c r="AT52" s="152" t="s">
        <v>735</v>
      </c>
      <c r="AU52" s="153">
        <f>+IF(AT52=[2]CONTROLES!$C$61,[2]CONTROLES!$D$61,[2]CONTROLES!$D$62)</f>
        <v>15</v>
      </c>
      <c r="AV52" s="152" t="s">
        <v>738</v>
      </c>
      <c r="AW52" s="154">
        <f>+IF(AV52=[2]CONTROLES!$C$63,[2]CONTROLES!$D$63,IF(AV52=[2]CONTROLES!$C$64,[2]CONTROLES!$D$64,[2]CONTROLES!$D$65))</f>
        <v>10</v>
      </c>
      <c r="AX52" s="154">
        <f t="shared" si="0"/>
        <v>100</v>
      </c>
      <c r="AY52" s="155" t="str">
        <f t="shared" si="1"/>
        <v>Fuerte</v>
      </c>
      <c r="AZ52" s="346"/>
      <c r="BA52" s="340"/>
      <c r="BB52" s="334"/>
      <c r="BC52" s="337"/>
      <c r="BD52" s="343"/>
      <c r="BE52" s="343"/>
      <c r="BF52" s="180" t="s">
        <v>402</v>
      </c>
      <c r="BG52" s="180" t="s">
        <v>403</v>
      </c>
      <c r="BH52" s="180" t="s">
        <v>220</v>
      </c>
      <c r="BI52" s="156">
        <v>44562</v>
      </c>
      <c r="BJ52" s="156">
        <v>44926</v>
      </c>
      <c r="BK52" s="180" t="s">
        <v>404</v>
      </c>
      <c r="BL52" s="180" t="s">
        <v>405</v>
      </c>
      <c r="BM52" s="136" t="s">
        <v>172</v>
      </c>
      <c r="BN52" s="358"/>
      <c r="BO52" s="221" t="s">
        <v>1502</v>
      </c>
      <c r="BP52" s="221" t="s">
        <v>1467</v>
      </c>
      <c r="BQ52" s="221" t="s">
        <v>1468</v>
      </c>
      <c r="BR52" s="221">
        <v>1</v>
      </c>
      <c r="BS52" s="221" t="s">
        <v>933</v>
      </c>
      <c r="BT52" s="221" t="s">
        <v>1467</v>
      </c>
      <c r="BU52" s="221" t="s">
        <v>1468</v>
      </c>
      <c r="BV52" s="221">
        <v>1</v>
      </c>
      <c r="BW52" s="221" t="s">
        <v>933</v>
      </c>
      <c r="BX52" s="221" t="s">
        <v>625</v>
      </c>
      <c r="BY52" s="221" t="s">
        <v>1503</v>
      </c>
      <c r="BZ52" s="221">
        <v>1</v>
      </c>
      <c r="CA52" s="221" t="s">
        <v>1504</v>
      </c>
      <c r="CB52" s="221" t="s">
        <v>625</v>
      </c>
      <c r="CC52" s="221" t="s">
        <v>625</v>
      </c>
      <c r="CD52" s="221" t="s">
        <v>625</v>
      </c>
      <c r="CE52" s="221" t="s">
        <v>933</v>
      </c>
      <c r="CF52" s="221" t="s">
        <v>934</v>
      </c>
      <c r="CG52" s="221" t="s">
        <v>935</v>
      </c>
      <c r="CH52" s="219">
        <v>5</v>
      </c>
      <c r="CI52" s="221" t="s">
        <v>933</v>
      </c>
      <c r="CJ52" s="221" t="s">
        <v>936</v>
      </c>
      <c r="CK52" s="221" t="s">
        <v>937</v>
      </c>
      <c r="CL52" s="219">
        <v>6</v>
      </c>
      <c r="CM52" s="221" t="s">
        <v>933</v>
      </c>
      <c r="CN52" s="221" t="s">
        <v>938</v>
      </c>
      <c r="CO52" s="221" t="s">
        <v>939</v>
      </c>
      <c r="CP52" s="211">
        <v>7</v>
      </c>
      <c r="CQ52" s="221" t="s">
        <v>933</v>
      </c>
      <c r="CR52" s="222" t="s">
        <v>625</v>
      </c>
      <c r="CS52" s="221" t="s">
        <v>940</v>
      </c>
      <c r="CT52" s="222" t="s">
        <v>625</v>
      </c>
      <c r="CU52" s="221" t="s">
        <v>933</v>
      </c>
      <c r="CV52" s="221" t="s">
        <v>1374</v>
      </c>
      <c r="CW52" s="221" t="s">
        <v>1375</v>
      </c>
      <c r="CX52" s="211">
        <v>9</v>
      </c>
      <c r="CY52" s="221" t="s">
        <v>933</v>
      </c>
      <c r="CZ52" s="221" t="s">
        <v>1376</v>
      </c>
      <c r="DA52" s="221" t="s">
        <v>1377</v>
      </c>
      <c r="DB52" s="211">
        <v>10</v>
      </c>
      <c r="DC52" s="221" t="s">
        <v>933</v>
      </c>
      <c r="DD52" s="221" t="s">
        <v>1378</v>
      </c>
      <c r="DE52" s="221" t="s">
        <v>1379</v>
      </c>
      <c r="DF52" s="211">
        <v>11</v>
      </c>
      <c r="DG52" s="221" t="s">
        <v>933</v>
      </c>
      <c r="DH52" s="221" t="s">
        <v>1380</v>
      </c>
      <c r="DI52" s="221" t="s">
        <v>1381</v>
      </c>
      <c r="DJ52" s="229">
        <v>12</v>
      </c>
      <c r="DK52" s="264" t="s">
        <v>1175</v>
      </c>
      <c r="DL52" s="264" t="s">
        <v>173</v>
      </c>
      <c r="DM52" s="264" t="s">
        <v>1176</v>
      </c>
      <c r="DN52" s="281">
        <v>3</v>
      </c>
      <c r="DO52" s="264" t="s">
        <v>173</v>
      </c>
      <c r="DP52" s="264" t="s">
        <v>1594</v>
      </c>
      <c r="DQ52" s="264" t="s">
        <v>1174</v>
      </c>
      <c r="DR52" s="264" t="s">
        <v>1152</v>
      </c>
      <c r="DS52" s="308">
        <v>0.25</v>
      </c>
      <c r="DT52" s="264" t="s">
        <v>1181</v>
      </c>
      <c r="DU52" s="264" t="s">
        <v>173</v>
      </c>
      <c r="DV52" s="264" t="s">
        <v>1302</v>
      </c>
      <c r="DW52" s="281">
        <v>7</v>
      </c>
      <c r="DX52" s="282" t="s">
        <v>173</v>
      </c>
      <c r="DY52" s="264" t="s">
        <v>1179</v>
      </c>
      <c r="DZ52" s="264" t="s">
        <v>1180</v>
      </c>
      <c r="EA52" s="259" t="s">
        <v>1152</v>
      </c>
      <c r="EB52" s="259">
        <v>0.57999999999999996</v>
      </c>
      <c r="EC52" s="246" t="s">
        <v>1382</v>
      </c>
      <c r="ED52" s="66" t="s">
        <v>172</v>
      </c>
      <c r="EE52" s="251" t="s">
        <v>1409</v>
      </c>
      <c r="EF52" s="255">
        <v>12</v>
      </c>
      <c r="EG52" s="66" t="s">
        <v>172</v>
      </c>
      <c r="EH52" s="264" t="s">
        <v>1632</v>
      </c>
      <c r="EI52" s="264" t="s">
        <v>1631</v>
      </c>
      <c r="EJ52" s="259" t="s">
        <v>1140</v>
      </c>
      <c r="EK52" s="259">
        <v>1</v>
      </c>
    </row>
    <row r="53" spans="1:141" ht="39.75" customHeight="1" x14ac:dyDescent="0.2">
      <c r="A53" s="352"/>
      <c r="B53" s="355"/>
      <c r="C53" s="346"/>
      <c r="D53" s="346"/>
      <c r="E53" s="161"/>
      <c r="F53" s="349"/>
      <c r="G53" s="161" t="s">
        <v>393</v>
      </c>
      <c r="H53" s="349"/>
      <c r="I53" s="349"/>
      <c r="J53" s="346"/>
      <c r="K53" s="181"/>
      <c r="L53" s="181"/>
      <c r="M53" s="181"/>
      <c r="N53" s="181"/>
      <c r="O53" s="346"/>
      <c r="P53" s="340"/>
      <c r="Q53" s="337"/>
      <c r="R53" s="340"/>
      <c r="S53" s="337"/>
      <c r="T53" s="343"/>
      <c r="U53" s="149"/>
      <c r="V53" s="157"/>
      <c r="W53" s="157"/>
      <c r="X53" s="157"/>
      <c r="Y53" s="151" t="s">
        <v>115</v>
      </c>
      <c r="Z53" s="134">
        <f>+IF(Y53='Tabla Valoración controles'!$D$4,'Tabla Valoración controles'!$F$4,IF('Mapa Corrupcion'!Y53='Tabla Valoración controles'!$D$5,'Tabla Valoración controles'!$F$5,IF(Y53=FORMULAS!$A$10,0,'Tabla Valoración controles'!$F$6)))</f>
        <v>0</v>
      </c>
      <c r="AA53" s="151"/>
      <c r="AB53" s="135">
        <f>+IF(AA53='Tabla Valoración controles'!$D$7,'Tabla Valoración controles'!$F$7,IF(Y53=FORMULAS!$A$10,0,'Tabla Valoración controles'!$F$8))</f>
        <v>0</v>
      </c>
      <c r="AC53" s="151"/>
      <c r="AD53" s="134">
        <f>+IF(AC53='Tabla Valoración controles'!$D$9,'Tabla Valoración controles'!$F$9,IF(Y53=FORMULAS!$A$10,0,'Tabla Valoración controles'!$F$10))</f>
        <v>0</v>
      </c>
      <c r="AE53" s="151"/>
      <c r="AF53" s="134">
        <f>+IF(AE53='Tabla Valoración controles'!$D$9,'Tabla Valoración controles'!$F$9,IF(AA53=FORMULAS!$A$10,0,'Tabla Valoración controles'!$F$10))</f>
        <v>0</v>
      </c>
      <c r="AG53" s="151"/>
      <c r="AH53" s="134">
        <f>+IF(AG53='Tabla Valoración controles'!$D$13,'Tabla Valoración controles'!$F$13,'Tabla Valoración controles'!$F$14)</f>
        <v>0</v>
      </c>
      <c r="AI53" s="195">
        <f t="shared" si="2"/>
        <v>0</v>
      </c>
      <c r="AJ53" s="152"/>
      <c r="AK53" s="153">
        <f>+IF(AJ53=[2]CONTROLES!$C$50,[2]CONTROLES!$D$50,[2]CONTROLES!$D$51)</f>
        <v>0</v>
      </c>
      <c r="AL53" s="152"/>
      <c r="AM53" s="153">
        <f>+IF(AL53=[2]CONTROLES!$C$52,[2]CONTROLES!$D$52,[2]CONTROLES!$D$53)</f>
        <v>0</v>
      </c>
      <c r="AN53" s="152"/>
      <c r="AO53" s="153">
        <f>+IF(AN53=[2]CONTROLES!$C$54,[2]CONTROLES!$D$54,[2]CONTROLES!$D$55)</f>
        <v>0</v>
      </c>
      <c r="AP53" s="152"/>
      <c r="AQ53" s="153">
        <f>+IF(AP53=[2]CONTROLES!$C$56,[2]CONTROLES!$D$56,IF(AP53=[2]CONTROLES!$C$57,[2]CONTROLES!$D$57,[2]CONTROLES!$D$58))</f>
        <v>0</v>
      </c>
      <c r="AR53" s="152"/>
      <c r="AS53" s="153">
        <f>+IF(AR53=[2]CONTROLES!$C$59,[2]CONTROLES!$D$59,[2]CONTROLES!$D$60)</f>
        <v>0</v>
      </c>
      <c r="AT53" s="152"/>
      <c r="AU53" s="153">
        <f>+IF(AT53=[2]CONTROLES!$C$61,[2]CONTROLES!$D$61,[2]CONTROLES!$D$62)</f>
        <v>0</v>
      </c>
      <c r="AV53" s="152"/>
      <c r="AW53" s="154">
        <f>+IF(AV53=[2]CONTROLES!$C$63,[2]CONTROLES!$D$63,IF(AV53=[2]CONTROLES!$C$64,[2]CONTROLES!$D$64,[2]CONTROLES!$D$65))</f>
        <v>0</v>
      </c>
      <c r="AX53" s="154">
        <f t="shared" si="0"/>
        <v>0</v>
      </c>
      <c r="AY53" s="155" t="str">
        <f t="shared" si="1"/>
        <v>Débil</v>
      </c>
      <c r="AZ53" s="346"/>
      <c r="BA53" s="340"/>
      <c r="BB53" s="334"/>
      <c r="BC53" s="337"/>
      <c r="BD53" s="343"/>
      <c r="BE53" s="343"/>
      <c r="BF53" s="136"/>
      <c r="BG53" s="136"/>
      <c r="BH53" s="180"/>
      <c r="BI53" s="136"/>
      <c r="BJ53" s="136"/>
      <c r="BK53" s="136"/>
      <c r="BL53" s="136"/>
      <c r="BM53" s="136" t="s">
        <v>171</v>
      </c>
      <c r="BN53" s="358"/>
      <c r="BO53" s="221"/>
      <c r="BP53" s="221"/>
      <c r="BQ53" s="221"/>
      <c r="BR53" s="221"/>
      <c r="BS53" s="221"/>
      <c r="BT53" s="221"/>
      <c r="BU53" s="221"/>
      <c r="BV53" s="221"/>
      <c r="BW53" s="221"/>
      <c r="BX53" s="221"/>
      <c r="BY53" s="221"/>
      <c r="BZ53" s="221"/>
      <c r="CA53" s="221"/>
      <c r="CB53" s="221"/>
      <c r="CC53" s="221"/>
      <c r="CD53" s="221"/>
      <c r="CE53" s="240"/>
      <c r="CF53" s="240"/>
      <c r="CG53" s="136"/>
      <c r="CH53" s="136"/>
      <c r="CI53" s="136"/>
      <c r="CJ53" s="136"/>
      <c r="CK53" s="136"/>
      <c r="CL53" s="136"/>
      <c r="CM53" s="136"/>
      <c r="CN53" s="136"/>
      <c r="CO53" s="136"/>
      <c r="CP53" s="136"/>
      <c r="CQ53" s="136"/>
      <c r="CR53" s="136"/>
      <c r="CS53" s="136"/>
      <c r="CT53" s="136"/>
      <c r="CU53" s="136"/>
      <c r="CV53" s="136"/>
      <c r="CW53" s="136"/>
      <c r="CX53" s="136"/>
      <c r="CY53" s="136"/>
      <c r="CZ53" s="136"/>
      <c r="DA53" s="136"/>
      <c r="DB53" s="136"/>
      <c r="DC53" s="136"/>
      <c r="DD53" s="136"/>
      <c r="DE53" s="136"/>
      <c r="DF53" s="136"/>
      <c r="DG53" s="136"/>
      <c r="DH53" s="136"/>
      <c r="DI53" s="136"/>
      <c r="DJ53" s="136"/>
      <c r="DK53" s="266"/>
      <c r="DL53" s="266"/>
      <c r="DM53" s="266"/>
      <c r="DN53" s="266"/>
      <c r="DO53" s="266"/>
      <c r="DP53" s="66"/>
      <c r="DQ53" s="66"/>
      <c r="DR53" s="66"/>
      <c r="DS53" s="66"/>
      <c r="DT53" s="269"/>
      <c r="DU53" s="269"/>
      <c r="DV53" s="269"/>
      <c r="DW53" s="269"/>
      <c r="DX53" s="268"/>
      <c r="DY53" s="257"/>
      <c r="DZ53" s="257"/>
      <c r="EA53" s="257"/>
      <c r="EB53" s="257"/>
      <c r="EC53" s="66"/>
      <c r="ED53" s="66"/>
      <c r="EE53" s="66"/>
      <c r="EF53" s="66"/>
      <c r="EG53" s="66"/>
      <c r="EH53" s="257"/>
      <c r="EI53" s="257"/>
      <c r="EJ53" s="257"/>
      <c r="EK53" s="257"/>
    </row>
    <row r="54" spans="1:141" ht="39.75" customHeight="1" x14ac:dyDescent="0.2">
      <c r="A54" s="352"/>
      <c r="B54" s="355"/>
      <c r="C54" s="346"/>
      <c r="D54" s="346"/>
      <c r="E54" s="161"/>
      <c r="F54" s="349"/>
      <c r="G54" s="161" t="s">
        <v>394</v>
      </c>
      <c r="H54" s="349"/>
      <c r="I54" s="349"/>
      <c r="J54" s="346"/>
      <c r="K54" s="181"/>
      <c r="L54" s="181"/>
      <c r="M54" s="181"/>
      <c r="N54" s="181"/>
      <c r="O54" s="346"/>
      <c r="P54" s="340"/>
      <c r="Q54" s="337"/>
      <c r="R54" s="340"/>
      <c r="S54" s="337"/>
      <c r="T54" s="343"/>
      <c r="U54" s="149"/>
      <c r="V54" s="157"/>
      <c r="W54" s="157"/>
      <c r="X54" s="157"/>
      <c r="Y54" s="151" t="s">
        <v>115</v>
      </c>
      <c r="Z54" s="134">
        <f>+IF(Y54='Tabla Valoración controles'!$D$4,'Tabla Valoración controles'!$F$4,IF('Mapa Corrupcion'!Y54='Tabla Valoración controles'!$D$5,'Tabla Valoración controles'!$F$5,IF(Y54=FORMULAS!$A$10,0,'Tabla Valoración controles'!$F$6)))</f>
        <v>0</v>
      </c>
      <c r="AA54" s="151"/>
      <c r="AB54" s="135">
        <f>+IF(AA54='Tabla Valoración controles'!$D$7,'Tabla Valoración controles'!$F$7,IF(Y54=FORMULAS!$A$10,0,'Tabla Valoración controles'!$F$8))</f>
        <v>0</v>
      </c>
      <c r="AC54" s="151"/>
      <c r="AD54" s="134">
        <f>+IF(AC54='Tabla Valoración controles'!$D$9,'Tabla Valoración controles'!$F$9,IF(Y54=FORMULAS!$A$10,0,'Tabla Valoración controles'!$F$10))</f>
        <v>0</v>
      </c>
      <c r="AE54" s="151"/>
      <c r="AF54" s="134">
        <f>+IF(AE54='Tabla Valoración controles'!$D$9,'Tabla Valoración controles'!$F$9,IF(AA54=FORMULAS!$A$10,0,'Tabla Valoración controles'!$F$10))</f>
        <v>0</v>
      </c>
      <c r="AG54" s="151"/>
      <c r="AH54" s="134">
        <f>+IF(AG54='Tabla Valoración controles'!$D$13,'Tabla Valoración controles'!$F$13,'Tabla Valoración controles'!$F$14)</f>
        <v>0</v>
      </c>
      <c r="AI54" s="195">
        <f t="shared" si="2"/>
        <v>0</v>
      </c>
      <c r="AJ54" s="152"/>
      <c r="AK54" s="153">
        <f>+IF(AJ54=[2]CONTROLES!$C$50,[2]CONTROLES!$D$50,[2]CONTROLES!$D$51)</f>
        <v>0</v>
      </c>
      <c r="AL54" s="152"/>
      <c r="AM54" s="153">
        <f>+IF(AL54=[2]CONTROLES!$C$52,[2]CONTROLES!$D$52,[2]CONTROLES!$D$53)</f>
        <v>0</v>
      </c>
      <c r="AN54" s="152"/>
      <c r="AO54" s="153">
        <f>+IF(AN54=[2]CONTROLES!$C$54,[2]CONTROLES!$D$54,[2]CONTROLES!$D$55)</f>
        <v>0</v>
      </c>
      <c r="AP54" s="152"/>
      <c r="AQ54" s="153">
        <f>+IF(AP54=[2]CONTROLES!$C$56,[2]CONTROLES!$D$56,IF(AP54=[2]CONTROLES!$C$57,[2]CONTROLES!$D$57,[2]CONTROLES!$D$58))</f>
        <v>0</v>
      </c>
      <c r="AR54" s="152"/>
      <c r="AS54" s="153">
        <f>+IF(AR54=[2]CONTROLES!$C$59,[2]CONTROLES!$D$59,[2]CONTROLES!$D$60)</f>
        <v>0</v>
      </c>
      <c r="AT54" s="152"/>
      <c r="AU54" s="153">
        <f>+IF(AT54=[2]CONTROLES!$C$61,[2]CONTROLES!$D$61,[2]CONTROLES!$D$62)</f>
        <v>0</v>
      </c>
      <c r="AV54" s="152"/>
      <c r="AW54" s="154">
        <f>+IF(AV54=[2]CONTROLES!$C$63,[2]CONTROLES!$D$63,IF(AV54=[2]CONTROLES!$C$64,[2]CONTROLES!$D$64,[2]CONTROLES!$D$65))</f>
        <v>0</v>
      </c>
      <c r="AX54" s="154">
        <f t="shared" si="0"/>
        <v>0</v>
      </c>
      <c r="AY54" s="155" t="str">
        <f t="shared" si="1"/>
        <v>Débil</v>
      </c>
      <c r="AZ54" s="346"/>
      <c r="BA54" s="340"/>
      <c r="BB54" s="334"/>
      <c r="BC54" s="337"/>
      <c r="BD54" s="343"/>
      <c r="BE54" s="343"/>
      <c r="BF54" s="136"/>
      <c r="BG54" s="136"/>
      <c r="BH54" s="180"/>
      <c r="BI54" s="136"/>
      <c r="BJ54" s="136"/>
      <c r="BK54" s="136"/>
      <c r="BL54" s="136"/>
      <c r="BM54" s="136" t="s">
        <v>171</v>
      </c>
      <c r="BN54" s="358"/>
      <c r="BO54" s="221"/>
      <c r="BP54" s="221"/>
      <c r="BQ54" s="221"/>
      <c r="BR54" s="221"/>
      <c r="BS54" s="221"/>
      <c r="BT54" s="221"/>
      <c r="BU54" s="221"/>
      <c r="BV54" s="221"/>
      <c r="BW54" s="221"/>
      <c r="BX54" s="221"/>
      <c r="BY54" s="221"/>
      <c r="BZ54" s="221"/>
      <c r="CA54" s="221"/>
      <c r="CB54" s="221"/>
      <c r="CC54" s="221"/>
      <c r="CD54" s="221"/>
      <c r="CE54" s="240"/>
      <c r="CF54" s="240"/>
      <c r="CG54" s="136"/>
      <c r="CH54" s="136"/>
      <c r="CI54" s="136"/>
      <c r="CJ54" s="136"/>
      <c r="CK54" s="136"/>
      <c r="CL54" s="136"/>
      <c r="CM54" s="136"/>
      <c r="CN54" s="136"/>
      <c r="CO54" s="136"/>
      <c r="CP54" s="136"/>
      <c r="CQ54" s="136"/>
      <c r="CR54" s="136"/>
      <c r="CS54" s="136"/>
      <c r="CT54" s="136"/>
      <c r="CU54" s="136"/>
      <c r="CV54" s="136"/>
      <c r="CW54" s="136"/>
      <c r="CX54" s="136"/>
      <c r="CY54" s="136"/>
      <c r="CZ54" s="136"/>
      <c r="DA54" s="136"/>
      <c r="DB54" s="136"/>
      <c r="DC54" s="136"/>
      <c r="DD54" s="136"/>
      <c r="DE54" s="136"/>
      <c r="DF54" s="136"/>
      <c r="DG54" s="136"/>
      <c r="DH54" s="136"/>
      <c r="DI54" s="136"/>
      <c r="DJ54" s="136"/>
      <c r="DK54" s="266"/>
      <c r="DL54" s="266"/>
      <c r="DM54" s="266"/>
      <c r="DN54" s="266"/>
      <c r="DO54" s="266"/>
      <c r="DP54" s="66"/>
      <c r="DQ54" s="66"/>
      <c r="DR54" s="66"/>
      <c r="DS54" s="66"/>
      <c r="DT54" s="269"/>
      <c r="DU54" s="269"/>
      <c r="DV54" s="269"/>
      <c r="DW54" s="269"/>
      <c r="DX54" s="268"/>
      <c r="DY54" s="257"/>
      <c r="DZ54" s="257"/>
      <c r="EA54" s="257"/>
      <c r="EB54" s="257"/>
      <c r="EC54" s="66"/>
      <c r="ED54" s="66"/>
      <c r="EE54" s="66"/>
      <c r="EF54" s="66"/>
      <c r="EG54" s="66"/>
      <c r="EH54" s="257"/>
      <c r="EI54" s="257"/>
      <c r="EJ54" s="257"/>
      <c r="EK54" s="257"/>
    </row>
    <row r="55" spans="1:141" ht="39.75" customHeight="1" x14ac:dyDescent="0.2">
      <c r="A55" s="352"/>
      <c r="B55" s="355"/>
      <c r="C55" s="346"/>
      <c r="D55" s="346"/>
      <c r="E55" s="161"/>
      <c r="F55" s="349"/>
      <c r="G55" s="161" t="s">
        <v>395</v>
      </c>
      <c r="H55" s="349"/>
      <c r="I55" s="349"/>
      <c r="J55" s="346"/>
      <c r="K55" s="181"/>
      <c r="L55" s="181"/>
      <c r="M55" s="181"/>
      <c r="N55" s="181"/>
      <c r="O55" s="346"/>
      <c r="P55" s="340"/>
      <c r="Q55" s="337"/>
      <c r="R55" s="340"/>
      <c r="S55" s="337"/>
      <c r="T55" s="343"/>
      <c r="U55" s="149"/>
      <c r="V55" s="157"/>
      <c r="W55" s="157"/>
      <c r="X55" s="157"/>
      <c r="Y55" s="151" t="s">
        <v>115</v>
      </c>
      <c r="Z55" s="134">
        <f>+IF(Y55='Tabla Valoración controles'!$D$4,'Tabla Valoración controles'!$F$4,IF('Mapa Corrupcion'!Y55='Tabla Valoración controles'!$D$5,'Tabla Valoración controles'!$F$5,IF(Y55=FORMULAS!$A$10,0,'Tabla Valoración controles'!$F$6)))</f>
        <v>0</v>
      </c>
      <c r="AA55" s="151"/>
      <c r="AB55" s="135">
        <f>+IF(AA55='Tabla Valoración controles'!$D$7,'Tabla Valoración controles'!$F$7,IF(Y55=FORMULAS!$A$10,0,'Tabla Valoración controles'!$F$8))</f>
        <v>0</v>
      </c>
      <c r="AC55" s="151"/>
      <c r="AD55" s="134">
        <f>+IF(AC55='Tabla Valoración controles'!$D$9,'Tabla Valoración controles'!$F$9,IF(Y55=FORMULAS!$A$10,0,'Tabla Valoración controles'!$F$10))</f>
        <v>0</v>
      </c>
      <c r="AE55" s="151"/>
      <c r="AF55" s="134">
        <f>+IF(AE55='Tabla Valoración controles'!$D$9,'Tabla Valoración controles'!$F$9,IF(AA55=FORMULAS!$A$10,0,'Tabla Valoración controles'!$F$10))</f>
        <v>0</v>
      </c>
      <c r="AG55" s="151"/>
      <c r="AH55" s="134">
        <f>+IF(AG55='Tabla Valoración controles'!$D$13,'Tabla Valoración controles'!$F$13,'Tabla Valoración controles'!$F$14)</f>
        <v>0</v>
      </c>
      <c r="AI55" s="195">
        <f t="shared" si="2"/>
        <v>0</v>
      </c>
      <c r="AJ55" s="152"/>
      <c r="AK55" s="153">
        <f>+IF(AJ55=[2]CONTROLES!$C$50,[2]CONTROLES!$D$50,[2]CONTROLES!$D$51)</f>
        <v>0</v>
      </c>
      <c r="AL55" s="152"/>
      <c r="AM55" s="153">
        <f>+IF(AL55=[2]CONTROLES!$C$52,[2]CONTROLES!$D$52,[2]CONTROLES!$D$53)</f>
        <v>0</v>
      </c>
      <c r="AN55" s="152"/>
      <c r="AO55" s="153">
        <f>+IF(AN55=[2]CONTROLES!$C$54,[2]CONTROLES!$D$54,[2]CONTROLES!$D$55)</f>
        <v>0</v>
      </c>
      <c r="AP55" s="152"/>
      <c r="AQ55" s="153">
        <f>+IF(AP55=[2]CONTROLES!$C$56,[2]CONTROLES!$D$56,IF(AP55=[2]CONTROLES!$C$57,[2]CONTROLES!$D$57,[2]CONTROLES!$D$58))</f>
        <v>0</v>
      </c>
      <c r="AR55" s="152"/>
      <c r="AS55" s="153">
        <f>+IF(AR55=[2]CONTROLES!$C$59,[2]CONTROLES!$D$59,[2]CONTROLES!$D$60)</f>
        <v>0</v>
      </c>
      <c r="AT55" s="152"/>
      <c r="AU55" s="153">
        <f>+IF(AT55=[2]CONTROLES!$C$61,[2]CONTROLES!$D$61,[2]CONTROLES!$D$62)</f>
        <v>0</v>
      </c>
      <c r="AV55" s="152"/>
      <c r="AW55" s="154">
        <f>+IF(AV55=[2]CONTROLES!$C$63,[2]CONTROLES!$D$63,IF(AV55=[2]CONTROLES!$C$64,[2]CONTROLES!$D$64,[2]CONTROLES!$D$65))</f>
        <v>0</v>
      </c>
      <c r="AX55" s="154">
        <f t="shared" si="0"/>
        <v>0</v>
      </c>
      <c r="AY55" s="155" t="str">
        <f t="shared" si="1"/>
        <v>Débil</v>
      </c>
      <c r="AZ55" s="346"/>
      <c r="BA55" s="340"/>
      <c r="BB55" s="334"/>
      <c r="BC55" s="337"/>
      <c r="BD55" s="343"/>
      <c r="BE55" s="343"/>
      <c r="BF55" s="136"/>
      <c r="BG55" s="136"/>
      <c r="BH55" s="180"/>
      <c r="BI55" s="136"/>
      <c r="BJ55" s="136"/>
      <c r="BK55" s="136"/>
      <c r="BL55" s="136"/>
      <c r="BM55" s="136" t="s">
        <v>171</v>
      </c>
      <c r="BN55" s="358"/>
      <c r="BO55" s="221"/>
      <c r="BP55" s="221"/>
      <c r="BQ55" s="221"/>
      <c r="BR55" s="221"/>
      <c r="BS55" s="221"/>
      <c r="BT55" s="221"/>
      <c r="BU55" s="221"/>
      <c r="BV55" s="221"/>
      <c r="BW55" s="221"/>
      <c r="BX55" s="221"/>
      <c r="BY55" s="221"/>
      <c r="BZ55" s="221"/>
      <c r="CA55" s="221"/>
      <c r="CB55" s="221"/>
      <c r="CC55" s="221"/>
      <c r="CD55" s="221"/>
      <c r="CE55" s="240"/>
      <c r="CF55" s="240"/>
      <c r="CG55" s="136"/>
      <c r="CH55" s="136"/>
      <c r="CI55" s="136"/>
      <c r="CJ55" s="136"/>
      <c r="CK55" s="136"/>
      <c r="CL55" s="136"/>
      <c r="CM55" s="136"/>
      <c r="CN55" s="136"/>
      <c r="CO55" s="136"/>
      <c r="CP55" s="136"/>
      <c r="CQ55" s="136"/>
      <c r="CR55" s="136"/>
      <c r="CS55" s="136"/>
      <c r="CT55" s="136"/>
      <c r="CU55" s="136"/>
      <c r="CV55" s="136"/>
      <c r="CW55" s="136"/>
      <c r="CX55" s="136"/>
      <c r="CY55" s="136"/>
      <c r="CZ55" s="136"/>
      <c r="DA55" s="136"/>
      <c r="DB55" s="136"/>
      <c r="DC55" s="136"/>
      <c r="DD55" s="136"/>
      <c r="DE55" s="136"/>
      <c r="DF55" s="136"/>
      <c r="DG55" s="136"/>
      <c r="DH55" s="136"/>
      <c r="DI55" s="136"/>
      <c r="DJ55" s="136"/>
      <c r="DK55" s="266"/>
      <c r="DL55" s="266"/>
      <c r="DM55" s="266"/>
      <c r="DN55" s="266"/>
      <c r="DO55" s="266"/>
      <c r="DP55" s="66"/>
      <c r="DQ55" s="66"/>
      <c r="DR55" s="66"/>
      <c r="DS55" s="66"/>
      <c r="DT55" s="269"/>
      <c r="DU55" s="269"/>
      <c r="DV55" s="269"/>
      <c r="DW55" s="269"/>
      <c r="DX55" s="268"/>
      <c r="DY55" s="257"/>
      <c r="DZ55" s="257"/>
      <c r="EA55" s="257"/>
      <c r="EB55" s="257"/>
      <c r="EC55" s="66"/>
      <c r="ED55" s="66"/>
      <c r="EE55" s="66"/>
      <c r="EF55" s="66"/>
      <c r="EG55" s="66"/>
      <c r="EH55" s="257"/>
      <c r="EI55" s="257"/>
      <c r="EJ55" s="257"/>
      <c r="EK55" s="257"/>
    </row>
    <row r="56" spans="1:141" ht="39.75" customHeight="1" x14ac:dyDescent="0.2">
      <c r="A56" s="353"/>
      <c r="B56" s="356"/>
      <c r="C56" s="347"/>
      <c r="D56" s="347"/>
      <c r="E56" s="161"/>
      <c r="F56" s="350"/>
      <c r="G56" s="161"/>
      <c r="H56" s="350"/>
      <c r="I56" s="350"/>
      <c r="J56" s="347"/>
      <c r="K56" s="182"/>
      <c r="L56" s="182"/>
      <c r="M56" s="182"/>
      <c r="N56" s="182"/>
      <c r="O56" s="347"/>
      <c r="P56" s="341"/>
      <c r="Q56" s="338"/>
      <c r="R56" s="341"/>
      <c r="S56" s="338"/>
      <c r="T56" s="344"/>
      <c r="U56" s="149"/>
      <c r="V56" s="157"/>
      <c r="W56" s="157"/>
      <c r="X56" s="157"/>
      <c r="Y56" s="151" t="s">
        <v>115</v>
      </c>
      <c r="Z56" s="134">
        <f>+IF(Y56='Tabla Valoración controles'!$D$4,'Tabla Valoración controles'!$F$4,IF('Mapa Corrupcion'!Y56='Tabla Valoración controles'!$D$5,'Tabla Valoración controles'!$F$5,IF(Y56=FORMULAS!$A$10,0,'Tabla Valoración controles'!$F$6)))</f>
        <v>0</v>
      </c>
      <c r="AA56" s="151"/>
      <c r="AB56" s="135">
        <f>+IF(AA56='Tabla Valoración controles'!$D$7,'Tabla Valoración controles'!$F$7,IF(Y56=FORMULAS!$A$10,0,'Tabla Valoración controles'!$F$8))</f>
        <v>0</v>
      </c>
      <c r="AC56" s="151"/>
      <c r="AD56" s="134">
        <f>+IF(AC56='Tabla Valoración controles'!$D$9,'Tabla Valoración controles'!$F$9,IF(Y56=FORMULAS!$A$10,0,'Tabla Valoración controles'!$F$10))</f>
        <v>0</v>
      </c>
      <c r="AE56" s="151"/>
      <c r="AF56" s="134">
        <f>+IF(AE56='Tabla Valoración controles'!$D$9,'Tabla Valoración controles'!$F$9,IF(AA56=FORMULAS!$A$10,0,'Tabla Valoración controles'!$F$10))</f>
        <v>0</v>
      </c>
      <c r="AG56" s="151"/>
      <c r="AH56" s="134">
        <f>+IF(AG56='Tabla Valoración controles'!$D$13,'Tabla Valoración controles'!$F$13,'Tabla Valoración controles'!$F$14)</f>
        <v>0</v>
      </c>
      <c r="AI56" s="195">
        <f t="shared" si="2"/>
        <v>0</v>
      </c>
      <c r="AJ56" s="152"/>
      <c r="AK56" s="153">
        <f>+IF(AJ56=[2]CONTROLES!$C$50,[2]CONTROLES!$D$50,[2]CONTROLES!$D$51)</f>
        <v>0</v>
      </c>
      <c r="AL56" s="152"/>
      <c r="AM56" s="153">
        <f>+IF(AL56=[2]CONTROLES!$C$52,[2]CONTROLES!$D$52,[2]CONTROLES!$D$53)</f>
        <v>0</v>
      </c>
      <c r="AN56" s="152"/>
      <c r="AO56" s="153">
        <f>+IF(AN56=[2]CONTROLES!$C$54,[2]CONTROLES!$D$54,[2]CONTROLES!$D$55)</f>
        <v>0</v>
      </c>
      <c r="AP56" s="152"/>
      <c r="AQ56" s="153">
        <f>+IF(AP56=[2]CONTROLES!$C$56,[2]CONTROLES!$D$56,IF(AP56=[2]CONTROLES!$C$57,[2]CONTROLES!$D$57,[2]CONTROLES!$D$58))</f>
        <v>0</v>
      </c>
      <c r="AR56" s="152"/>
      <c r="AS56" s="153">
        <f>+IF(AR56=[2]CONTROLES!$C$59,[2]CONTROLES!$D$59,[2]CONTROLES!$D$60)</f>
        <v>0</v>
      </c>
      <c r="AT56" s="152"/>
      <c r="AU56" s="153">
        <f>+IF(AT56=[2]CONTROLES!$C$61,[2]CONTROLES!$D$61,[2]CONTROLES!$D$62)</f>
        <v>0</v>
      </c>
      <c r="AV56" s="152"/>
      <c r="AW56" s="154">
        <f>+IF(AV56=[2]CONTROLES!$C$63,[2]CONTROLES!$D$63,IF(AV56=[2]CONTROLES!$C$64,[2]CONTROLES!$D$64,[2]CONTROLES!$D$65))</f>
        <v>0</v>
      </c>
      <c r="AX56" s="154">
        <f t="shared" si="0"/>
        <v>0</v>
      </c>
      <c r="AY56" s="155" t="str">
        <f t="shared" si="1"/>
        <v>Débil</v>
      </c>
      <c r="AZ56" s="347"/>
      <c r="BA56" s="341"/>
      <c r="BB56" s="335"/>
      <c r="BC56" s="338"/>
      <c r="BD56" s="344"/>
      <c r="BE56" s="344"/>
      <c r="BF56" s="136"/>
      <c r="BG56" s="136"/>
      <c r="BH56" s="180"/>
      <c r="BI56" s="136"/>
      <c r="BJ56" s="136"/>
      <c r="BK56" s="136"/>
      <c r="BL56" s="136"/>
      <c r="BM56" s="136" t="s">
        <v>171</v>
      </c>
      <c r="BN56" s="359"/>
      <c r="BO56" s="221"/>
      <c r="BP56" s="221"/>
      <c r="BQ56" s="221"/>
      <c r="BR56" s="221"/>
      <c r="BS56" s="221"/>
      <c r="BT56" s="221"/>
      <c r="BU56" s="221"/>
      <c r="BV56" s="221"/>
      <c r="BW56" s="221"/>
      <c r="BX56" s="221"/>
      <c r="BY56" s="221"/>
      <c r="BZ56" s="221"/>
      <c r="CA56" s="221"/>
      <c r="CB56" s="221"/>
      <c r="CC56" s="221"/>
      <c r="CD56" s="221"/>
      <c r="CE56" s="240"/>
      <c r="CF56" s="240"/>
      <c r="CG56" s="136"/>
      <c r="CH56" s="136"/>
      <c r="CI56" s="136"/>
      <c r="CJ56" s="136"/>
      <c r="CK56" s="136"/>
      <c r="CL56" s="136"/>
      <c r="CM56" s="136"/>
      <c r="CN56" s="136"/>
      <c r="CO56" s="136"/>
      <c r="CP56" s="136"/>
      <c r="CQ56" s="136"/>
      <c r="CR56" s="136"/>
      <c r="CS56" s="136"/>
      <c r="CT56" s="136"/>
      <c r="CU56" s="136"/>
      <c r="CV56" s="136"/>
      <c r="CW56" s="136"/>
      <c r="CX56" s="136"/>
      <c r="CY56" s="136"/>
      <c r="CZ56" s="136"/>
      <c r="DA56" s="136"/>
      <c r="DB56" s="136"/>
      <c r="DC56" s="136"/>
      <c r="DD56" s="136"/>
      <c r="DE56" s="136"/>
      <c r="DF56" s="136"/>
      <c r="DG56" s="136"/>
      <c r="DH56" s="136"/>
      <c r="DI56" s="136"/>
      <c r="DJ56" s="136"/>
      <c r="DK56" s="266"/>
      <c r="DL56" s="266"/>
      <c r="DM56" s="266"/>
      <c r="DN56" s="266"/>
      <c r="DO56" s="266"/>
      <c r="DP56" s="66"/>
      <c r="DQ56" s="66"/>
      <c r="DR56" s="66"/>
      <c r="DS56" s="66"/>
      <c r="DT56" s="269"/>
      <c r="DU56" s="269"/>
      <c r="DV56" s="269"/>
      <c r="DW56" s="269"/>
      <c r="DX56" s="268"/>
      <c r="DY56" s="258"/>
      <c r="DZ56" s="258"/>
      <c r="EA56" s="258"/>
      <c r="EB56" s="258"/>
      <c r="EC56" s="66"/>
      <c r="ED56" s="66"/>
      <c r="EE56" s="66"/>
      <c r="EF56" s="66"/>
      <c r="EG56" s="66"/>
      <c r="EH56" s="258"/>
      <c r="EI56" s="258"/>
      <c r="EJ56" s="258"/>
      <c r="EK56" s="258"/>
    </row>
    <row r="57" spans="1:141" ht="135" customHeight="1" x14ac:dyDescent="0.2">
      <c r="A57" s="351">
        <v>9</v>
      </c>
      <c r="B57" s="354" t="s">
        <v>134</v>
      </c>
      <c r="C57" s="345" t="str">
        <f>VLOOKUP(B57,FORMULAS!$A$30:$B$46,2,0)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57" s="345" t="str">
        <f>VLOOKUP(B57,FORMULAS!$A$30:$C$46,3,0)</f>
        <v xml:space="preserve">Subdirector Administrativo </v>
      </c>
      <c r="E57" s="161" t="s">
        <v>611</v>
      </c>
      <c r="F57" s="348" t="s">
        <v>610</v>
      </c>
      <c r="G57" s="161" t="s">
        <v>408</v>
      </c>
      <c r="H57" s="348" t="s">
        <v>760</v>
      </c>
      <c r="I57" s="348" t="s">
        <v>407</v>
      </c>
      <c r="J57" s="345" t="s">
        <v>625</v>
      </c>
      <c r="K57" s="148" t="s">
        <v>676</v>
      </c>
      <c r="L57" s="148" t="s">
        <v>676</v>
      </c>
      <c r="M57" s="148" t="s">
        <v>676</v>
      </c>
      <c r="N57" s="148" t="s">
        <v>676</v>
      </c>
      <c r="O57" s="345" t="s">
        <v>285</v>
      </c>
      <c r="P57" s="339" t="str">
        <f>VLOOKUP(O57,FORMULAS!$A$77:$B$82,2,0)</f>
        <v>Improbable</v>
      </c>
      <c r="Q57" s="336" t="str">
        <f>+P57</f>
        <v>Improbable</v>
      </c>
      <c r="R57" s="339" t="str">
        <f>VLOOKUP(A57,'Impacto Ri Inhe'!$B$5:$AF$41,31,1)</f>
        <v>Mayor</v>
      </c>
      <c r="S57" s="336" t="str">
        <f>CONCATENATE(R57,"-",Q57)</f>
        <v>Mayor-Improbable</v>
      </c>
      <c r="T57" s="342" t="str">
        <f>VLOOKUP(S57,FORMULAS!$I$77:$J$97,2,0)</f>
        <v>Alto</v>
      </c>
      <c r="U57" s="149">
        <v>1</v>
      </c>
      <c r="V57" s="150" t="s">
        <v>811</v>
      </c>
      <c r="W57" s="150" t="s">
        <v>414</v>
      </c>
      <c r="X57" s="150" t="s">
        <v>415</v>
      </c>
      <c r="Y57" s="151" t="s">
        <v>12</v>
      </c>
      <c r="Z57" s="134">
        <f>+IF(Y57='Tabla Valoración controles'!$D$4,'Tabla Valoración controles'!$F$4,IF('Mapa Corrupcion'!Y57='Tabla Valoración controles'!$D$5,'Tabla Valoración controles'!$F$5,IF(Y57=FORMULAS!$A$10,0,'Tabla Valoración controles'!$F$6)))</f>
        <v>0.25</v>
      </c>
      <c r="AA57" s="151" t="s">
        <v>8</v>
      </c>
      <c r="AB57" s="135">
        <f>+IF(AA57='Tabla Valoración controles'!$D$7,'Tabla Valoración controles'!$F$7,IF(Y57=FORMULAS!$A$10,0,'Tabla Valoración controles'!$F$8))</f>
        <v>0.15</v>
      </c>
      <c r="AC57" s="151" t="s">
        <v>17</v>
      </c>
      <c r="AD57" s="134">
        <f>+IF(AC57='Tabla Valoración controles'!$D$9,'Tabla Valoración controles'!$F$9,IF(Y57=FORMULAS!$A$10,0,'Tabla Valoración controles'!$F$10))</f>
        <v>0</v>
      </c>
      <c r="AE57" s="151" t="s">
        <v>21</v>
      </c>
      <c r="AF57" s="134">
        <f>+IF(AE57='Tabla Valoración controles'!$D$9,'Tabla Valoración controles'!$F$9,IF(AA57=FORMULAS!$A$10,0,'Tabla Valoración controles'!$F$10))</f>
        <v>0</v>
      </c>
      <c r="AG57" s="151" t="s">
        <v>77</v>
      </c>
      <c r="AH57" s="134">
        <f>+IF(AG57='Tabla Valoración controles'!$D$13,'Tabla Valoración controles'!$F$13,'Tabla Valoración controles'!$F$14)</f>
        <v>0</v>
      </c>
      <c r="AI57" s="195">
        <f t="shared" si="2"/>
        <v>0.4</v>
      </c>
      <c r="AJ57" s="152" t="s">
        <v>716</v>
      </c>
      <c r="AK57" s="153">
        <f>+IF(AJ57=[2]CONTROLES!$C$50,[2]CONTROLES!$D$50,[2]CONTROLES!$D$51)</f>
        <v>15</v>
      </c>
      <c r="AL57" s="152" t="s">
        <v>722</v>
      </c>
      <c r="AM57" s="153">
        <f>+IF(AL57=[2]CONTROLES!$C$52,[2]CONTROLES!$D$52,[2]CONTROLES!$D$53)</f>
        <v>15</v>
      </c>
      <c r="AN57" s="152" t="s">
        <v>725</v>
      </c>
      <c r="AO57" s="153">
        <f>+IF(AN57=[2]CONTROLES!$C$54,[2]CONTROLES!$D$54,[2]CONTROLES!$D$55)</f>
        <v>15</v>
      </c>
      <c r="AP57" s="152" t="s">
        <v>728</v>
      </c>
      <c r="AQ57" s="153">
        <f>+IF(AP57=[2]CONTROLES!$C$56,[2]CONTROLES!$D$56,IF(AP57=[2]CONTROLES!$C$57,[2]CONTROLES!$D$57,[2]CONTROLES!$D$58))</f>
        <v>15</v>
      </c>
      <c r="AR57" s="152" t="s">
        <v>732</v>
      </c>
      <c r="AS57" s="153">
        <f>+IF(AR57=[2]CONTROLES!$C$59,[2]CONTROLES!$D$59,[2]CONTROLES!$D$60)</f>
        <v>15</v>
      </c>
      <c r="AT57" s="152" t="s">
        <v>735</v>
      </c>
      <c r="AU57" s="153">
        <f>+IF(AT57=[2]CONTROLES!$C$61,[2]CONTROLES!$D$61,[2]CONTROLES!$D$62)</f>
        <v>15</v>
      </c>
      <c r="AV57" s="152" t="s">
        <v>738</v>
      </c>
      <c r="AW57" s="154">
        <f>+IF(AV57=[2]CONTROLES!$C$63,[2]CONTROLES!$D$63,IF(AV57=[2]CONTROLES!$C$64,[2]CONTROLES!$D$64,[2]CONTROLES!$D$65))</f>
        <v>10</v>
      </c>
      <c r="AX57" s="154">
        <f t="shared" si="0"/>
        <v>100</v>
      </c>
      <c r="AY57" s="155" t="str">
        <f t="shared" si="1"/>
        <v>Fuerte</v>
      </c>
      <c r="AZ57" s="345" t="s">
        <v>286</v>
      </c>
      <c r="BA57" s="339" t="str">
        <f>VLOOKUP(AZ57,FORMULAS!$A$77:$B$82,2,0)</f>
        <v>Rara vez</v>
      </c>
      <c r="BB57" s="333" t="str">
        <f>+R57</f>
        <v>Mayor</v>
      </c>
      <c r="BC57" s="336" t="str">
        <f>CONCATENATE(BB57,"-",BA57)</f>
        <v>Mayor-Rara vez</v>
      </c>
      <c r="BD57" s="342" t="str">
        <f>VLOOKUP(BC57,FORMULAS!$I$77:$J$97,2,0)</f>
        <v>Alto</v>
      </c>
      <c r="BE57" s="342" t="s">
        <v>118</v>
      </c>
      <c r="BF57" s="180" t="s">
        <v>416</v>
      </c>
      <c r="BG57" s="180" t="s">
        <v>417</v>
      </c>
      <c r="BH57" s="180" t="s">
        <v>222</v>
      </c>
      <c r="BI57" s="156">
        <v>44562</v>
      </c>
      <c r="BJ57" s="156">
        <v>44926</v>
      </c>
      <c r="BK57" s="180" t="s">
        <v>791</v>
      </c>
      <c r="BL57" s="180" t="s">
        <v>613</v>
      </c>
      <c r="BM57" s="136" t="s">
        <v>172</v>
      </c>
      <c r="BN57" s="357" t="s">
        <v>418</v>
      </c>
      <c r="BO57" s="221" t="s">
        <v>941</v>
      </c>
      <c r="BP57" s="221" t="s">
        <v>625</v>
      </c>
      <c r="BQ57" s="221" t="s">
        <v>625</v>
      </c>
      <c r="BR57" s="221" t="s">
        <v>625</v>
      </c>
      <c r="BS57" s="221" t="s">
        <v>1469</v>
      </c>
      <c r="BT57" s="221" t="s">
        <v>944</v>
      </c>
      <c r="BU57" s="221" t="s">
        <v>625</v>
      </c>
      <c r="BV57" s="221" t="s">
        <v>625</v>
      </c>
      <c r="BW57" s="221" t="s">
        <v>941</v>
      </c>
      <c r="BX57" s="221" t="s">
        <v>625</v>
      </c>
      <c r="BY57" s="221" t="s">
        <v>1505</v>
      </c>
      <c r="BZ57" s="221">
        <v>1</v>
      </c>
      <c r="CA57" s="221" t="s">
        <v>941</v>
      </c>
      <c r="CB57" s="221" t="s">
        <v>625</v>
      </c>
      <c r="CC57" s="221" t="s">
        <v>625</v>
      </c>
      <c r="CD57" s="221" t="s">
        <v>625</v>
      </c>
      <c r="CE57" s="223" t="s">
        <v>941</v>
      </c>
      <c r="CF57" s="223" t="s">
        <v>625</v>
      </c>
      <c r="CG57" s="223" t="s">
        <v>625</v>
      </c>
      <c r="CH57" s="223" t="s">
        <v>625</v>
      </c>
      <c r="CI57" s="223" t="s">
        <v>941</v>
      </c>
      <c r="CJ57" s="223" t="s">
        <v>625</v>
      </c>
      <c r="CK57" s="223" t="s">
        <v>942</v>
      </c>
      <c r="CL57" s="224">
        <v>1</v>
      </c>
      <c r="CM57" s="223" t="s">
        <v>943</v>
      </c>
      <c r="CN57" s="225" t="s">
        <v>944</v>
      </c>
      <c r="CO57" s="223" t="s">
        <v>625</v>
      </c>
      <c r="CP57" s="223" t="s">
        <v>625</v>
      </c>
      <c r="CQ57" s="223" t="s">
        <v>941</v>
      </c>
      <c r="CR57" s="223" t="s">
        <v>625</v>
      </c>
      <c r="CS57" s="223" t="s">
        <v>625</v>
      </c>
      <c r="CT57" s="223" t="s">
        <v>625</v>
      </c>
      <c r="CU57" s="225" t="s">
        <v>941</v>
      </c>
      <c r="CV57" s="242" t="s">
        <v>625</v>
      </c>
      <c r="CW57" s="243" t="s">
        <v>1075</v>
      </c>
      <c r="CX57" s="244">
        <v>0.75</v>
      </c>
      <c r="CY57" s="225" t="s">
        <v>1076</v>
      </c>
      <c r="CZ57" s="150" t="s">
        <v>415</v>
      </c>
      <c r="DA57" s="225" t="s">
        <v>625</v>
      </c>
      <c r="DB57" s="225" t="s">
        <v>625</v>
      </c>
      <c r="DC57" s="225" t="s">
        <v>1303</v>
      </c>
      <c r="DD57" s="150" t="s">
        <v>415</v>
      </c>
      <c r="DE57" s="225" t="s">
        <v>625</v>
      </c>
      <c r="DF57" s="225" t="s">
        <v>625</v>
      </c>
      <c r="DG57" s="225" t="s">
        <v>941</v>
      </c>
      <c r="DH57" s="225" t="s">
        <v>625</v>
      </c>
      <c r="DI57" s="225" t="s">
        <v>1304</v>
      </c>
      <c r="DJ57" s="242" t="s">
        <v>625</v>
      </c>
      <c r="DK57" s="264" t="s">
        <v>1155</v>
      </c>
      <c r="DL57" s="264" t="s">
        <v>173</v>
      </c>
      <c r="DM57" s="264" t="s">
        <v>1136</v>
      </c>
      <c r="DN57" s="281">
        <v>1</v>
      </c>
      <c r="DO57" s="264" t="s">
        <v>173</v>
      </c>
      <c r="DP57" s="264" t="s">
        <v>1595</v>
      </c>
      <c r="DQ57" s="264" t="s">
        <v>1174</v>
      </c>
      <c r="DR57" s="264" t="s">
        <v>1152</v>
      </c>
      <c r="DS57" s="308">
        <v>0.25</v>
      </c>
      <c r="DT57" s="264" t="s">
        <v>1155</v>
      </c>
      <c r="DU57" s="264" t="s">
        <v>173</v>
      </c>
      <c r="DV57" s="279" t="s">
        <v>1182</v>
      </c>
      <c r="DW57" s="283">
        <v>0.5</v>
      </c>
      <c r="DX57" s="280" t="s">
        <v>173</v>
      </c>
      <c r="DY57" s="272" t="s">
        <v>1183</v>
      </c>
      <c r="DZ57" s="272" t="s">
        <v>1184</v>
      </c>
      <c r="EA57" s="259" t="s">
        <v>1152</v>
      </c>
      <c r="EB57" s="259">
        <v>0.66</v>
      </c>
      <c r="EC57" s="246" t="s">
        <v>1077</v>
      </c>
      <c r="ED57" s="66" t="s">
        <v>172</v>
      </c>
      <c r="EE57" s="251" t="s">
        <v>1305</v>
      </c>
      <c r="EF57" s="66">
        <v>1</v>
      </c>
      <c r="EG57" s="66" t="s">
        <v>172</v>
      </c>
      <c r="EH57" s="272" t="s">
        <v>1633</v>
      </c>
      <c r="EI57" s="272" t="s">
        <v>1634</v>
      </c>
      <c r="EJ57" s="259" t="s">
        <v>1140</v>
      </c>
      <c r="EK57" s="259">
        <v>1</v>
      </c>
    </row>
    <row r="58" spans="1:141" ht="39.75" customHeight="1" x14ac:dyDescent="0.2">
      <c r="A58" s="352"/>
      <c r="B58" s="355"/>
      <c r="C58" s="346"/>
      <c r="D58" s="346"/>
      <c r="E58" s="161" t="s">
        <v>612</v>
      </c>
      <c r="F58" s="349"/>
      <c r="G58" s="161" t="s">
        <v>409</v>
      </c>
      <c r="H58" s="349"/>
      <c r="I58" s="349"/>
      <c r="J58" s="346"/>
      <c r="K58" s="181"/>
      <c r="L58" s="181"/>
      <c r="M58" s="181"/>
      <c r="N58" s="181"/>
      <c r="O58" s="346"/>
      <c r="P58" s="340"/>
      <c r="Q58" s="337"/>
      <c r="R58" s="340"/>
      <c r="S58" s="337"/>
      <c r="T58" s="343"/>
      <c r="U58" s="149"/>
      <c r="V58" s="157"/>
      <c r="W58" s="157"/>
      <c r="X58" s="157"/>
      <c r="Y58" s="151" t="s">
        <v>115</v>
      </c>
      <c r="Z58" s="134">
        <f>+IF(Y58='Tabla Valoración controles'!$D$4,'Tabla Valoración controles'!$F$4,IF('Mapa Corrupcion'!Y58='Tabla Valoración controles'!$D$5,'Tabla Valoración controles'!$F$5,IF(Y58=FORMULAS!$A$10,0,'Tabla Valoración controles'!$F$6)))</f>
        <v>0</v>
      </c>
      <c r="AA58" s="151"/>
      <c r="AB58" s="135">
        <f>+IF(AA58='Tabla Valoración controles'!$D$7,'Tabla Valoración controles'!$F$7,IF(Y58=FORMULAS!$A$10,0,'Tabla Valoración controles'!$F$8))</f>
        <v>0</v>
      </c>
      <c r="AC58" s="151"/>
      <c r="AD58" s="134">
        <f>+IF(AC58='Tabla Valoración controles'!$D$9,'Tabla Valoración controles'!$F$9,IF(Y58=FORMULAS!$A$10,0,'Tabla Valoración controles'!$F$10))</f>
        <v>0</v>
      </c>
      <c r="AE58" s="151"/>
      <c r="AF58" s="134">
        <f>+IF(AE58='Tabla Valoración controles'!$D$9,'Tabla Valoración controles'!$F$9,IF(AA58=FORMULAS!$A$10,0,'Tabla Valoración controles'!$F$10))</f>
        <v>0</v>
      </c>
      <c r="AG58" s="151"/>
      <c r="AH58" s="134">
        <f>+IF(AG58='Tabla Valoración controles'!$D$13,'Tabla Valoración controles'!$F$13,'Tabla Valoración controles'!$F$14)</f>
        <v>0</v>
      </c>
      <c r="AI58" s="195">
        <f t="shared" si="2"/>
        <v>0</v>
      </c>
      <c r="AJ58" s="152"/>
      <c r="AK58" s="153">
        <f>+IF(AJ58=[2]CONTROLES!$C$50,[2]CONTROLES!$D$50,[2]CONTROLES!$D$51)</f>
        <v>0</v>
      </c>
      <c r="AL58" s="152"/>
      <c r="AM58" s="153">
        <f>+IF(AL58=[2]CONTROLES!$C$52,[2]CONTROLES!$D$52,[2]CONTROLES!$D$53)</f>
        <v>0</v>
      </c>
      <c r="AN58" s="152"/>
      <c r="AO58" s="153">
        <f>+IF(AN58=[2]CONTROLES!$C$54,[2]CONTROLES!$D$54,[2]CONTROLES!$D$55)</f>
        <v>0</v>
      </c>
      <c r="AP58" s="152"/>
      <c r="AQ58" s="153">
        <f>+IF(AP58=[2]CONTROLES!$C$56,[2]CONTROLES!$D$56,IF(AP58=[2]CONTROLES!$C$57,[2]CONTROLES!$D$57,[2]CONTROLES!$D$58))</f>
        <v>0</v>
      </c>
      <c r="AR58" s="152"/>
      <c r="AS58" s="153">
        <f>+IF(AR58=[2]CONTROLES!$C$59,[2]CONTROLES!$D$59,[2]CONTROLES!$D$60)</f>
        <v>0</v>
      </c>
      <c r="AT58" s="152"/>
      <c r="AU58" s="153">
        <f>+IF(AT58=[2]CONTROLES!$C$61,[2]CONTROLES!$D$61,[2]CONTROLES!$D$62)</f>
        <v>0</v>
      </c>
      <c r="AV58" s="152"/>
      <c r="AW58" s="154">
        <f>+IF(AV58=[2]CONTROLES!$C$63,[2]CONTROLES!$D$63,IF(AV58=[2]CONTROLES!$C$64,[2]CONTROLES!$D$64,[2]CONTROLES!$D$65))</f>
        <v>0</v>
      </c>
      <c r="AX58" s="154">
        <f t="shared" si="0"/>
        <v>0</v>
      </c>
      <c r="AY58" s="155" t="str">
        <f t="shared" si="1"/>
        <v>Débil</v>
      </c>
      <c r="AZ58" s="346"/>
      <c r="BA58" s="340"/>
      <c r="BB58" s="334"/>
      <c r="BC58" s="337"/>
      <c r="BD58" s="343"/>
      <c r="BE58" s="343"/>
      <c r="BF58" s="136"/>
      <c r="BG58" s="136"/>
      <c r="BH58" s="180"/>
      <c r="BI58" s="136"/>
      <c r="BJ58" s="136"/>
      <c r="BK58" s="136"/>
      <c r="BL58" s="136"/>
      <c r="BM58" s="136" t="s">
        <v>171</v>
      </c>
      <c r="BN58" s="358"/>
      <c r="BO58" s="221"/>
      <c r="BP58" s="221"/>
      <c r="BQ58" s="221"/>
      <c r="BR58" s="221"/>
      <c r="BS58" s="221"/>
      <c r="BT58" s="221"/>
      <c r="BU58" s="221"/>
      <c r="BV58" s="221"/>
      <c r="BW58" s="221"/>
      <c r="BX58" s="221"/>
      <c r="BY58" s="221"/>
      <c r="BZ58" s="221"/>
      <c r="CA58" s="221"/>
      <c r="CB58" s="221"/>
      <c r="CC58" s="221"/>
      <c r="CD58" s="221"/>
      <c r="CE58" s="240"/>
      <c r="CF58" s="240"/>
      <c r="CG58" s="136"/>
      <c r="CH58" s="136"/>
      <c r="CI58" s="136"/>
      <c r="CJ58" s="136"/>
      <c r="CK58" s="136"/>
      <c r="CL58" s="136"/>
      <c r="CM58" s="136"/>
      <c r="CN58" s="136"/>
      <c r="CO58" s="136"/>
      <c r="CP58" s="136"/>
      <c r="CQ58" s="136"/>
      <c r="CR58" s="136"/>
      <c r="CS58" s="136"/>
      <c r="CT58" s="136"/>
      <c r="CU58" s="136"/>
      <c r="CV58" s="136"/>
      <c r="CW58" s="136"/>
      <c r="CX58" s="136"/>
      <c r="CY58" s="136"/>
      <c r="CZ58" s="136"/>
      <c r="DA58" s="136"/>
      <c r="DB58" s="136"/>
      <c r="DC58" s="136"/>
      <c r="DD58" s="136"/>
      <c r="DE58" s="136"/>
      <c r="DF58" s="136"/>
      <c r="DG58" s="136"/>
      <c r="DH58" s="136"/>
      <c r="DI58" s="136"/>
      <c r="DJ58" s="136"/>
      <c r="DK58" s="266"/>
      <c r="DL58" s="266"/>
      <c r="DM58" s="266"/>
      <c r="DN58" s="266"/>
      <c r="DO58" s="266"/>
      <c r="DP58" s="66"/>
      <c r="DQ58" s="66"/>
      <c r="DR58" s="66"/>
      <c r="DS58" s="66"/>
      <c r="DT58" s="269"/>
      <c r="DU58" s="269"/>
      <c r="DV58" s="269"/>
      <c r="DW58" s="269"/>
      <c r="DX58" s="268"/>
      <c r="DY58" s="257"/>
      <c r="DZ58" s="257"/>
      <c r="EA58" s="257"/>
      <c r="EB58" s="257"/>
      <c r="EC58" s="66"/>
      <c r="ED58" s="66"/>
      <c r="EE58" s="66"/>
      <c r="EF58" s="66"/>
      <c r="EG58" s="66"/>
      <c r="EH58" s="257"/>
      <c r="EI58" s="257"/>
      <c r="EJ58" s="257"/>
      <c r="EK58" s="257"/>
    </row>
    <row r="59" spans="1:141" ht="39.75" customHeight="1" x14ac:dyDescent="0.2">
      <c r="A59" s="352"/>
      <c r="B59" s="355"/>
      <c r="C59" s="346"/>
      <c r="D59" s="346"/>
      <c r="E59" s="160"/>
      <c r="F59" s="349"/>
      <c r="G59" s="161" t="s">
        <v>410</v>
      </c>
      <c r="H59" s="349"/>
      <c r="I59" s="349"/>
      <c r="J59" s="346"/>
      <c r="K59" s="181"/>
      <c r="L59" s="181"/>
      <c r="M59" s="181"/>
      <c r="N59" s="181"/>
      <c r="O59" s="346"/>
      <c r="P59" s="340"/>
      <c r="Q59" s="337"/>
      <c r="R59" s="340"/>
      <c r="S59" s="337"/>
      <c r="T59" s="343"/>
      <c r="U59" s="149"/>
      <c r="V59" s="157"/>
      <c r="W59" s="157"/>
      <c r="X59" s="157"/>
      <c r="Y59" s="151" t="s">
        <v>115</v>
      </c>
      <c r="Z59" s="134">
        <f>+IF(Y59='Tabla Valoración controles'!$D$4,'Tabla Valoración controles'!$F$4,IF('Mapa Corrupcion'!Y59='Tabla Valoración controles'!$D$5,'Tabla Valoración controles'!$F$5,IF(Y59=FORMULAS!$A$10,0,'Tabla Valoración controles'!$F$6)))</f>
        <v>0</v>
      </c>
      <c r="AA59" s="151"/>
      <c r="AB59" s="135">
        <f>+IF(AA59='Tabla Valoración controles'!$D$7,'Tabla Valoración controles'!$F$7,IF(Y59=FORMULAS!$A$10,0,'Tabla Valoración controles'!$F$8))</f>
        <v>0</v>
      </c>
      <c r="AC59" s="151"/>
      <c r="AD59" s="134">
        <f>+IF(AC59='Tabla Valoración controles'!$D$9,'Tabla Valoración controles'!$F$9,IF(Y59=FORMULAS!$A$10,0,'Tabla Valoración controles'!$F$10))</f>
        <v>0</v>
      </c>
      <c r="AE59" s="151"/>
      <c r="AF59" s="134">
        <f>+IF(AE59='Tabla Valoración controles'!$D$9,'Tabla Valoración controles'!$F$9,IF(AA59=FORMULAS!$A$10,0,'Tabla Valoración controles'!$F$10))</f>
        <v>0</v>
      </c>
      <c r="AG59" s="151"/>
      <c r="AH59" s="134">
        <f>+IF(AG59='Tabla Valoración controles'!$D$13,'Tabla Valoración controles'!$F$13,'Tabla Valoración controles'!$F$14)</f>
        <v>0</v>
      </c>
      <c r="AI59" s="195">
        <f t="shared" si="2"/>
        <v>0</v>
      </c>
      <c r="AJ59" s="152"/>
      <c r="AK59" s="153">
        <f>+IF(AJ59=[2]CONTROLES!$C$50,[2]CONTROLES!$D$50,[2]CONTROLES!$D$51)</f>
        <v>0</v>
      </c>
      <c r="AL59" s="152"/>
      <c r="AM59" s="153">
        <f>+IF(AL59=[2]CONTROLES!$C$52,[2]CONTROLES!$D$52,[2]CONTROLES!$D$53)</f>
        <v>0</v>
      </c>
      <c r="AN59" s="152"/>
      <c r="AO59" s="153">
        <f>+IF(AN59=[2]CONTROLES!$C$54,[2]CONTROLES!$D$54,[2]CONTROLES!$D$55)</f>
        <v>0</v>
      </c>
      <c r="AP59" s="152"/>
      <c r="AQ59" s="153">
        <f>+IF(AP59=[2]CONTROLES!$C$56,[2]CONTROLES!$D$56,IF(AP59=[2]CONTROLES!$C$57,[2]CONTROLES!$D$57,[2]CONTROLES!$D$58))</f>
        <v>0</v>
      </c>
      <c r="AR59" s="152"/>
      <c r="AS59" s="153">
        <f>+IF(AR59=[2]CONTROLES!$C$59,[2]CONTROLES!$D$59,[2]CONTROLES!$D$60)</f>
        <v>0</v>
      </c>
      <c r="AT59" s="152"/>
      <c r="AU59" s="153">
        <f>+IF(AT59=[2]CONTROLES!$C$61,[2]CONTROLES!$D$61,[2]CONTROLES!$D$62)</f>
        <v>0</v>
      </c>
      <c r="AV59" s="152"/>
      <c r="AW59" s="154">
        <f>+IF(AV59=[2]CONTROLES!$C$63,[2]CONTROLES!$D$63,IF(AV59=[2]CONTROLES!$C$64,[2]CONTROLES!$D$64,[2]CONTROLES!$D$65))</f>
        <v>0</v>
      </c>
      <c r="AX59" s="154">
        <f t="shared" si="0"/>
        <v>0</v>
      </c>
      <c r="AY59" s="155" t="str">
        <f t="shared" si="1"/>
        <v>Débil</v>
      </c>
      <c r="AZ59" s="346"/>
      <c r="BA59" s="340"/>
      <c r="BB59" s="334"/>
      <c r="BC59" s="337"/>
      <c r="BD59" s="343"/>
      <c r="BE59" s="343"/>
      <c r="BF59" s="136"/>
      <c r="BG59" s="136"/>
      <c r="BH59" s="180"/>
      <c r="BI59" s="136"/>
      <c r="BJ59" s="136"/>
      <c r="BK59" s="136"/>
      <c r="BL59" s="136"/>
      <c r="BM59" s="136" t="s">
        <v>171</v>
      </c>
      <c r="BN59" s="358"/>
      <c r="BO59" s="221"/>
      <c r="BP59" s="221"/>
      <c r="BQ59" s="221"/>
      <c r="BR59" s="221"/>
      <c r="BS59" s="221"/>
      <c r="BT59" s="221"/>
      <c r="BU59" s="221"/>
      <c r="BV59" s="221"/>
      <c r="BW59" s="221"/>
      <c r="BX59" s="221"/>
      <c r="BY59" s="221"/>
      <c r="BZ59" s="221"/>
      <c r="CA59" s="221"/>
      <c r="CB59" s="221"/>
      <c r="CC59" s="221"/>
      <c r="CD59" s="221"/>
      <c r="CE59" s="240"/>
      <c r="CF59" s="240"/>
      <c r="CG59" s="136"/>
      <c r="CH59" s="136"/>
      <c r="CI59" s="136"/>
      <c r="CJ59" s="136"/>
      <c r="CK59" s="136"/>
      <c r="CL59" s="136"/>
      <c r="CM59" s="136"/>
      <c r="CN59" s="136"/>
      <c r="CO59" s="136"/>
      <c r="CP59" s="136"/>
      <c r="CQ59" s="136"/>
      <c r="CR59" s="136"/>
      <c r="CS59" s="136"/>
      <c r="CT59" s="136"/>
      <c r="CU59" s="136"/>
      <c r="CV59" s="136"/>
      <c r="CW59" s="136"/>
      <c r="CX59" s="136"/>
      <c r="CY59" s="136"/>
      <c r="CZ59" s="136"/>
      <c r="DA59" s="136"/>
      <c r="DB59" s="136"/>
      <c r="DC59" s="136"/>
      <c r="DD59" s="136"/>
      <c r="DE59" s="136"/>
      <c r="DF59" s="136"/>
      <c r="DG59" s="136"/>
      <c r="DH59" s="136"/>
      <c r="DI59" s="136"/>
      <c r="DJ59" s="136"/>
      <c r="DK59" s="266"/>
      <c r="DL59" s="266"/>
      <c r="DM59" s="266"/>
      <c r="DN59" s="266"/>
      <c r="DO59" s="266"/>
      <c r="DP59" s="66"/>
      <c r="DQ59" s="66"/>
      <c r="DR59" s="66"/>
      <c r="DS59" s="66"/>
      <c r="DT59" s="269"/>
      <c r="DU59" s="269"/>
      <c r="DV59" s="269"/>
      <c r="DW59" s="269"/>
      <c r="DX59" s="268"/>
      <c r="DY59" s="257"/>
      <c r="DZ59" s="257"/>
      <c r="EA59" s="257"/>
      <c r="EB59" s="257"/>
      <c r="EC59" s="66"/>
      <c r="ED59" s="66"/>
      <c r="EE59" s="66"/>
      <c r="EF59" s="66"/>
      <c r="EG59" s="66"/>
      <c r="EH59" s="257"/>
      <c r="EI59" s="257"/>
      <c r="EJ59" s="257"/>
      <c r="EK59" s="257"/>
    </row>
    <row r="60" spans="1:141" ht="39.75" customHeight="1" x14ac:dyDescent="0.2">
      <c r="A60" s="352"/>
      <c r="B60" s="355"/>
      <c r="C60" s="346"/>
      <c r="D60" s="346"/>
      <c r="E60" s="161"/>
      <c r="F60" s="349"/>
      <c r="G60" s="161" t="s">
        <v>413</v>
      </c>
      <c r="H60" s="349"/>
      <c r="I60" s="349"/>
      <c r="J60" s="346"/>
      <c r="K60" s="181"/>
      <c r="L60" s="181"/>
      <c r="M60" s="181"/>
      <c r="N60" s="181"/>
      <c r="O60" s="346"/>
      <c r="P60" s="340"/>
      <c r="Q60" s="337"/>
      <c r="R60" s="340"/>
      <c r="S60" s="337"/>
      <c r="T60" s="343"/>
      <c r="U60" s="149"/>
      <c r="V60" s="157"/>
      <c r="W60" s="157"/>
      <c r="X60" s="157"/>
      <c r="Y60" s="151" t="s">
        <v>115</v>
      </c>
      <c r="Z60" s="134">
        <f>+IF(Y60='Tabla Valoración controles'!$D$4,'Tabla Valoración controles'!$F$4,IF('Mapa Corrupcion'!Y60='Tabla Valoración controles'!$D$5,'Tabla Valoración controles'!$F$5,IF(Y60=FORMULAS!$A$10,0,'Tabla Valoración controles'!$F$6)))</f>
        <v>0</v>
      </c>
      <c r="AA60" s="151"/>
      <c r="AB60" s="135">
        <f>+IF(AA60='Tabla Valoración controles'!$D$7,'Tabla Valoración controles'!$F$7,IF(Y60=FORMULAS!$A$10,0,'Tabla Valoración controles'!$F$8))</f>
        <v>0</v>
      </c>
      <c r="AC60" s="151"/>
      <c r="AD60" s="134">
        <f>+IF(AC60='Tabla Valoración controles'!$D$9,'Tabla Valoración controles'!$F$9,IF(Y60=FORMULAS!$A$10,0,'Tabla Valoración controles'!$F$10))</f>
        <v>0</v>
      </c>
      <c r="AE60" s="151"/>
      <c r="AF60" s="134">
        <f>+IF(AE60='Tabla Valoración controles'!$D$9,'Tabla Valoración controles'!$F$9,IF(AA60=FORMULAS!$A$10,0,'Tabla Valoración controles'!$F$10))</f>
        <v>0</v>
      </c>
      <c r="AG60" s="151"/>
      <c r="AH60" s="134">
        <f>+IF(AG60='Tabla Valoración controles'!$D$13,'Tabla Valoración controles'!$F$13,'Tabla Valoración controles'!$F$14)</f>
        <v>0</v>
      </c>
      <c r="AI60" s="195">
        <f t="shared" si="2"/>
        <v>0</v>
      </c>
      <c r="AJ60" s="152"/>
      <c r="AK60" s="153">
        <f>+IF(AJ60=[2]CONTROLES!$C$50,[2]CONTROLES!$D$50,[2]CONTROLES!$D$51)</f>
        <v>0</v>
      </c>
      <c r="AL60" s="152"/>
      <c r="AM60" s="153">
        <f>+IF(AL60=[2]CONTROLES!$C$52,[2]CONTROLES!$D$52,[2]CONTROLES!$D$53)</f>
        <v>0</v>
      </c>
      <c r="AN60" s="152"/>
      <c r="AO60" s="153">
        <f>+IF(AN60=[2]CONTROLES!$C$54,[2]CONTROLES!$D$54,[2]CONTROLES!$D$55)</f>
        <v>0</v>
      </c>
      <c r="AP60" s="152"/>
      <c r="AQ60" s="153">
        <f>+IF(AP60=[2]CONTROLES!$C$56,[2]CONTROLES!$D$56,IF(AP60=[2]CONTROLES!$C$57,[2]CONTROLES!$D$57,[2]CONTROLES!$D$58))</f>
        <v>0</v>
      </c>
      <c r="AR60" s="152"/>
      <c r="AS60" s="153">
        <f>+IF(AR60=[2]CONTROLES!$C$59,[2]CONTROLES!$D$59,[2]CONTROLES!$D$60)</f>
        <v>0</v>
      </c>
      <c r="AT60" s="152"/>
      <c r="AU60" s="153">
        <f>+IF(AT60=[2]CONTROLES!$C$61,[2]CONTROLES!$D$61,[2]CONTROLES!$D$62)</f>
        <v>0</v>
      </c>
      <c r="AV60" s="152"/>
      <c r="AW60" s="154">
        <f>+IF(AV60=[2]CONTROLES!$C$63,[2]CONTROLES!$D$63,IF(AV60=[2]CONTROLES!$C$64,[2]CONTROLES!$D$64,[2]CONTROLES!$D$65))</f>
        <v>0</v>
      </c>
      <c r="AX60" s="154">
        <f t="shared" si="0"/>
        <v>0</v>
      </c>
      <c r="AY60" s="155" t="str">
        <f t="shared" si="1"/>
        <v>Débil</v>
      </c>
      <c r="AZ60" s="346"/>
      <c r="BA60" s="340"/>
      <c r="BB60" s="334"/>
      <c r="BC60" s="337"/>
      <c r="BD60" s="343"/>
      <c r="BE60" s="343"/>
      <c r="BF60" s="136"/>
      <c r="BG60" s="136"/>
      <c r="BH60" s="180"/>
      <c r="BI60" s="136"/>
      <c r="BJ60" s="136"/>
      <c r="BK60" s="136"/>
      <c r="BL60" s="136"/>
      <c r="BM60" s="136" t="s">
        <v>171</v>
      </c>
      <c r="BN60" s="358"/>
      <c r="BO60" s="221"/>
      <c r="BP60" s="221"/>
      <c r="BQ60" s="221"/>
      <c r="BR60" s="221"/>
      <c r="BS60" s="221"/>
      <c r="BT60" s="221"/>
      <c r="BU60" s="221"/>
      <c r="BV60" s="221"/>
      <c r="BW60" s="221"/>
      <c r="BX60" s="221"/>
      <c r="BY60" s="221"/>
      <c r="BZ60" s="221"/>
      <c r="CA60" s="221"/>
      <c r="CB60" s="221"/>
      <c r="CC60" s="221"/>
      <c r="CD60" s="221"/>
      <c r="CE60" s="240"/>
      <c r="CF60" s="240"/>
      <c r="CG60" s="136"/>
      <c r="CH60" s="136"/>
      <c r="CI60" s="136"/>
      <c r="CJ60" s="136"/>
      <c r="CK60" s="136"/>
      <c r="CL60" s="136"/>
      <c r="CM60" s="136"/>
      <c r="CN60" s="136"/>
      <c r="CO60" s="136"/>
      <c r="CP60" s="136"/>
      <c r="CQ60" s="136"/>
      <c r="CR60" s="136"/>
      <c r="CS60" s="136"/>
      <c r="CT60" s="136"/>
      <c r="CU60" s="136"/>
      <c r="CV60" s="136"/>
      <c r="CW60" s="136"/>
      <c r="CX60" s="136"/>
      <c r="CY60" s="136"/>
      <c r="CZ60" s="136"/>
      <c r="DA60" s="136"/>
      <c r="DB60" s="136"/>
      <c r="DC60" s="136"/>
      <c r="DD60" s="136"/>
      <c r="DE60" s="136"/>
      <c r="DF60" s="136"/>
      <c r="DG60" s="136"/>
      <c r="DH60" s="136"/>
      <c r="DI60" s="136"/>
      <c r="DJ60" s="136"/>
      <c r="DK60" s="266"/>
      <c r="DL60" s="266"/>
      <c r="DM60" s="266"/>
      <c r="DN60" s="266"/>
      <c r="DO60" s="266"/>
      <c r="DP60" s="66"/>
      <c r="DQ60" s="66"/>
      <c r="DR60" s="66"/>
      <c r="DS60" s="66"/>
      <c r="DT60" s="269"/>
      <c r="DU60" s="269"/>
      <c r="DV60" s="269"/>
      <c r="DW60" s="269"/>
      <c r="DX60" s="268"/>
      <c r="DY60" s="257"/>
      <c r="DZ60" s="257"/>
      <c r="EA60" s="257"/>
      <c r="EB60" s="257"/>
      <c r="EC60" s="66"/>
      <c r="ED60" s="66"/>
      <c r="EE60" s="66"/>
      <c r="EF60" s="66"/>
      <c r="EG60" s="66"/>
      <c r="EH60" s="257"/>
      <c r="EI60" s="257"/>
      <c r="EJ60" s="257"/>
      <c r="EK60" s="257"/>
    </row>
    <row r="61" spans="1:141" ht="39.75" customHeight="1" x14ac:dyDescent="0.2">
      <c r="A61" s="352"/>
      <c r="B61" s="355"/>
      <c r="C61" s="346"/>
      <c r="D61" s="346"/>
      <c r="E61" s="161"/>
      <c r="F61" s="349"/>
      <c r="G61" s="161" t="s">
        <v>411</v>
      </c>
      <c r="H61" s="349"/>
      <c r="I61" s="349"/>
      <c r="J61" s="346"/>
      <c r="K61" s="181"/>
      <c r="L61" s="181"/>
      <c r="M61" s="181"/>
      <c r="N61" s="181"/>
      <c r="O61" s="346"/>
      <c r="P61" s="340"/>
      <c r="Q61" s="337"/>
      <c r="R61" s="340"/>
      <c r="S61" s="337"/>
      <c r="T61" s="343"/>
      <c r="U61" s="149"/>
      <c r="V61" s="157"/>
      <c r="W61" s="157"/>
      <c r="X61" s="157"/>
      <c r="Y61" s="151" t="s">
        <v>115</v>
      </c>
      <c r="Z61" s="134">
        <f>+IF(Y61='Tabla Valoración controles'!$D$4,'Tabla Valoración controles'!$F$4,IF('Mapa Corrupcion'!Y61='Tabla Valoración controles'!$D$5,'Tabla Valoración controles'!$F$5,IF(Y61=FORMULAS!$A$10,0,'Tabla Valoración controles'!$F$6)))</f>
        <v>0</v>
      </c>
      <c r="AA61" s="151"/>
      <c r="AB61" s="135">
        <f>+IF(AA61='Tabla Valoración controles'!$D$7,'Tabla Valoración controles'!$F$7,IF(Y61=FORMULAS!$A$10,0,'Tabla Valoración controles'!$F$8))</f>
        <v>0</v>
      </c>
      <c r="AC61" s="151"/>
      <c r="AD61" s="134">
        <f>+IF(AC61='Tabla Valoración controles'!$D$9,'Tabla Valoración controles'!$F$9,IF(Y61=FORMULAS!$A$10,0,'Tabla Valoración controles'!$F$10))</f>
        <v>0</v>
      </c>
      <c r="AE61" s="151"/>
      <c r="AF61" s="134">
        <f>+IF(AE61='Tabla Valoración controles'!$D$9,'Tabla Valoración controles'!$F$9,IF(AA61=FORMULAS!$A$10,0,'Tabla Valoración controles'!$F$10))</f>
        <v>0</v>
      </c>
      <c r="AG61" s="151"/>
      <c r="AH61" s="134">
        <f>+IF(AG61='Tabla Valoración controles'!$D$13,'Tabla Valoración controles'!$F$13,'Tabla Valoración controles'!$F$14)</f>
        <v>0</v>
      </c>
      <c r="AI61" s="195">
        <f t="shared" si="2"/>
        <v>0</v>
      </c>
      <c r="AJ61" s="152"/>
      <c r="AK61" s="153">
        <f>+IF(AJ61=[2]CONTROLES!$C$50,[2]CONTROLES!$D$50,[2]CONTROLES!$D$51)</f>
        <v>0</v>
      </c>
      <c r="AL61" s="152"/>
      <c r="AM61" s="153">
        <f>+IF(AL61=[2]CONTROLES!$C$52,[2]CONTROLES!$D$52,[2]CONTROLES!$D$53)</f>
        <v>0</v>
      </c>
      <c r="AN61" s="152"/>
      <c r="AO61" s="153">
        <f>+IF(AN61=[2]CONTROLES!$C$54,[2]CONTROLES!$D$54,[2]CONTROLES!$D$55)</f>
        <v>0</v>
      </c>
      <c r="AP61" s="152"/>
      <c r="AQ61" s="153">
        <f>+IF(AP61=[2]CONTROLES!$C$56,[2]CONTROLES!$D$56,IF(AP61=[2]CONTROLES!$C$57,[2]CONTROLES!$D$57,[2]CONTROLES!$D$58))</f>
        <v>0</v>
      </c>
      <c r="AR61" s="152"/>
      <c r="AS61" s="153">
        <f>+IF(AR61=[2]CONTROLES!$C$59,[2]CONTROLES!$D$59,[2]CONTROLES!$D$60)</f>
        <v>0</v>
      </c>
      <c r="AT61" s="152"/>
      <c r="AU61" s="153">
        <f>+IF(AT61=[2]CONTROLES!$C$61,[2]CONTROLES!$D$61,[2]CONTROLES!$D$62)</f>
        <v>0</v>
      </c>
      <c r="AV61" s="152"/>
      <c r="AW61" s="154">
        <f>+IF(AV61=[2]CONTROLES!$C$63,[2]CONTROLES!$D$63,IF(AV61=[2]CONTROLES!$C$64,[2]CONTROLES!$D$64,[2]CONTROLES!$D$65))</f>
        <v>0</v>
      </c>
      <c r="AX61" s="154">
        <f t="shared" si="0"/>
        <v>0</v>
      </c>
      <c r="AY61" s="155" t="str">
        <f t="shared" si="1"/>
        <v>Débil</v>
      </c>
      <c r="AZ61" s="346"/>
      <c r="BA61" s="340"/>
      <c r="BB61" s="334"/>
      <c r="BC61" s="337"/>
      <c r="BD61" s="343"/>
      <c r="BE61" s="343"/>
      <c r="BF61" s="136"/>
      <c r="BG61" s="136"/>
      <c r="BH61" s="180"/>
      <c r="BI61" s="136"/>
      <c r="BJ61" s="136"/>
      <c r="BK61" s="136"/>
      <c r="BL61" s="136"/>
      <c r="BM61" s="136" t="s">
        <v>171</v>
      </c>
      <c r="BN61" s="358"/>
      <c r="BO61" s="221"/>
      <c r="BP61" s="221"/>
      <c r="BQ61" s="221"/>
      <c r="BR61" s="221"/>
      <c r="BS61" s="221"/>
      <c r="BT61" s="221"/>
      <c r="BU61" s="221"/>
      <c r="BV61" s="221"/>
      <c r="BW61" s="221"/>
      <c r="BX61" s="221"/>
      <c r="BY61" s="221"/>
      <c r="BZ61" s="221"/>
      <c r="CA61" s="221"/>
      <c r="CB61" s="221"/>
      <c r="CC61" s="221"/>
      <c r="CD61" s="221"/>
      <c r="CE61" s="240"/>
      <c r="CF61" s="240"/>
      <c r="CG61" s="136"/>
      <c r="CH61" s="136"/>
      <c r="CI61" s="136"/>
      <c r="CJ61" s="136"/>
      <c r="CK61" s="136"/>
      <c r="CL61" s="136"/>
      <c r="CM61" s="136"/>
      <c r="CN61" s="136"/>
      <c r="CO61" s="136"/>
      <c r="CP61" s="136"/>
      <c r="CQ61" s="136"/>
      <c r="CR61" s="136"/>
      <c r="CS61" s="136"/>
      <c r="CT61" s="136"/>
      <c r="CU61" s="136"/>
      <c r="CV61" s="136"/>
      <c r="CW61" s="136"/>
      <c r="CX61" s="136"/>
      <c r="CY61" s="136"/>
      <c r="CZ61" s="136"/>
      <c r="DA61" s="136"/>
      <c r="DB61" s="136"/>
      <c r="DC61" s="136"/>
      <c r="DD61" s="136"/>
      <c r="DE61" s="136"/>
      <c r="DF61" s="136"/>
      <c r="DG61" s="136"/>
      <c r="DH61" s="136"/>
      <c r="DI61" s="136"/>
      <c r="DJ61" s="136"/>
      <c r="DK61" s="266"/>
      <c r="DL61" s="266"/>
      <c r="DM61" s="266"/>
      <c r="DN61" s="266"/>
      <c r="DO61" s="266"/>
      <c r="DP61" s="66"/>
      <c r="DQ61" s="66"/>
      <c r="DR61" s="66"/>
      <c r="DS61" s="66"/>
      <c r="DT61" s="269"/>
      <c r="DU61" s="269"/>
      <c r="DV61" s="269"/>
      <c r="DW61" s="269"/>
      <c r="DX61" s="268"/>
      <c r="DY61" s="257"/>
      <c r="DZ61" s="257"/>
      <c r="EA61" s="257"/>
      <c r="EB61" s="257"/>
      <c r="EC61" s="66"/>
      <c r="ED61" s="66"/>
      <c r="EE61" s="66"/>
      <c r="EF61" s="66"/>
      <c r="EG61" s="66"/>
      <c r="EH61" s="257"/>
      <c r="EI61" s="257"/>
      <c r="EJ61" s="257"/>
      <c r="EK61" s="257"/>
    </row>
    <row r="62" spans="1:141" ht="39.75" customHeight="1" x14ac:dyDescent="0.2">
      <c r="A62" s="353"/>
      <c r="B62" s="356"/>
      <c r="C62" s="347"/>
      <c r="D62" s="347"/>
      <c r="E62" s="161"/>
      <c r="F62" s="350"/>
      <c r="G62" s="161" t="s">
        <v>412</v>
      </c>
      <c r="H62" s="350"/>
      <c r="I62" s="350"/>
      <c r="J62" s="347"/>
      <c r="K62" s="182"/>
      <c r="L62" s="182"/>
      <c r="M62" s="182"/>
      <c r="N62" s="182"/>
      <c r="O62" s="347"/>
      <c r="P62" s="341"/>
      <c r="Q62" s="338"/>
      <c r="R62" s="341"/>
      <c r="S62" s="338"/>
      <c r="T62" s="344"/>
      <c r="U62" s="149"/>
      <c r="V62" s="157"/>
      <c r="W62" s="157"/>
      <c r="X62" s="157"/>
      <c r="Y62" s="151" t="s">
        <v>115</v>
      </c>
      <c r="Z62" s="134">
        <f>+IF(Y62='Tabla Valoración controles'!$D$4,'Tabla Valoración controles'!$F$4,IF('Mapa Corrupcion'!Y62='Tabla Valoración controles'!$D$5,'Tabla Valoración controles'!$F$5,IF(Y62=FORMULAS!$A$10,0,'Tabla Valoración controles'!$F$6)))</f>
        <v>0</v>
      </c>
      <c r="AA62" s="151"/>
      <c r="AB62" s="135">
        <f>+IF(AA62='Tabla Valoración controles'!$D$7,'Tabla Valoración controles'!$F$7,IF(Y62=FORMULAS!$A$10,0,'Tabla Valoración controles'!$F$8))</f>
        <v>0</v>
      </c>
      <c r="AC62" s="151"/>
      <c r="AD62" s="134">
        <f>+IF(AC62='Tabla Valoración controles'!$D$9,'Tabla Valoración controles'!$F$9,IF(Y62=FORMULAS!$A$10,0,'Tabla Valoración controles'!$F$10))</f>
        <v>0</v>
      </c>
      <c r="AE62" s="151"/>
      <c r="AF62" s="134">
        <f>+IF(AE62='Tabla Valoración controles'!$D$9,'Tabla Valoración controles'!$F$9,IF(AA62=FORMULAS!$A$10,0,'Tabla Valoración controles'!$F$10))</f>
        <v>0</v>
      </c>
      <c r="AG62" s="151"/>
      <c r="AH62" s="134">
        <f>+IF(AG62='Tabla Valoración controles'!$D$13,'Tabla Valoración controles'!$F$13,'Tabla Valoración controles'!$F$14)</f>
        <v>0</v>
      </c>
      <c r="AI62" s="195">
        <f t="shared" si="2"/>
        <v>0</v>
      </c>
      <c r="AJ62" s="152"/>
      <c r="AK62" s="153">
        <f>+IF(AJ62=[2]CONTROLES!$C$50,[2]CONTROLES!$D$50,[2]CONTROLES!$D$51)</f>
        <v>0</v>
      </c>
      <c r="AL62" s="152"/>
      <c r="AM62" s="153">
        <f>+IF(AL62=[2]CONTROLES!$C$52,[2]CONTROLES!$D$52,[2]CONTROLES!$D$53)</f>
        <v>0</v>
      </c>
      <c r="AN62" s="152"/>
      <c r="AO62" s="153">
        <f>+IF(AN62=[2]CONTROLES!$C$54,[2]CONTROLES!$D$54,[2]CONTROLES!$D$55)</f>
        <v>0</v>
      </c>
      <c r="AP62" s="152"/>
      <c r="AQ62" s="153">
        <f>+IF(AP62=[2]CONTROLES!$C$56,[2]CONTROLES!$D$56,IF(AP62=[2]CONTROLES!$C$57,[2]CONTROLES!$D$57,[2]CONTROLES!$D$58))</f>
        <v>0</v>
      </c>
      <c r="AR62" s="152"/>
      <c r="AS62" s="153">
        <f>+IF(AR62=[2]CONTROLES!$C$59,[2]CONTROLES!$D$59,[2]CONTROLES!$D$60)</f>
        <v>0</v>
      </c>
      <c r="AT62" s="152"/>
      <c r="AU62" s="153">
        <f>+IF(AT62=[2]CONTROLES!$C$61,[2]CONTROLES!$D$61,[2]CONTROLES!$D$62)</f>
        <v>0</v>
      </c>
      <c r="AV62" s="152"/>
      <c r="AW62" s="154">
        <f>+IF(AV62=[2]CONTROLES!$C$63,[2]CONTROLES!$D$63,IF(AV62=[2]CONTROLES!$C$64,[2]CONTROLES!$D$64,[2]CONTROLES!$D$65))</f>
        <v>0</v>
      </c>
      <c r="AX62" s="154">
        <f t="shared" si="0"/>
        <v>0</v>
      </c>
      <c r="AY62" s="155" t="str">
        <f t="shared" si="1"/>
        <v>Débil</v>
      </c>
      <c r="AZ62" s="347"/>
      <c r="BA62" s="341"/>
      <c r="BB62" s="335"/>
      <c r="BC62" s="338"/>
      <c r="BD62" s="344"/>
      <c r="BE62" s="344"/>
      <c r="BF62" s="136"/>
      <c r="BG62" s="136"/>
      <c r="BH62" s="180"/>
      <c r="BI62" s="136"/>
      <c r="BJ62" s="136"/>
      <c r="BK62" s="136"/>
      <c r="BL62" s="136"/>
      <c r="BM62" s="136" t="s">
        <v>171</v>
      </c>
      <c r="BN62" s="359"/>
      <c r="BO62" s="221"/>
      <c r="BP62" s="221"/>
      <c r="BQ62" s="221"/>
      <c r="BR62" s="221"/>
      <c r="BS62" s="221"/>
      <c r="BT62" s="221"/>
      <c r="BU62" s="221"/>
      <c r="BV62" s="221"/>
      <c r="BW62" s="221"/>
      <c r="BX62" s="221"/>
      <c r="BY62" s="221"/>
      <c r="BZ62" s="221"/>
      <c r="CA62" s="221"/>
      <c r="CB62" s="221"/>
      <c r="CC62" s="221"/>
      <c r="CD62" s="221"/>
      <c r="CE62" s="240"/>
      <c r="CF62" s="240"/>
      <c r="CG62" s="136"/>
      <c r="CH62" s="136"/>
      <c r="CI62" s="136"/>
      <c r="CJ62" s="136"/>
      <c r="CK62" s="136"/>
      <c r="CL62" s="136"/>
      <c r="CM62" s="136"/>
      <c r="CN62" s="136"/>
      <c r="CO62" s="136"/>
      <c r="CP62" s="136"/>
      <c r="CQ62" s="136"/>
      <c r="CR62" s="136"/>
      <c r="CS62" s="136"/>
      <c r="CT62" s="136"/>
      <c r="CU62" s="136"/>
      <c r="CV62" s="136"/>
      <c r="CW62" s="136"/>
      <c r="CX62" s="136"/>
      <c r="CY62" s="136"/>
      <c r="CZ62" s="136"/>
      <c r="DA62" s="136"/>
      <c r="DB62" s="136"/>
      <c r="DC62" s="136"/>
      <c r="DD62" s="136"/>
      <c r="DE62" s="136"/>
      <c r="DF62" s="136"/>
      <c r="DG62" s="136"/>
      <c r="DH62" s="136"/>
      <c r="DI62" s="136"/>
      <c r="DJ62" s="136"/>
      <c r="DK62" s="266"/>
      <c r="DL62" s="266"/>
      <c r="DM62" s="266"/>
      <c r="DN62" s="266"/>
      <c r="DO62" s="266"/>
      <c r="DP62" s="66"/>
      <c r="DQ62" s="66"/>
      <c r="DR62" s="66"/>
      <c r="DS62" s="66"/>
      <c r="DT62" s="269"/>
      <c r="DU62" s="269"/>
      <c r="DV62" s="269"/>
      <c r="DW62" s="269"/>
      <c r="DX62" s="268"/>
      <c r="DY62" s="258"/>
      <c r="DZ62" s="258"/>
      <c r="EA62" s="258"/>
      <c r="EB62" s="258"/>
      <c r="EC62" s="66"/>
      <c r="ED62" s="66"/>
      <c r="EE62" s="66"/>
      <c r="EF62" s="66"/>
      <c r="EG62" s="66"/>
      <c r="EH62" s="258"/>
      <c r="EI62" s="258"/>
      <c r="EJ62" s="258"/>
      <c r="EK62" s="258"/>
    </row>
    <row r="63" spans="1:141" ht="100.5" customHeight="1" x14ac:dyDescent="0.2">
      <c r="A63" s="351">
        <v>10</v>
      </c>
      <c r="B63" s="354" t="s">
        <v>137</v>
      </c>
      <c r="C63" s="345" t="str">
        <f>VLOOKUP(B63,FORMULAS!$A$30:$B$46,2,0)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3" s="345" t="str">
        <f>VLOOKUP(B63,FORMULAS!$A$30:$C$46,3,0)</f>
        <v xml:space="preserve">Asesor de Control Interno </v>
      </c>
      <c r="E63" s="161" t="s">
        <v>420</v>
      </c>
      <c r="F63" s="348" t="s">
        <v>419</v>
      </c>
      <c r="G63" s="161" t="s">
        <v>423</v>
      </c>
      <c r="H63" s="348" t="s">
        <v>743</v>
      </c>
      <c r="I63" s="348" t="s">
        <v>744</v>
      </c>
      <c r="J63" s="345" t="s">
        <v>625</v>
      </c>
      <c r="K63" s="148" t="s">
        <v>693</v>
      </c>
      <c r="L63" s="148" t="s">
        <v>693</v>
      </c>
      <c r="M63" s="148" t="s">
        <v>693</v>
      </c>
      <c r="N63" s="148" t="s">
        <v>693</v>
      </c>
      <c r="O63" s="345" t="s">
        <v>286</v>
      </c>
      <c r="P63" s="339" t="str">
        <f>VLOOKUP(O63,FORMULAS!$A$77:$B$82,2,0)</f>
        <v>Rara vez</v>
      </c>
      <c r="Q63" s="336" t="str">
        <f>+P63</f>
        <v>Rara vez</v>
      </c>
      <c r="R63" s="339" t="str">
        <f>VLOOKUP(A63,'Impacto Ri Inhe'!$B$5:$AF$41,31,1)</f>
        <v>Mayor</v>
      </c>
      <c r="S63" s="336" t="str">
        <f>CONCATENATE(R63,"-",Q63)</f>
        <v>Mayor-Rara vez</v>
      </c>
      <c r="T63" s="342" t="str">
        <f>VLOOKUP(S63,FORMULAS!$I$77:$J$97,2,0)</f>
        <v>Alto</v>
      </c>
      <c r="U63" s="149">
        <v>1</v>
      </c>
      <c r="V63" s="150" t="s">
        <v>751</v>
      </c>
      <c r="W63" s="150" t="s">
        <v>427</v>
      </c>
      <c r="X63" s="150" t="s">
        <v>428</v>
      </c>
      <c r="Y63" s="151" t="s">
        <v>12</v>
      </c>
      <c r="Z63" s="134">
        <f>+IF(Y63='Tabla Valoración controles'!$D$4,'Tabla Valoración controles'!$F$4,IF('Mapa Corrupcion'!Y63='Tabla Valoración controles'!$D$5,'Tabla Valoración controles'!$F$5,IF(Y63=FORMULAS!$A$10,0,'Tabla Valoración controles'!$F$6)))</f>
        <v>0.25</v>
      </c>
      <c r="AA63" s="151" t="s">
        <v>8</v>
      </c>
      <c r="AB63" s="135">
        <f>+IF(AA63='Tabla Valoración controles'!$D$7,'Tabla Valoración controles'!$F$7,IF(Y63=FORMULAS!$A$10,0,'Tabla Valoración controles'!$F$8))</f>
        <v>0.15</v>
      </c>
      <c r="AC63" s="151" t="s">
        <v>17</v>
      </c>
      <c r="AD63" s="134">
        <f>+IF(AC63='Tabla Valoración controles'!$D$9,'Tabla Valoración controles'!$F$9,IF(Y63=FORMULAS!$A$10,0,'Tabla Valoración controles'!$F$10))</f>
        <v>0</v>
      </c>
      <c r="AE63" s="151" t="s">
        <v>21</v>
      </c>
      <c r="AF63" s="134">
        <f>+IF(AE63='Tabla Valoración controles'!$D$9,'Tabla Valoración controles'!$F$9,IF(AA63=FORMULAS!$A$10,0,'Tabla Valoración controles'!$F$10))</f>
        <v>0</v>
      </c>
      <c r="AG63" s="151" t="s">
        <v>77</v>
      </c>
      <c r="AH63" s="134">
        <f>+IF(AG63='Tabla Valoración controles'!$D$13,'Tabla Valoración controles'!$F$13,'Tabla Valoración controles'!$F$14)</f>
        <v>0</v>
      </c>
      <c r="AI63" s="195">
        <f t="shared" si="2"/>
        <v>0.4</v>
      </c>
      <c r="AJ63" s="152" t="s">
        <v>716</v>
      </c>
      <c r="AK63" s="153">
        <f>+IF(AJ63=[2]CONTROLES!$C$50,[2]CONTROLES!$D$50,[2]CONTROLES!$D$51)</f>
        <v>15</v>
      </c>
      <c r="AL63" s="152" t="s">
        <v>722</v>
      </c>
      <c r="AM63" s="153">
        <f>+IF(AL63=[2]CONTROLES!$C$52,[2]CONTROLES!$D$52,[2]CONTROLES!$D$53)</f>
        <v>15</v>
      </c>
      <c r="AN63" s="152" t="s">
        <v>725</v>
      </c>
      <c r="AO63" s="153">
        <f>+IF(AN63=[2]CONTROLES!$C$54,[2]CONTROLES!$D$54,[2]CONTROLES!$D$55)</f>
        <v>15</v>
      </c>
      <c r="AP63" s="152" t="s">
        <v>728</v>
      </c>
      <c r="AQ63" s="153">
        <f>+IF(AP63=[2]CONTROLES!$C$56,[2]CONTROLES!$D$56,IF(AP63=[2]CONTROLES!$C$57,[2]CONTROLES!$D$57,[2]CONTROLES!$D$58))</f>
        <v>15</v>
      </c>
      <c r="AR63" s="152" t="s">
        <v>732</v>
      </c>
      <c r="AS63" s="153">
        <f>+IF(AR63=[2]CONTROLES!$C$59,[2]CONTROLES!$D$59,[2]CONTROLES!$D$60)</f>
        <v>15</v>
      </c>
      <c r="AT63" s="152" t="s">
        <v>735</v>
      </c>
      <c r="AU63" s="153">
        <f>+IF(AT63=[2]CONTROLES!$C$61,[2]CONTROLES!$D$61,[2]CONTROLES!$D$62)</f>
        <v>15</v>
      </c>
      <c r="AV63" s="152" t="s">
        <v>738</v>
      </c>
      <c r="AW63" s="154">
        <f>+IF(AV63=[2]CONTROLES!$C$63,[2]CONTROLES!$D$63,IF(AV63=[2]CONTROLES!$C$64,[2]CONTROLES!$D$64,[2]CONTROLES!$D$65))</f>
        <v>10</v>
      </c>
      <c r="AX63" s="154">
        <f t="shared" si="0"/>
        <v>100</v>
      </c>
      <c r="AY63" s="155" t="str">
        <f t="shared" si="1"/>
        <v>Fuerte</v>
      </c>
      <c r="AZ63" s="345" t="s">
        <v>286</v>
      </c>
      <c r="BA63" s="339" t="str">
        <f>VLOOKUP(AZ63,FORMULAS!$A$77:$B$82,2,0)</f>
        <v>Rara vez</v>
      </c>
      <c r="BB63" s="333" t="str">
        <f>+R63</f>
        <v>Mayor</v>
      </c>
      <c r="BC63" s="336" t="str">
        <f>CONCATENATE(BB63,"-",BA63)</f>
        <v>Mayor-Rara vez</v>
      </c>
      <c r="BD63" s="342" t="str">
        <f>VLOOKUP(BC63,FORMULAS!$I$77:$J$97,2,0)</f>
        <v>Alto</v>
      </c>
      <c r="BE63" s="342" t="s">
        <v>118</v>
      </c>
      <c r="BF63" s="180" t="s">
        <v>429</v>
      </c>
      <c r="BG63" s="180" t="s">
        <v>430</v>
      </c>
      <c r="BH63" s="180" t="s">
        <v>225</v>
      </c>
      <c r="BI63" s="156">
        <v>44562</v>
      </c>
      <c r="BJ63" s="156">
        <v>44895</v>
      </c>
      <c r="BK63" s="180" t="s">
        <v>431</v>
      </c>
      <c r="BL63" s="180" t="s">
        <v>432</v>
      </c>
      <c r="BM63" s="136" t="s">
        <v>172</v>
      </c>
      <c r="BN63" s="357" t="s">
        <v>433</v>
      </c>
      <c r="BO63" s="221" t="s">
        <v>1506</v>
      </c>
      <c r="BP63" s="221" t="s">
        <v>1471</v>
      </c>
      <c r="BQ63" s="221" t="s">
        <v>625</v>
      </c>
      <c r="BR63" s="221" t="s">
        <v>625</v>
      </c>
      <c r="BS63" s="221" t="s">
        <v>1507</v>
      </c>
      <c r="BT63" s="221" t="s">
        <v>1471</v>
      </c>
      <c r="BU63" s="221" t="s">
        <v>1472</v>
      </c>
      <c r="BV63" s="221">
        <v>1</v>
      </c>
      <c r="BW63" s="221" t="s">
        <v>625</v>
      </c>
      <c r="BX63" s="221" t="s">
        <v>625</v>
      </c>
      <c r="BY63" s="221" t="s">
        <v>625</v>
      </c>
      <c r="BZ63" s="221" t="s">
        <v>625</v>
      </c>
      <c r="CA63" s="221" t="s">
        <v>625</v>
      </c>
      <c r="CB63" s="221" t="s">
        <v>625</v>
      </c>
      <c r="CC63" s="221" t="s">
        <v>625</v>
      </c>
      <c r="CD63" s="221" t="s">
        <v>625</v>
      </c>
      <c r="CE63" s="210" t="s">
        <v>945</v>
      </c>
      <c r="CF63" s="210" t="s">
        <v>625</v>
      </c>
      <c r="CG63" s="210" t="s">
        <v>1306</v>
      </c>
      <c r="CH63" s="210" t="s">
        <v>625</v>
      </c>
      <c r="CI63" s="210" t="s">
        <v>945</v>
      </c>
      <c r="CJ63" s="210" t="s">
        <v>625</v>
      </c>
      <c r="CK63" s="210" t="s">
        <v>1306</v>
      </c>
      <c r="CL63" s="210" t="s">
        <v>625</v>
      </c>
      <c r="CM63" s="210" t="s">
        <v>945</v>
      </c>
      <c r="CN63" s="210" t="s">
        <v>625</v>
      </c>
      <c r="CO63" s="210" t="s">
        <v>1306</v>
      </c>
      <c r="CP63" s="210" t="s">
        <v>625</v>
      </c>
      <c r="CQ63" s="210" t="s">
        <v>945</v>
      </c>
      <c r="CR63" s="210" t="s">
        <v>625</v>
      </c>
      <c r="CS63" s="210" t="s">
        <v>1306</v>
      </c>
      <c r="CT63" s="210" t="s">
        <v>625</v>
      </c>
      <c r="CU63" s="210" t="s">
        <v>945</v>
      </c>
      <c r="CV63" s="210" t="s">
        <v>625</v>
      </c>
      <c r="CW63" s="210" t="s">
        <v>1306</v>
      </c>
      <c r="CX63" s="210" t="s">
        <v>625</v>
      </c>
      <c r="CY63" s="210" t="s">
        <v>945</v>
      </c>
      <c r="CZ63" s="210" t="s">
        <v>625</v>
      </c>
      <c r="DA63" s="210" t="s">
        <v>1306</v>
      </c>
      <c r="DB63" s="210" t="s">
        <v>625</v>
      </c>
      <c r="DC63" s="210" t="s">
        <v>945</v>
      </c>
      <c r="DD63" s="210" t="s">
        <v>625</v>
      </c>
      <c r="DE63" s="244" t="s">
        <v>1234</v>
      </c>
      <c r="DF63" s="244" t="s">
        <v>1235</v>
      </c>
      <c r="DG63" s="210" t="s">
        <v>945</v>
      </c>
      <c r="DH63" s="210" t="s">
        <v>625</v>
      </c>
      <c r="DI63" s="244" t="s">
        <v>1236</v>
      </c>
      <c r="DJ63" s="244" t="s">
        <v>625</v>
      </c>
      <c r="DK63" s="264" t="s">
        <v>1155</v>
      </c>
      <c r="DL63" s="264" t="s">
        <v>173</v>
      </c>
      <c r="DM63" s="264" t="s">
        <v>1136</v>
      </c>
      <c r="DN63" s="284">
        <v>1</v>
      </c>
      <c r="DO63" s="264" t="s">
        <v>173</v>
      </c>
      <c r="DP63" s="264" t="s">
        <v>1596</v>
      </c>
      <c r="DQ63" s="264" t="s">
        <v>1174</v>
      </c>
      <c r="DR63" s="264" t="s">
        <v>1152</v>
      </c>
      <c r="DS63" s="308">
        <v>0.33</v>
      </c>
      <c r="DT63" s="266" t="s">
        <v>1185</v>
      </c>
      <c r="DU63" s="264" t="s">
        <v>173</v>
      </c>
      <c r="DV63" s="266" t="s">
        <v>1186</v>
      </c>
      <c r="DW63" s="266" t="s">
        <v>625</v>
      </c>
      <c r="DX63" s="282" t="s">
        <v>173</v>
      </c>
      <c r="DY63" s="272" t="s">
        <v>1187</v>
      </c>
      <c r="DZ63" s="272" t="s">
        <v>1188</v>
      </c>
      <c r="EA63" s="259" t="s">
        <v>1152</v>
      </c>
      <c r="EB63" s="259">
        <v>0.33</v>
      </c>
      <c r="EC63" s="251" t="s">
        <v>1307</v>
      </c>
      <c r="ED63" s="66" t="s">
        <v>172</v>
      </c>
      <c r="EE63" s="251" t="s">
        <v>1410</v>
      </c>
      <c r="EF63" s="297">
        <v>1</v>
      </c>
      <c r="EG63" s="66" t="s">
        <v>172</v>
      </c>
      <c r="EH63" s="272" t="s">
        <v>1636</v>
      </c>
      <c r="EI63" s="272" t="s">
        <v>1635</v>
      </c>
      <c r="EJ63" s="259" t="s">
        <v>1140</v>
      </c>
      <c r="EK63" s="259">
        <v>1</v>
      </c>
    </row>
    <row r="64" spans="1:141" ht="100.5" customHeight="1" x14ac:dyDescent="0.2">
      <c r="A64" s="352"/>
      <c r="B64" s="355"/>
      <c r="C64" s="346"/>
      <c r="D64" s="346"/>
      <c r="E64" s="161" t="s">
        <v>421</v>
      </c>
      <c r="F64" s="349"/>
      <c r="G64" s="161" t="s">
        <v>424</v>
      </c>
      <c r="H64" s="349"/>
      <c r="I64" s="349"/>
      <c r="J64" s="346"/>
      <c r="K64" s="181"/>
      <c r="L64" s="181"/>
      <c r="M64" s="181"/>
      <c r="N64" s="181"/>
      <c r="O64" s="346"/>
      <c r="P64" s="340"/>
      <c r="Q64" s="337"/>
      <c r="R64" s="340"/>
      <c r="S64" s="337"/>
      <c r="T64" s="343"/>
      <c r="U64" s="149">
        <v>2</v>
      </c>
      <c r="V64" s="150" t="s">
        <v>745</v>
      </c>
      <c r="W64" s="150" t="s">
        <v>746</v>
      </c>
      <c r="X64" s="150" t="s">
        <v>747</v>
      </c>
      <c r="Y64" s="151" t="s">
        <v>13</v>
      </c>
      <c r="Z64" s="134">
        <f>+IF(Y64='Tabla Valoración controles'!$D$4,'Tabla Valoración controles'!$F$4,IF('Mapa Corrupcion'!Y64='Tabla Valoración controles'!$D$5,'Tabla Valoración controles'!$F$5,IF(Y64=FORMULAS!$A$10,0,'Tabla Valoración controles'!$F$6)))</f>
        <v>0.15</v>
      </c>
      <c r="AA64" s="151" t="s">
        <v>8</v>
      </c>
      <c r="AB64" s="135">
        <f>+IF(AA64='Tabla Valoración controles'!$D$7,'Tabla Valoración controles'!$F$7,IF(Y64=FORMULAS!$A$10,0,'Tabla Valoración controles'!$F$8))</f>
        <v>0.15</v>
      </c>
      <c r="AC64" s="151" t="s">
        <v>17</v>
      </c>
      <c r="AD64" s="134">
        <f>+IF(AC64='Tabla Valoración controles'!$D$9,'Tabla Valoración controles'!$F$9,IF(Y64=FORMULAS!$A$10,0,'Tabla Valoración controles'!$F$10))</f>
        <v>0</v>
      </c>
      <c r="AE64" s="151" t="s">
        <v>21</v>
      </c>
      <c r="AF64" s="134">
        <f>+IF(AE64='Tabla Valoración controles'!$D$9,'Tabla Valoración controles'!$F$9,IF(AA64=FORMULAS!$A$10,0,'Tabla Valoración controles'!$F$10))</f>
        <v>0</v>
      </c>
      <c r="AG64" s="151" t="s">
        <v>77</v>
      </c>
      <c r="AH64" s="134">
        <f>+IF(AG64='Tabla Valoración controles'!$D$13,'Tabla Valoración controles'!$F$13,'Tabla Valoración controles'!$F$14)</f>
        <v>0</v>
      </c>
      <c r="AI64" s="195">
        <f t="shared" si="2"/>
        <v>0.3</v>
      </c>
      <c r="AJ64" s="152" t="s">
        <v>716</v>
      </c>
      <c r="AK64" s="153">
        <f>+IF(AJ64=[2]CONTROLES!$C$50,[2]CONTROLES!$D$50,[2]CONTROLES!$D$51)</f>
        <v>15</v>
      </c>
      <c r="AL64" s="152" t="s">
        <v>722</v>
      </c>
      <c r="AM64" s="153">
        <f>+IF(AL64=[2]CONTROLES!$C$52,[2]CONTROLES!$D$52,[2]CONTROLES!$D$53)</f>
        <v>15</v>
      </c>
      <c r="AN64" s="152" t="s">
        <v>725</v>
      </c>
      <c r="AO64" s="153">
        <f>+IF(AN64=[2]CONTROLES!$C$54,[2]CONTROLES!$D$54,[2]CONTROLES!$D$55)</f>
        <v>15</v>
      </c>
      <c r="AP64" s="152" t="s">
        <v>729</v>
      </c>
      <c r="AQ64" s="153">
        <f>+IF(AP64=[2]CONTROLES!$C$56,[2]CONTROLES!$D$56,IF(AP64=[2]CONTROLES!$C$57,[2]CONTROLES!$D$57,[2]CONTROLES!$D$58))</f>
        <v>10</v>
      </c>
      <c r="AR64" s="152" t="s">
        <v>732</v>
      </c>
      <c r="AS64" s="153">
        <f>+IF(AR64=[2]CONTROLES!$C$59,[2]CONTROLES!$D$59,[2]CONTROLES!$D$60)</f>
        <v>15</v>
      </c>
      <c r="AT64" s="152" t="s">
        <v>735</v>
      </c>
      <c r="AU64" s="153">
        <f>+IF(AT64=[2]CONTROLES!$C$61,[2]CONTROLES!$D$61,[2]CONTROLES!$D$62)</f>
        <v>15</v>
      </c>
      <c r="AV64" s="152" t="s">
        <v>738</v>
      </c>
      <c r="AW64" s="154">
        <f>+IF(AV64=[2]CONTROLES!$C$63,[2]CONTROLES!$D$63,IF(AV64=[2]CONTROLES!$C$64,[2]CONTROLES!$D$64,[2]CONTROLES!$D$65))</f>
        <v>10</v>
      </c>
      <c r="AX64" s="154">
        <f t="shared" si="0"/>
        <v>95</v>
      </c>
      <c r="AY64" s="155" t="str">
        <f t="shared" si="1"/>
        <v>Moderado</v>
      </c>
      <c r="AZ64" s="346"/>
      <c r="BA64" s="340"/>
      <c r="BB64" s="334"/>
      <c r="BC64" s="337"/>
      <c r="BD64" s="343"/>
      <c r="BE64" s="343"/>
      <c r="BF64" s="136"/>
      <c r="BG64" s="136"/>
      <c r="BH64" s="180"/>
      <c r="BI64" s="136"/>
      <c r="BJ64" s="136"/>
      <c r="BK64" s="136"/>
      <c r="BL64" s="136"/>
      <c r="BM64" s="136" t="s">
        <v>171</v>
      </c>
      <c r="BN64" s="358"/>
      <c r="BO64" s="221" t="s">
        <v>1508</v>
      </c>
      <c r="BP64" s="221" t="s">
        <v>1473</v>
      </c>
      <c r="BQ64" s="221" t="s">
        <v>625</v>
      </c>
      <c r="BR64" s="221" t="s">
        <v>625</v>
      </c>
      <c r="BS64" s="221" t="s">
        <v>1509</v>
      </c>
      <c r="BT64" s="221" t="s">
        <v>1473</v>
      </c>
      <c r="BU64" s="221" t="s">
        <v>625</v>
      </c>
      <c r="BV64" s="221" t="s">
        <v>625</v>
      </c>
      <c r="BW64" s="221" t="s">
        <v>1508</v>
      </c>
      <c r="BX64" s="221" t="s">
        <v>1473</v>
      </c>
      <c r="BY64" s="221" t="s">
        <v>625</v>
      </c>
      <c r="BZ64" s="221" t="s">
        <v>625</v>
      </c>
      <c r="CA64" s="221" t="s">
        <v>1510</v>
      </c>
      <c r="CB64" s="221" t="s">
        <v>1473</v>
      </c>
      <c r="CC64" s="221" t="s">
        <v>625</v>
      </c>
      <c r="CD64" s="221" t="s">
        <v>625</v>
      </c>
      <c r="CE64" s="210" t="s">
        <v>946</v>
      </c>
      <c r="CF64" s="210" t="s">
        <v>947</v>
      </c>
      <c r="CG64" s="210"/>
      <c r="CH64" s="210"/>
      <c r="CI64" s="210" t="s">
        <v>948</v>
      </c>
      <c r="CJ64" s="210" t="s">
        <v>949</v>
      </c>
      <c r="CK64" s="210"/>
      <c r="CL64" s="210"/>
      <c r="CM64" s="210" t="s">
        <v>950</v>
      </c>
      <c r="CN64" s="210" t="s">
        <v>951</v>
      </c>
      <c r="CO64" s="210"/>
      <c r="CP64" s="210"/>
      <c r="CQ64" s="210" t="s">
        <v>952</v>
      </c>
      <c r="CR64" s="210" t="s">
        <v>953</v>
      </c>
      <c r="CS64" s="210"/>
      <c r="CT64" s="210"/>
      <c r="CU64" s="210" t="s">
        <v>1237</v>
      </c>
      <c r="CV64" s="210" t="s">
        <v>1238</v>
      </c>
      <c r="CW64" s="244" t="s">
        <v>625</v>
      </c>
      <c r="CX64" s="244" t="s">
        <v>625</v>
      </c>
      <c r="CY64" s="244" t="s">
        <v>1239</v>
      </c>
      <c r="CZ64" s="210" t="s">
        <v>625</v>
      </c>
      <c r="DA64" s="244" t="s">
        <v>625</v>
      </c>
      <c r="DB64" s="244" t="s">
        <v>625</v>
      </c>
      <c r="DC64" s="210" t="s">
        <v>1240</v>
      </c>
      <c r="DD64" s="210" t="s">
        <v>1241</v>
      </c>
      <c r="DE64" s="244" t="s">
        <v>625</v>
      </c>
      <c r="DF64" s="244" t="s">
        <v>625</v>
      </c>
      <c r="DG64" s="210" t="s">
        <v>1308</v>
      </c>
      <c r="DH64" s="210" t="s">
        <v>1309</v>
      </c>
      <c r="DI64" s="244" t="s">
        <v>625</v>
      </c>
      <c r="DJ64" s="244" t="s">
        <v>625</v>
      </c>
      <c r="DK64" s="264" t="s">
        <v>1155</v>
      </c>
      <c r="DL64" s="264" t="s">
        <v>173</v>
      </c>
      <c r="DM64" s="264" t="s">
        <v>625</v>
      </c>
      <c r="DN64" s="264" t="s">
        <v>625</v>
      </c>
      <c r="DO64" s="264"/>
      <c r="DP64" s="264" t="s">
        <v>1597</v>
      </c>
      <c r="DQ64" s="264" t="s">
        <v>1598</v>
      </c>
      <c r="DR64" s="264" t="s">
        <v>625</v>
      </c>
      <c r="DS64" s="308">
        <v>0</v>
      </c>
      <c r="DT64" s="264" t="s">
        <v>1155</v>
      </c>
      <c r="DU64" s="264" t="s">
        <v>173</v>
      </c>
      <c r="DV64" s="269"/>
      <c r="DW64" s="269"/>
      <c r="DX64" s="268"/>
      <c r="DY64" s="272" t="s">
        <v>1187</v>
      </c>
      <c r="DZ64" s="257"/>
      <c r="EA64" s="257"/>
      <c r="EB64" s="257"/>
      <c r="EC64" s="246" t="s">
        <v>1252</v>
      </c>
      <c r="ED64" s="66" t="s">
        <v>172</v>
      </c>
      <c r="EE64" s="66" t="s">
        <v>625</v>
      </c>
      <c r="EF64" s="66" t="s">
        <v>625</v>
      </c>
      <c r="EG64" s="66" t="s">
        <v>625</v>
      </c>
      <c r="EH64" s="272" t="s">
        <v>1637</v>
      </c>
      <c r="EI64" s="257" t="s">
        <v>625</v>
      </c>
      <c r="EJ64" s="257" t="s">
        <v>625</v>
      </c>
      <c r="EK64" s="257"/>
    </row>
    <row r="65" spans="1:141" ht="100.5" customHeight="1" x14ac:dyDescent="0.2">
      <c r="A65" s="352"/>
      <c r="B65" s="355"/>
      <c r="C65" s="346"/>
      <c r="D65" s="346"/>
      <c r="E65" s="161" t="s">
        <v>422</v>
      </c>
      <c r="F65" s="349"/>
      <c r="G65" s="161" t="s">
        <v>425</v>
      </c>
      <c r="H65" s="349"/>
      <c r="I65" s="349"/>
      <c r="J65" s="346"/>
      <c r="K65" s="181"/>
      <c r="L65" s="181"/>
      <c r="M65" s="181"/>
      <c r="N65" s="181"/>
      <c r="O65" s="346"/>
      <c r="P65" s="340"/>
      <c r="Q65" s="337"/>
      <c r="R65" s="340"/>
      <c r="S65" s="337"/>
      <c r="T65" s="343"/>
      <c r="U65" s="149">
        <v>3</v>
      </c>
      <c r="V65" s="150" t="s">
        <v>752</v>
      </c>
      <c r="W65" s="150" t="s">
        <v>753</v>
      </c>
      <c r="X65" s="150" t="s">
        <v>754</v>
      </c>
      <c r="Y65" s="151" t="s">
        <v>12</v>
      </c>
      <c r="Z65" s="134">
        <f>+IF(Y65='Tabla Valoración controles'!$D$4,'Tabla Valoración controles'!$F$4,IF('Mapa Corrupcion'!Y65='Tabla Valoración controles'!$D$5,'Tabla Valoración controles'!$F$5,IF(Y65=FORMULAS!$A$10,0,'Tabla Valoración controles'!$F$6)))</f>
        <v>0.25</v>
      </c>
      <c r="AA65" s="151" t="s">
        <v>8</v>
      </c>
      <c r="AB65" s="135">
        <f>+IF(AA65='Tabla Valoración controles'!$D$7,'Tabla Valoración controles'!$F$7,IF(Y65=FORMULAS!$A$10,0,'Tabla Valoración controles'!$F$8))</f>
        <v>0.15</v>
      </c>
      <c r="AC65" s="151" t="s">
        <v>17</v>
      </c>
      <c r="AD65" s="134">
        <f>+IF(AC65='Tabla Valoración controles'!$D$9,'Tabla Valoración controles'!$F$9,IF(Y65=FORMULAS!$A$10,0,'Tabla Valoración controles'!$F$10))</f>
        <v>0</v>
      </c>
      <c r="AE65" s="151" t="s">
        <v>21</v>
      </c>
      <c r="AF65" s="134">
        <f>+IF(AE65='Tabla Valoración controles'!$D$9,'Tabla Valoración controles'!$F$9,IF(AA65=FORMULAS!$A$10,0,'Tabla Valoración controles'!$F$10))</f>
        <v>0</v>
      </c>
      <c r="AG65" s="151" t="s">
        <v>77</v>
      </c>
      <c r="AH65" s="134">
        <f>+IF(AG65='Tabla Valoración controles'!$D$13,'Tabla Valoración controles'!$F$13,'Tabla Valoración controles'!$F$14)</f>
        <v>0</v>
      </c>
      <c r="AI65" s="195">
        <f t="shared" si="2"/>
        <v>0.4</v>
      </c>
      <c r="AJ65" s="152" t="s">
        <v>716</v>
      </c>
      <c r="AK65" s="153">
        <f>+IF(AJ65=[2]CONTROLES!$C$50,[2]CONTROLES!$D$50,[2]CONTROLES!$D$51)</f>
        <v>15</v>
      </c>
      <c r="AL65" s="152" t="s">
        <v>722</v>
      </c>
      <c r="AM65" s="153">
        <f>+IF(AL65=[2]CONTROLES!$C$52,[2]CONTROLES!$D$52,[2]CONTROLES!$D$53)</f>
        <v>15</v>
      </c>
      <c r="AN65" s="152" t="s">
        <v>725</v>
      </c>
      <c r="AO65" s="153">
        <f>+IF(AN65=[2]CONTROLES!$C$54,[2]CONTROLES!$D$54,[2]CONTROLES!$D$55)</f>
        <v>15</v>
      </c>
      <c r="AP65" s="152" t="s">
        <v>728</v>
      </c>
      <c r="AQ65" s="153">
        <f>+IF(AP65=[2]CONTROLES!$C$56,[2]CONTROLES!$D$56,IF(AP65=[2]CONTROLES!$C$57,[2]CONTROLES!$D$57,[2]CONTROLES!$D$58))</f>
        <v>15</v>
      </c>
      <c r="AR65" s="152" t="s">
        <v>732</v>
      </c>
      <c r="AS65" s="153">
        <f>+IF(AR65=[2]CONTROLES!$C$59,[2]CONTROLES!$D$59,[2]CONTROLES!$D$60)</f>
        <v>15</v>
      </c>
      <c r="AT65" s="152" t="s">
        <v>735</v>
      </c>
      <c r="AU65" s="153">
        <f>+IF(AT65=[2]CONTROLES!$C$61,[2]CONTROLES!$D$61,[2]CONTROLES!$D$62)</f>
        <v>15</v>
      </c>
      <c r="AV65" s="152" t="s">
        <v>738</v>
      </c>
      <c r="AW65" s="154">
        <f>+IF(AV65=[2]CONTROLES!$C$63,[2]CONTROLES!$D$63,IF(AV65=[2]CONTROLES!$C$64,[2]CONTROLES!$D$64,[2]CONTROLES!$D$65))</f>
        <v>10</v>
      </c>
      <c r="AX65" s="154">
        <f t="shared" si="0"/>
        <v>100</v>
      </c>
      <c r="AY65" s="155" t="str">
        <f t="shared" si="1"/>
        <v>Fuerte</v>
      </c>
      <c r="AZ65" s="346"/>
      <c r="BA65" s="340"/>
      <c r="BB65" s="334"/>
      <c r="BC65" s="337"/>
      <c r="BD65" s="343"/>
      <c r="BE65" s="343"/>
      <c r="BF65" s="136"/>
      <c r="BG65" s="136"/>
      <c r="BH65" s="180"/>
      <c r="BI65" s="136"/>
      <c r="BJ65" s="136"/>
      <c r="BK65" s="136"/>
      <c r="BL65" s="136"/>
      <c r="BM65" s="136" t="s">
        <v>171</v>
      </c>
      <c r="BN65" s="358"/>
      <c r="BO65" s="221" t="s">
        <v>625</v>
      </c>
      <c r="BP65" s="221" t="s">
        <v>625</v>
      </c>
      <c r="BQ65" s="221" t="s">
        <v>625</v>
      </c>
      <c r="BR65" s="221" t="s">
        <v>625</v>
      </c>
      <c r="BS65" s="221" t="s">
        <v>1472</v>
      </c>
      <c r="BT65" s="221" t="s">
        <v>1474</v>
      </c>
      <c r="BU65" s="221" t="s">
        <v>625</v>
      </c>
      <c r="BV65" s="221" t="s">
        <v>625</v>
      </c>
      <c r="BW65" s="221" t="s">
        <v>625</v>
      </c>
      <c r="BX65" s="221" t="s">
        <v>625</v>
      </c>
      <c r="BY65" s="221" t="s">
        <v>625</v>
      </c>
      <c r="BZ65" s="221" t="s">
        <v>625</v>
      </c>
      <c r="CA65" s="221" t="s">
        <v>625</v>
      </c>
      <c r="CB65" s="221" t="s">
        <v>625</v>
      </c>
      <c r="CC65" s="221" t="s">
        <v>625</v>
      </c>
      <c r="CD65" s="221" t="s">
        <v>625</v>
      </c>
      <c r="CE65" s="210" t="s">
        <v>625</v>
      </c>
      <c r="CF65" s="210" t="s">
        <v>625</v>
      </c>
      <c r="CG65" s="210"/>
      <c r="CH65" s="210"/>
      <c r="CI65" s="210" t="s">
        <v>954</v>
      </c>
      <c r="CJ65" s="210" t="s">
        <v>955</v>
      </c>
      <c r="CK65" s="210"/>
      <c r="CL65" s="210"/>
      <c r="CM65" s="210" t="s">
        <v>956</v>
      </c>
      <c r="CN65" s="210" t="s">
        <v>957</v>
      </c>
      <c r="CO65" s="210"/>
      <c r="CP65" s="210"/>
      <c r="CQ65" s="210" t="s">
        <v>958</v>
      </c>
      <c r="CR65" s="210" t="s">
        <v>959</v>
      </c>
      <c r="CS65" s="210"/>
      <c r="CT65" s="210"/>
      <c r="CU65" s="210" t="s">
        <v>625</v>
      </c>
      <c r="CV65" s="210" t="s">
        <v>625</v>
      </c>
      <c r="CW65" s="244" t="s">
        <v>625</v>
      </c>
      <c r="CX65" s="244" t="s">
        <v>625</v>
      </c>
      <c r="CY65" s="210" t="s">
        <v>1242</v>
      </c>
      <c r="CZ65" s="210" t="s">
        <v>1243</v>
      </c>
      <c r="DA65" s="244" t="s">
        <v>625</v>
      </c>
      <c r="DB65" s="244" t="s">
        <v>625</v>
      </c>
      <c r="DC65" s="210" t="s">
        <v>1244</v>
      </c>
      <c r="DD65" s="210" t="s">
        <v>1245</v>
      </c>
      <c r="DE65" s="244" t="s">
        <v>625</v>
      </c>
      <c r="DF65" s="244" t="s">
        <v>625</v>
      </c>
      <c r="DG65" s="210" t="s">
        <v>1246</v>
      </c>
      <c r="DH65" s="210" t="s">
        <v>1247</v>
      </c>
      <c r="DI65" s="244" t="s">
        <v>625</v>
      </c>
      <c r="DJ65" s="244" t="s">
        <v>625</v>
      </c>
      <c r="DK65" s="264" t="s">
        <v>1155</v>
      </c>
      <c r="DL65" s="264" t="s">
        <v>173</v>
      </c>
      <c r="DM65" s="264" t="s">
        <v>625</v>
      </c>
      <c r="DN65" s="264" t="s">
        <v>625</v>
      </c>
      <c r="DO65" s="264"/>
      <c r="DP65" s="264" t="s">
        <v>1597</v>
      </c>
      <c r="DQ65" s="264" t="s">
        <v>1598</v>
      </c>
      <c r="DR65" s="264" t="s">
        <v>625</v>
      </c>
      <c r="DS65" s="308">
        <v>0</v>
      </c>
      <c r="DT65" s="279" t="s">
        <v>1155</v>
      </c>
      <c r="DU65" s="264" t="s">
        <v>173</v>
      </c>
      <c r="DV65" s="269"/>
      <c r="DW65" s="269"/>
      <c r="DX65" s="268"/>
      <c r="DY65" s="272" t="s">
        <v>1187</v>
      </c>
      <c r="DZ65" s="257"/>
      <c r="EA65" s="257"/>
      <c r="EB65" s="257"/>
      <c r="EC65" s="251" t="s">
        <v>1310</v>
      </c>
      <c r="ED65" s="66" t="s">
        <v>172</v>
      </c>
      <c r="EE65" s="66" t="s">
        <v>625</v>
      </c>
      <c r="EF65" s="66" t="s">
        <v>625</v>
      </c>
      <c r="EG65" s="66" t="s">
        <v>625</v>
      </c>
      <c r="EH65" s="272" t="s">
        <v>1637</v>
      </c>
      <c r="EI65" s="257" t="s">
        <v>625</v>
      </c>
      <c r="EJ65" s="257" t="s">
        <v>625</v>
      </c>
      <c r="EK65" s="257"/>
    </row>
    <row r="66" spans="1:141" ht="100.5" customHeight="1" x14ac:dyDescent="0.2">
      <c r="A66" s="352"/>
      <c r="B66" s="355"/>
      <c r="C66" s="346"/>
      <c r="D66" s="346"/>
      <c r="E66" s="161"/>
      <c r="F66" s="349"/>
      <c r="G66" s="161" t="s">
        <v>426</v>
      </c>
      <c r="H66" s="349"/>
      <c r="I66" s="349"/>
      <c r="J66" s="346"/>
      <c r="K66" s="181"/>
      <c r="L66" s="181"/>
      <c r="M66" s="181"/>
      <c r="N66" s="181"/>
      <c r="O66" s="346"/>
      <c r="P66" s="340"/>
      <c r="Q66" s="337"/>
      <c r="R66" s="340"/>
      <c r="S66" s="337"/>
      <c r="T66" s="343"/>
      <c r="U66" s="149">
        <v>4</v>
      </c>
      <c r="V66" s="150" t="s">
        <v>748</v>
      </c>
      <c r="W66" s="150" t="s">
        <v>749</v>
      </c>
      <c r="X66" s="150" t="s">
        <v>750</v>
      </c>
      <c r="Y66" s="151" t="s">
        <v>12</v>
      </c>
      <c r="Z66" s="134">
        <f>+IF(Y66='Tabla Valoración controles'!$D$4,'Tabla Valoración controles'!$F$4,IF('Mapa Corrupcion'!Y66='Tabla Valoración controles'!$D$5,'Tabla Valoración controles'!$F$5,IF(Y66=FORMULAS!$A$10,0,'Tabla Valoración controles'!$F$6)))</f>
        <v>0.25</v>
      </c>
      <c r="AA66" s="151" t="s">
        <v>8</v>
      </c>
      <c r="AB66" s="135">
        <f>+IF(AA66='Tabla Valoración controles'!$D$7,'Tabla Valoración controles'!$F$7,IF(Y66=FORMULAS!$A$10,0,'Tabla Valoración controles'!$F$8))</f>
        <v>0.15</v>
      </c>
      <c r="AC66" s="151" t="s">
        <v>17</v>
      </c>
      <c r="AD66" s="134">
        <f>+IF(AC66='Tabla Valoración controles'!$D$9,'Tabla Valoración controles'!$F$9,IF(Y66=FORMULAS!$A$10,0,'Tabla Valoración controles'!$F$10))</f>
        <v>0</v>
      </c>
      <c r="AE66" s="151" t="s">
        <v>21</v>
      </c>
      <c r="AF66" s="134">
        <f>+IF(AE66='Tabla Valoración controles'!$D$9,'Tabla Valoración controles'!$F$9,IF(AA66=FORMULAS!$A$10,0,'Tabla Valoración controles'!$F$10))</f>
        <v>0</v>
      </c>
      <c r="AG66" s="151" t="s">
        <v>77</v>
      </c>
      <c r="AH66" s="134">
        <f>+IF(AG66='Tabla Valoración controles'!$D$13,'Tabla Valoración controles'!$F$13,'Tabla Valoración controles'!$F$14)</f>
        <v>0</v>
      </c>
      <c r="AI66" s="195">
        <f t="shared" si="2"/>
        <v>0.4</v>
      </c>
      <c r="AJ66" s="152" t="s">
        <v>716</v>
      </c>
      <c r="AK66" s="153">
        <f>+IF(AJ66=[2]CONTROLES!$C$50,[2]CONTROLES!$D$50,[2]CONTROLES!$D$51)</f>
        <v>15</v>
      </c>
      <c r="AL66" s="152" t="s">
        <v>722</v>
      </c>
      <c r="AM66" s="153">
        <f>+IF(AL66=[2]CONTROLES!$C$52,[2]CONTROLES!$D$52,[2]CONTROLES!$D$53)</f>
        <v>15</v>
      </c>
      <c r="AN66" s="152" t="s">
        <v>725</v>
      </c>
      <c r="AO66" s="153">
        <f>+IF(AN66=[2]CONTROLES!$C$54,[2]CONTROLES!$D$54,[2]CONTROLES!$D$55)</f>
        <v>15</v>
      </c>
      <c r="AP66" s="152" t="s">
        <v>728</v>
      </c>
      <c r="AQ66" s="153">
        <f>+IF(AP66=[2]CONTROLES!$C$56,[2]CONTROLES!$D$56,IF(AP66=[2]CONTROLES!$C$57,[2]CONTROLES!$D$57,[2]CONTROLES!$D$58))</f>
        <v>15</v>
      </c>
      <c r="AR66" s="152" t="s">
        <v>732</v>
      </c>
      <c r="AS66" s="153">
        <f>+IF(AR66=[2]CONTROLES!$C$59,[2]CONTROLES!$D$59,[2]CONTROLES!$D$60)</f>
        <v>15</v>
      </c>
      <c r="AT66" s="152" t="s">
        <v>735</v>
      </c>
      <c r="AU66" s="153">
        <f>+IF(AT66=[2]CONTROLES!$C$61,[2]CONTROLES!$D$61,[2]CONTROLES!$D$62)</f>
        <v>15</v>
      </c>
      <c r="AV66" s="152" t="s">
        <v>738</v>
      </c>
      <c r="AW66" s="154">
        <f>+IF(AV66=[2]CONTROLES!$C$63,[2]CONTROLES!$D$63,IF(AV66=[2]CONTROLES!$C$64,[2]CONTROLES!$D$64,[2]CONTROLES!$D$65))</f>
        <v>10</v>
      </c>
      <c r="AX66" s="154">
        <f t="shared" si="0"/>
        <v>100</v>
      </c>
      <c r="AY66" s="155" t="str">
        <f t="shared" si="1"/>
        <v>Fuerte</v>
      </c>
      <c r="AZ66" s="346"/>
      <c r="BA66" s="340"/>
      <c r="BB66" s="334"/>
      <c r="BC66" s="337"/>
      <c r="BD66" s="343"/>
      <c r="BE66" s="343"/>
      <c r="BF66" s="136"/>
      <c r="BG66" s="136"/>
      <c r="BH66" s="180"/>
      <c r="BI66" s="136"/>
      <c r="BJ66" s="136"/>
      <c r="BK66" s="136"/>
      <c r="BL66" s="136"/>
      <c r="BM66" s="136" t="s">
        <v>171</v>
      </c>
      <c r="BN66" s="358"/>
      <c r="BO66" s="221" t="s">
        <v>1470</v>
      </c>
      <c r="BP66" s="221" t="s">
        <v>1471</v>
      </c>
      <c r="BQ66" s="221" t="s">
        <v>625</v>
      </c>
      <c r="BR66" s="221" t="s">
        <v>625</v>
      </c>
      <c r="BS66" s="221" t="s">
        <v>1511</v>
      </c>
      <c r="BT66" s="221" t="s">
        <v>1471</v>
      </c>
      <c r="BU66" s="221" t="s">
        <v>625</v>
      </c>
      <c r="BV66" s="221" t="s">
        <v>625</v>
      </c>
      <c r="BW66" s="221" t="s">
        <v>625</v>
      </c>
      <c r="BX66" s="221" t="s">
        <v>625</v>
      </c>
      <c r="BY66" s="221" t="s">
        <v>625</v>
      </c>
      <c r="BZ66" s="221" t="s">
        <v>625</v>
      </c>
      <c r="CA66" s="221" t="s">
        <v>625</v>
      </c>
      <c r="CB66" s="221" t="s">
        <v>625</v>
      </c>
      <c r="CC66" s="221" t="s">
        <v>625</v>
      </c>
      <c r="CD66" s="221" t="s">
        <v>625</v>
      </c>
      <c r="CE66" s="210" t="s">
        <v>960</v>
      </c>
      <c r="CF66" s="210">
        <v>1</v>
      </c>
      <c r="CG66" s="210"/>
      <c r="CH66" s="210"/>
      <c r="CI66" s="210" t="s">
        <v>961</v>
      </c>
      <c r="CJ66" s="210">
        <v>2</v>
      </c>
      <c r="CK66" s="210"/>
      <c r="CL66" s="210"/>
      <c r="CM66" s="210" t="s">
        <v>1311</v>
      </c>
      <c r="CN66" s="210">
        <v>4</v>
      </c>
      <c r="CO66" s="210"/>
      <c r="CP66" s="210"/>
      <c r="CQ66" s="210" t="s">
        <v>962</v>
      </c>
      <c r="CR66" s="210">
        <v>3</v>
      </c>
      <c r="CS66" s="210"/>
      <c r="CT66" s="210"/>
      <c r="CU66" s="244" t="s">
        <v>1248</v>
      </c>
      <c r="CV66" s="244" t="s">
        <v>1249</v>
      </c>
      <c r="CW66" s="244" t="s">
        <v>625</v>
      </c>
      <c r="CX66" s="244" t="s">
        <v>625</v>
      </c>
      <c r="CY66" s="244" t="s">
        <v>1239</v>
      </c>
      <c r="CZ66" s="210" t="s">
        <v>625</v>
      </c>
      <c r="DA66" s="244" t="s">
        <v>625</v>
      </c>
      <c r="DB66" s="244" t="s">
        <v>625</v>
      </c>
      <c r="DC66" s="244" t="s">
        <v>1250</v>
      </c>
      <c r="DD66" s="244" t="s">
        <v>1251</v>
      </c>
      <c r="DE66" s="244" t="s">
        <v>625</v>
      </c>
      <c r="DF66" s="244" t="s">
        <v>625</v>
      </c>
      <c r="DG66" s="244" t="s">
        <v>1312</v>
      </c>
      <c r="DH66" s="244" t="s">
        <v>1313</v>
      </c>
      <c r="DI66" s="244" t="s">
        <v>625</v>
      </c>
      <c r="DJ66" s="244" t="s">
        <v>625</v>
      </c>
      <c r="DK66" s="264" t="s">
        <v>1155</v>
      </c>
      <c r="DL66" s="264" t="s">
        <v>173</v>
      </c>
      <c r="DM66" s="264" t="s">
        <v>625</v>
      </c>
      <c r="DN66" s="264" t="s">
        <v>625</v>
      </c>
      <c r="DO66" s="264"/>
      <c r="DP66" s="264" t="s">
        <v>1596</v>
      </c>
      <c r="DQ66" s="264" t="s">
        <v>1598</v>
      </c>
      <c r="DR66" s="264" t="s">
        <v>625</v>
      </c>
      <c r="DS66" s="308">
        <v>0</v>
      </c>
      <c r="DT66" s="279" t="s">
        <v>1155</v>
      </c>
      <c r="DU66" s="264" t="s">
        <v>173</v>
      </c>
      <c r="DV66" s="269"/>
      <c r="DW66" s="269"/>
      <c r="DX66" s="268"/>
      <c r="DY66" s="272" t="s">
        <v>1187</v>
      </c>
      <c r="DZ66" s="257"/>
      <c r="EA66" s="257"/>
      <c r="EB66" s="257"/>
      <c r="EC66" s="251" t="s">
        <v>1314</v>
      </c>
      <c r="ED66" s="66" t="s">
        <v>172</v>
      </c>
      <c r="EE66" s="66" t="s">
        <v>625</v>
      </c>
      <c r="EF66" s="66" t="s">
        <v>625</v>
      </c>
      <c r="EG66" s="66" t="s">
        <v>625</v>
      </c>
      <c r="EH66" s="272" t="s">
        <v>1637</v>
      </c>
      <c r="EI66" s="257" t="s">
        <v>625</v>
      </c>
      <c r="EJ66" s="257" t="s">
        <v>625</v>
      </c>
      <c r="EK66" s="257"/>
    </row>
    <row r="67" spans="1:141" ht="39.75" customHeight="1" x14ac:dyDescent="0.2">
      <c r="A67" s="352"/>
      <c r="B67" s="355"/>
      <c r="C67" s="346"/>
      <c r="D67" s="346"/>
      <c r="E67" s="161"/>
      <c r="F67" s="349"/>
      <c r="G67" s="161"/>
      <c r="H67" s="349"/>
      <c r="I67" s="349"/>
      <c r="J67" s="346"/>
      <c r="K67" s="181"/>
      <c r="L67" s="181"/>
      <c r="M67" s="181"/>
      <c r="N67" s="181"/>
      <c r="O67" s="346"/>
      <c r="P67" s="340"/>
      <c r="Q67" s="337"/>
      <c r="R67" s="340"/>
      <c r="S67" s="337"/>
      <c r="T67" s="343"/>
      <c r="U67" s="149"/>
      <c r="V67" s="157"/>
      <c r="W67" s="157"/>
      <c r="X67" s="157"/>
      <c r="Y67" s="151" t="s">
        <v>115</v>
      </c>
      <c r="Z67" s="134">
        <f>+IF(Y67='Tabla Valoración controles'!$D$4,'Tabla Valoración controles'!$F$4,IF('Mapa Corrupcion'!Y67='Tabla Valoración controles'!$D$5,'Tabla Valoración controles'!$F$5,IF(Y67=FORMULAS!$A$10,0,'Tabla Valoración controles'!$F$6)))</f>
        <v>0</v>
      </c>
      <c r="AA67" s="151"/>
      <c r="AB67" s="135">
        <f>+IF(AA67='Tabla Valoración controles'!$D$7,'Tabla Valoración controles'!$F$7,IF(Y67=FORMULAS!$A$10,0,'Tabla Valoración controles'!$F$8))</f>
        <v>0</v>
      </c>
      <c r="AC67" s="151"/>
      <c r="AD67" s="134">
        <f>+IF(AC67='Tabla Valoración controles'!$D$9,'Tabla Valoración controles'!$F$9,IF(Y67=FORMULAS!$A$10,0,'Tabla Valoración controles'!$F$10))</f>
        <v>0</v>
      </c>
      <c r="AE67" s="151"/>
      <c r="AF67" s="134">
        <f>+IF(AE67='Tabla Valoración controles'!$D$9,'Tabla Valoración controles'!$F$9,IF(AA67=FORMULAS!$A$10,0,'Tabla Valoración controles'!$F$10))</f>
        <v>0</v>
      </c>
      <c r="AG67" s="151"/>
      <c r="AH67" s="134">
        <f>+IF(AG67='Tabla Valoración controles'!$D$13,'Tabla Valoración controles'!$F$13,'Tabla Valoración controles'!$F$14)</f>
        <v>0</v>
      </c>
      <c r="AI67" s="195">
        <f t="shared" si="2"/>
        <v>0</v>
      </c>
      <c r="AJ67" s="152"/>
      <c r="AK67" s="153">
        <f>+IF(AJ67=[2]CONTROLES!$C$50,[2]CONTROLES!$D$50,[2]CONTROLES!$D$51)</f>
        <v>0</v>
      </c>
      <c r="AL67" s="152"/>
      <c r="AM67" s="153">
        <f>+IF(AL67=[2]CONTROLES!$C$52,[2]CONTROLES!$D$52,[2]CONTROLES!$D$53)</f>
        <v>0</v>
      </c>
      <c r="AN67" s="152"/>
      <c r="AO67" s="153">
        <f>+IF(AN67=[2]CONTROLES!$C$54,[2]CONTROLES!$D$54,[2]CONTROLES!$D$55)</f>
        <v>0</v>
      </c>
      <c r="AP67" s="152"/>
      <c r="AQ67" s="153">
        <f>+IF(AP67=[2]CONTROLES!$C$56,[2]CONTROLES!$D$56,IF(AP67=[2]CONTROLES!$C$57,[2]CONTROLES!$D$57,[2]CONTROLES!$D$58))</f>
        <v>0</v>
      </c>
      <c r="AR67" s="152"/>
      <c r="AS67" s="153">
        <f>+IF(AR67=[2]CONTROLES!$C$59,[2]CONTROLES!$D$59,[2]CONTROLES!$D$60)</f>
        <v>0</v>
      </c>
      <c r="AT67" s="152"/>
      <c r="AU67" s="153">
        <f>+IF(AT67=[2]CONTROLES!$C$61,[2]CONTROLES!$D$61,[2]CONTROLES!$D$62)</f>
        <v>0</v>
      </c>
      <c r="AV67" s="152"/>
      <c r="AW67" s="154">
        <f>+IF(AV67=[2]CONTROLES!$C$63,[2]CONTROLES!$D$63,IF(AV67=[2]CONTROLES!$C$64,[2]CONTROLES!$D$64,[2]CONTROLES!$D$65))</f>
        <v>0</v>
      </c>
      <c r="AX67" s="154">
        <f t="shared" si="0"/>
        <v>0</v>
      </c>
      <c r="AY67" s="155" t="str">
        <f t="shared" si="1"/>
        <v>Débil</v>
      </c>
      <c r="AZ67" s="346"/>
      <c r="BA67" s="340"/>
      <c r="BB67" s="334"/>
      <c r="BC67" s="337"/>
      <c r="BD67" s="343"/>
      <c r="BE67" s="343"/>
      <c r="BF67" s="136"/>
      <c r="BG67" s="136"/>
      <c r="BH67" s="180"/>
      <c r="BI67" s="136"/>
      <c r="BJ67" s="136"/>
      <c r="BK67" s="136"/>
      <c r="BL67" s="136"/>
      <c r="BM67" s="136" t="s">
        <v>171</v>
      </c>
      <c r="BN67" s="358"/>
      <c r="BO67" s="221"/>
      <c r="BP67" s="221"/>
      <c r="BQ67" s="221"/>
      <c r="BR67" s="221"/>
      <c r="BS67" s="221"/>
      <c r="BT67" s="221"/>
      <c r="BU67" s="221"/>
      <c r="BV67" s="221"/>
      <c r="BW67" s="221"/>
      <c r="BX67" s="221"/>
      <c r="BY67" s="221"/>
      <c r="BZ67" s="221"/>
      <c r="CA67" s="221"/>
      <c r="CB67" s="221"/>
      <c r="CC67" s="221"/>
      <c r="CD67" s="221"/>
      <c r="CE67" s="240"/>
      <c r="CF67" s="240"/>
      <c r="CG67" s="136"/>
      <c r="CH67" s="136"/>
      <c r="CI67" s="136"/>
      <c r="CJ67" s="136"/>
      <c r="CK67" s="136"/>
      <c r="CL67" s="136"/>
      <c r="CM67" s="136"/>
      <c r="CN67" s="136"/>
      <c r="CO67" s="136"/>
      <c r="CP67" s="136"/>
      <c r="CQ67" s="136"/>
      <c r="CR67" s="136"/>
      <c r="CS67" s="136"/>
      <c r="CT67" s="136"/>
      <c r="CU67" s="136"/>
      <c r="CV67" s="136"/>
      <c r="CW67" s="136"/>
      <c r="CX67" s="136"/>
      <c r="CY67" s="136"/>
      <c r="CZ67" s="136"/>
      <c r="DA67" s="136"/>
      <c r="DB67" s="136"/>
      <c r="DC67" s="136"/>
      <c r="DD67" s="136"/>
      <c r="DE67" s="136"/>
      <c r="DF67" s="136"/>
      <c r="DG67" s="136"/>
      <c r="DH67" s="136"/>
      <c r="DI67" s="136"/>
      <c r="DJ67" s="136"/>
      <c r="DK67" s="266"/>
      <c r="DL67" s="266"/>
      <c r="DM67" s="266"/>
      <c r="DN67" s="266"/>
      <c r="DO67" s="266"/>
      <c r="DP67" s="66"/>
      <c r="DQ67" s="66"/>
      <c r="DR67" s="66"/>
      <c r="DS67" s="66"/>
      <c r="DT67" s="269"/>
      <c r="DU67" s="269"/>
      <c r="DV67" s="269"/>
      <c r="DW67" s="269"/>
      <c r="DX67" s="268"/>
      <c r="DY67" s="257"/>
      <c r="DZ67" s="257"/>
      <c r="EA67" s="257"/>
      <c r="EB67" s="257"/>
      <c r="EC67" s="66"/>
      <c r="ED67" s="66"/>
      <c r="EE67" s="66"/>
      <c r="EF67" s="66"/>
      <c r="EG67" s="66"/>
      <c r="EH67" s="257"/>
      <c r="EI67" s="257"/>
      <c r="EJ67" s="257"/>
      <c r="EK67" s="257"/>
    </row>
    <row r="68" spans="1:141" ht="39.75" customHeight="1" x14ac:dyDescent="0.2">
      <c r="A68" s="353"/>
      <c r="B68" s="356"/>
      <c r="C68" s="347"/>
      <c r="D68" s="347"/>
      <c r="E68" s="161"/>
      <c r="F68" s="350"/>
      <c r="G68" s="161"/>
      <c r="H68" s="350"/>
      <c r="I68" s="350"/>
      <c r="J68" s="347"/>
      <c r="K68" s="182"/>
      <c r="L68" s="182"/>
      <c r="M68" s="182"/>
      <c r="N68" s="182"/>
      <c r="O68" s="347"/>
      <c r="P68" s="341"/>
      <c r="Q68" s="338"/>
      <c r="R68" s="341"/>
      <c r="S68" s="338"/>
      <c r="T68" s="344"/>
      <c r="U68" s="149"/>
      <c r="V68" s="157"/>
      <c r="W68" s="157"/>
      <c r="X68" s="157"/>
      <c r="Y68" s="151" t="s">
        <v>115</v>
      </c>
      <c r="Z68" s="134">
        <f>+IF(Y68='Tabla Valoración controles'!$D$4,'Tabla Valoración controles'!$F$4,IF('Mapa Corrupcion'!Y68='Tabla Valoración controles'!$D$5,'Tabla Valoración controles'!$F$5,IF(Y68=FORMULAS!$A$10,0,'Tabla Valoración controles'!$F$6)))</f>
        <v>0</v>
      </c>
      <c r="AA68" s="151"/>
      <c r="AB68" s="135">
        <f>+IF(AA68='Tabla Valoración controles'!$D$7,'Tabla Valoración controles'!$F$7,IF(Y68=FORMULAS!$A$10,0,'Tabla Valoración controles'!$F$8))</f>
        <v>0</v>
      </c>
      <c r="AC68" s="151"/>
      <c r="AD68" s="134">
        <f>+IF(AC68='Tabla Valoración controles'!$D$9,'Tabla Valoración controles'!$F$9,IF(Y68=FORMULAS!$A$10,0,'Tabla Valoración controles'!$F$10))</f>
        <v>0</v>
      </c>
      <c r="AE68" s="151"/>
      <c r="AF68" s="134">
        <f>+IF(AE68='Tabla Valoración controles'!$D$9,'Tabla Valoración controles'!$F$9,IF(AA68=FORMULAS!$A$10,0,'Tabla Valoración controles'!$F$10))</f>
        <v>0</v>
      </c>
      <c r="AG68" s="151"/>
      <c r="AH68" s="134">
        <f>+IF(AG68='Tabla Valoración controles'!$D$13,'Tabla Valoración controles'!$F$13,'Tabla Valoración controles'!$F$14)</f>
        <v>0</v>
      </c>
      <c r="AI68" s="195">
        <f t="shared" si="2"/>
        <v>0</v>
      </c>
      <c r="AJ68" s="152"/>
      <c r="AK68" s="153">
        <f>+IF(AJ68=[2]CONTROLES!$C$50,[2]CONTROLES!$D$50,[2]CONTROLES!$D$51)</f>
        <v>0</v>
      </c>
      <c r="AL68" s="152"/>
      <c r="AM68" s="153">
        <f>+IF(AL68=[2]CONTROLES!$C$52,[2]CONTROLES!$D$52,[2]CONTROLES!$D$53)</f>
        <v>0</v>
      </c>
      <c r="AN68" s="152"/>
      <c r="AO68" s="153">
        <f>+IF(AN68=[2]CONTROLES!$C$54,[2]CONTROLES!$D$54,[2]CONTROLES!$D$55)</f>
        <v>0</v>
      </c>
      <c r="AP68" s="152"/>
      <c r="AQ68" s="153">
        <f>+IF(AP68=[2]CONTROLES!$C$56,[2]CONTROLES!$D$56,IF(AP68=[2]CONTROLES!$C$57,[2]CONTROLES!$D$57,[2]CONTROLES!$D$58))</f>
        <v>0</v>
      </c>
      <c r="AR68" s="152"/>
      <c r="AS68" s="153">
        <f>+IF(AR68=[2]CONTROLES!$C$59,[2]CONTROLES!$D$59,[2]CONTROLES!$D$60)</f>
        <v>0</v>
      </c>
      <c r="AT68" s="152"/>
      <c r="AU68" s="153">
        <f>+IF(AT68=[2]CONTROLES!$C$61,[2]CONTROLES!$D$61,[2]CONTROLES!$D$62)</f>
        <v>0</v>
      </c>
      <c r="AV68" s="152"/>
      <c r="AW68" s="154">
        <f>+IF(AV68=[2]CONTROLES!$C$63,[2]CONTROLES!$D$63,IF(AV68=[2]CONTROLES!$C$64,[2]CONTROLES!$D$64,[2]CONTROLES!$D$65))</f>
        <v>0</v>
      </c>
      <c r="AX68" s="154">
        <f t="shared" si="0"/>
        <v>0</v>
      </c>
      <c r="AY68" s="155" t="str">
        <f t="shared" si="1"/>
        <v>Débil</v>
      </c>
      <c r="AZ68" s="347"/>
      <c r="BA68" s="341"/>
      <c r="BB68" s="335"/>
      <c r="BC68" s="338"/>
      <c r="BD68" s="344"/>
      <c r="BE68" s="344"/>
      <c r="BF68" s="136"/>
      <c r="BG68" s="136"/>
      <c r="BH68" s="180"/>
      <c r="BI68" s="136"/>
      <c r="BJ68" s="136"/>
      <c r="BK68" s="136"/>
      <c r="BL68" s="136"/>
      <c r="BM68" s="136" t="s">
        <v>171</v>
      </c>
      <c r="BN68" s="359"/>
      <c r="BO68" s="221"/>
      <c r="BP68" s="221"/>
      <c r="BQ68" s="221"/>
      <c r="BR68" s="221"/>
      <c r="BS68" s="221"/>
      <c r="BT68" s="221"/>
      <c r="BU68" s="221"/>
      <c r="BV68" s="221"/>
      <c r="BW68" s="221"/>
      <c r="BX68" s="221"/>
      <c r="BY68" s="221"/>
      <c r="BZ68" s="221"/>
      <c r="CA68" s="221"/>
      <c r="CB68" s="221"/>
      <c r="CC68" s="221"/>
      <c r="CD68" s="221"/>
      <c r="CE68" s="240"/>
      <c r="CF68" s="240"/>
      <c r="CG68" s="136"/>
      <c r="CH68" s="136"/>
      <c r="CI68" s="136"/>
      <c r="CJ68" s="136"/>
      <c r="CK68" s="136"/>
      <c r="CL68" s="136"/>
      <c r="CM68" s="136"/>
      <c r="CN68" s="136"/>
      <c r="CO68" s="136"/>
      <c r="CP68" s="136"/>
      <c r="CQ68" s="136"/>
      <c r="CR68" s="136"/>
      <c r="CS68" s="136"/>
      <c r="CT68" s="136"/>
      <c r="CU68" s="136"/>
      <c r="CV68" s="136"/>
      <c r="CW68" s="136"/>
      <c r="CX68" s="136"/>
      <c r="CY68" s="136"/>
      <c r="CZ68" s="136"/>
      <c r="DA68" s="136"/>
      <c r="DB68" s="136"/>
      <c r="DC68" s="136"/>
      <c r="DD68" s="136"/>
      <c r="DE68" s="136"/>
      <c r="DF68" s="136"/>
      <c r="DG68" s="136"/>
      <c r="DH68" s="136"/>
      <c r="DI68" s="136"/>
      <c r="DJ68" s="136"/>
      <c r="DK68" s="266"/>
      <c r="DL68" s="266"/>
      <c r="DM68" s="266"/>
      <c r="DN68" s="266"/>
      <c r="DO68" s="266"/>
      <c r="DP68" s="66"/>
      <c r="DQ68" s="66"/>
      <c r="DR68" s="66"/>
      <c r="DS68" s="66"/>
      <c r="DT68" s="269"/>
      <c r="DU68" s="269"/>
      <c r="DV68" s="269"/>
      <c r="DW68" s="269"/>
      <c r="DX68" s="268"/>
      <c r="DY68" s="258"/>
      <c r="DZ68" s="258"/>
      <c r="EA68" s="258"/>
      <c r="EB68" s="258"/>
      <c r="EC68" s="66"/>
      <c r="ED68" s="66"/>
      <c r="EE68" s="66"/>
      <c r="EF68" s="66"/>
      <c r="EG68" s="66"/>
      <c r="EH68" s="258"/>
      <c r="EI68" s="258"/>
      <c r="EJ68" s="258"/>
      <c r="EK68" s="258"/>
    </row>
    <row r="69" spans="1:141" ht="132" customHeight="1" x14ac:dyDescent="0.2">
      <c r="A69" s="351">
        <v>11</v>
      </c>
      <c r="B69" s="354" t="s">
        <v>128</v>
      </c>
      <c r="C69" s="345" t="str">
        <f>VLOOKUP(B69,FORMULAS!$A$30:$B$46,2,0)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69" s="345" t="str">
        <f>VLOOKUP(B69,FORMULAS!$A$30:$C$46,3,0)</f>
        <v>Director de Urbanizaciones y Titulación</v>
      </c>
      <c r="E69" s="161" t="s">
        <v>812</v>
      </c>
      <c r="F69" s="348" t="s">
        <v>434</v>
      </c>
      <c r="G69" s="161" t="s">
        <v>435</v>
      </c>
      <c r="H69" s="348" t="s">
        <v>813</v>
      </c>
      <c r="I69" s="348" t="s">
        <v>814</v>
      </c>
      <c r="J69" s="345" t="s">
        <v>625</v>
      </c>
      <c r="K69" s="148" t="s">
        <v>676</v>
      </c>
      <c r="L69" s="148" t="s">
        <v>676</v>
      </c>
      <c r="M69" s="148" t="s">
        <v>676</v>
      </c>
      <c r="N69" s="148" t="s">
        <v>676</v>
      </c>
      <c r="O69" s="345" t="s">
        <v>285</v>
      </c>
      <c r="P69" s="339" t="str">
        <f>VLOOKUP(O69,FORMULAS!$A$77:$B$82,2,0)</f>
        <v>Improbable</v>
      </c>
      <c r="Q69" s="336" t="str">
        <f>+P69</f>
        <v>Improbable</v>
      </c>
      <c r="R69" s="339" t="str">
        <f>VLOOKUP(A69,'Impacto Ri Inhe'!$B$5:$AF$41,31,1)</f>
        <v>Moderado</v>
      </c>
      <c r="S69" s="336" t="str">
        <f>CONCATENATE(R69,"-",Q69)</f>
        <v>Moderado-Improbable</v>
      </c>
      <c r="T69" s="342" t="str">
        <f>VLOOKUP(S69,FORMULAS!$I$77:$J$97,2,0)</f>
        <v>Moderado</v>
      </c>
      <c r="U69" s="149">
        <v>1</v>
      </c>
      <c r="V69" s="150" t="s">
        <v>815</v>
      </c>
      <c r="W69" s="150" t="s">
        <v>440</v>
      </c>
      <c r="X69" s="150" t="s">
        <v>441</v>
      </c>
      <c r="Y69" s="151" t="s">
        <v>12</v>
      </c>
      <c r="Z69" s="134">
        <f>+IF(Y69='Tabla Valoración controles'!$D$4,'Tabla Valoración controles'!$F$4,IF('Mapa Corrupcion'!Y69='Tabla Valoración controles'!$D$5,'Tabla Valoración controles'!$F$5,IF(Y69=FORMULAS!$A$10,0,'Tabla Valoración controles'!$F$6)))</f>
        <v>0.25</v>
      </c>
      <c r="AA69" s="151" t="s">
        <v>8</v>
      </c>
      <c r="AB69" s="135">
        <f>+IF(AA69='Tabla Valoración controles'!$D$7,'Tabla Valoración controles'!$F$7,IF(Y69=FORMULAS!$A$10,0,'Tabla Valoración controles'!$F$8))</f>
        <v>0.15</v>
      </c>
      <c r="AC69" s="151" t="s">
        <v>17</v>
      </c>
      <c r="AD69" s="134">
        <f>+IF(AC69='Tabla Valoración controles'!$D$9,'Tabla Valoración controles'!$F$9,IF(Y69=FORMULAS!$A$10,0,'Tabla Valoración controles'!$F$10))</f>
        <v>0</v>
      </c>
      <c r="AE69" s="151" t="s">
        <v>20</v>
      </c>
      <c r="AF69" s="134">
        <f>+IF(AE69='Tabla Valoración controles'!$D$9,'Tabla Valoración controles'!$F$9,IF(AA69=FORMULAS!$A$10,0,'Tabla Valoración controles'!$F$10))</f>
        <v>0</v>
      </c>
      <c r="AG69" s="151" t="s">
        <v>77</v>
      </c>
      <c r="AH69" s="134">
        <f>+IF(AG69='Tabla Valoración controles'!$D$13,'Tabla Valoración controles'!$F$13,'Tabla Valoración controles'!$F$14)</f>
        <v>0</v>
      </c>
      <c r="AI69" s="195">
        <f t="shared" si="2"/>
        <v>0.4</v>
      </c>
      <c r="AJ69" s="152" t="s">
        <v>716</v>
      </c>
      <c r="AK69" s="153">
        <f>+IF(AJ69=[2]CONTROLES!$C$50,[2]CONTROLES!$D$50,[2]CONTROLES!$D$51)</f>
        <v>15</v>
      </c>
      <c r="AL69" s="152" t="s">
        <v>722</v>
      </c>
      <c r="AM69" s="153">
        <f>+IF(AL69=[2]CONTROLES!$C$52,[2]CONTROLES!$D$52,[2]CONTROLES!$D$53)</f>
        <v>15</v>
      </c>
      <c r="AN69" s="152" t="s">
        <v>725</v>
      </c>
      <c r="AO69" s="153">
        <f>+IF(AN69=[2]CONTROLES!$C$54,[2]CONTROLES!$D$54,[2]CONTROLES!$D$55)</f>
        <v>15</v>
      </c>
      <c r="AP69" s="152" t="s">
        <v>728</v>
      </c>
      <c r="AQ69" s="153">
        <f>+IF(AP69=[2]CONTROLES!$C$56,[2]CONTROLES!$D$56,IF(AP69=[2]CONTROLES!$C$57,[2]CONTROLES!$D$57,[2]CONTROLES!$D$58))</f>
        <v>15</v>
      </c>
      <c r="AR69" s="152" t="s">
        <v>732</v>
      </c>
      <c r="AS69" s="153">
        <f>+IF(AR69=[2]CONTROLES!$C$59,[2]CONTROLES!$D$59,[2]CONTROLES!$D$60)</f>
        <v>15</v>
      </c>
      <c r="AT69" s="152" t="s">
        <v>735</v>
      </c>
      <c r="AU69" s="153">
        <f>+IF(AT69=[2]CONTROLES!$C$61,[2]CONTROLES!$D$61,[2]CONTROLES!$D$62)</f>
        <v>15</v>
      </c>
      <c r="AV69" s="152" t="s">
        <v>738</v>
      </c>
      <c r="AW69" s="154">
        <f>+IF(AV69=[2]CONTROLES!$C$63,[2]CONTROLES!$D$63,IF(AV69=[2]CONTROLES!$C$64,[2]CONTROLES!$D$64,[2]CONTROLES!$D$65))</f>
        <v>10</v>
      </c>
      <c r="AX69" s="154">
        <f t="shared" si="0"/>
        <v>100</v>
      </c>
      <c r="AY69" s="155" t="str">
        <f t="shared" si="1"/>
        <v>Fuerte</v>
      </c>
      <c r="AZ69" s="345" t="s">
        <v>286</v>
      </c>
      <c r="BA69" s="339" t="str">
        <f>VLOOKUP(AZ69,FORMULAS!$A$77:$B$82,2,0)</f>
        <v>Rara vez</v>
      </c>
      <c r="BB69" s="333" t="str">
        <f>+R69</f>
        <v>Moderado</v>
      </c>
      <c r="BC69" s="336" t="str">
        <f>CONCATENATE(BB69,"-",BA69)</f>
        <v>Moderado-Rara vez</v>
      </c>
      <c r="BD69" s="342" t="str">
        <f>VLOOKUP(BC69,FORMULAS!$I$77:$J$97,2,0)</f>
        <v>Moderado</v>
      </c>
      <c r="BE69" s="342" t="s">
        <v>118</v>
      </c>
      <c r="BF69" s="180" t="s">
        <v>816</v>
      </c>
      <c r="BG69" s="180" t="s">
        <v>817</v>
      </c>
      <c r="BH69" s="180" t="s">
        <v>220</v>
      </c>
      <c r="BI69" s="156">
        <v>44593</v>
      </c>
      <c r="BJ69" s="156">
        <v>44926</v>
      </c>
      <c r="BK69" s="180" t="s">
        <v>442</v>
      </c>
      <c r="BL69" s="180" t="s">
        <v>605</v>
      </c>
      <c r="BM69" s="136" t="s">
        <v>172</v>
      </c>
      <c r="BN69" s="357" t="s">
        <v>443</v>
      </c>
      <c r="BO69" s="221" t="s">
        <v>1512</v>
      </c>
      <c r="BP69" s="221" t="s">
        <v>1475</v>
      </c>
      <c r="BQ69" s="221" t="s">
        <v>1513</v>
      </c>
      <c r="BR69" s="221" t="s">
        <v>1476</v>
      </c>
      <c r="BS69" s="221" t="s">
        <v>1512</v>
      </c>
      <c r="BT69" s="221" t="s">
        <v>1475</v>
      </c>
      <c r="BU69" s="221" t="s">
        <v>1513</v>
      </c>
      <c r="BV69" s="221" t="s">
        <v>1477</v>
      </c>
      <c r="BW69" s="221" t="s">
        <v>1512</v>
      </c>
      <c r="BX69" s="221" t="s">
        <v>1475</v>
      </c>
      <c r="BY69" s="221" t="s">
        <v>1513</v>
      </c>
      <c r="BZ69" s="221" t="s">
        <v>1478</v>
      </c>
      <c r="CA69" s="221" t="s">
        <v>1514</v>
      </c>
      <c r="CB69" s="221" t="s">
        <v>1479</v>
      </c>
      <c r="CC69" s="221" t="s">
        <v>1513</v>
      </c>
      <c r="CD69" s="221" t="s">
        <v>1480</v>
      </c>
      <c r="CE69" s="210" t="s">
        <v>963</v>
      </c>
      <c r="CF69" s="210" t="s">
        <v>964</v>
      </c>
      <c r="CG69" s="210" t="s">
        <v>1315</v>
      </c>
      <c r="CH69" s="210" t="s">
        <v>965</v>
      </c>
      <c r="CI69" s="210" t="s">
        <v>966</v>
      </c>
      <c r="CJ69" s="210" t="s">
        <v>967</v>
      </c>
      <c r="CK69" s="210" t="s">
        <v>1315</v>
      </c>
      <c r="CL69" s="210" t="s">
        <v>968</v>
      </c>
      <c r="CM69" s="210" t="s">
        <v>966</v>
      </c>
      <c r="CN69" s="210" t="s">
        <v>969</v>
      </c>
      <c r="CO69" s="210" t="s">
        <v>1315</v>
      </c>
      <c r="CP69" s="210" t="s">
        <v>970</v>
      </c>
      <c r="CQ69" s="210" t="s">
        <v>971</v>
      </c>
      <c r="CR69" s="210" t="s">
        <v>972</v>
      </c>
      <c r="CS69" s="210" t="s">
        <v>1315</v>
      </c>
      <c r="CT69" s="210" t="s">
        <v>973</v>
      </c>
      <c r="CU69" s="210" t="s">
        <v>1347</v>
      </c>
      <c r="CV69" s="210" t="s">
        <v>1421</v>
      </c>
      <c r="CW69" s="210" t="s">
        <v>1422</v>
      </c>
      <c r="CX69" s="210">
        <v>3</v>
      </c>
      <c r="CY69" s="210" t="s">
        <v>1348</v>
      </c>
      <c r="CZ69" s="210" t="s">
        <v>1349</v>
      </c>
      <c r="DA69" s="210" t="s">
        <v>1423</v>
      </c>
      <c r="DB69" s="210">
        <v>7</v>
      </c>
      <c r="DC69" s="210" t="s">
        <v>1350</v>
      </c>
      <c r="DD69" s="210" t="s">
        <v>1351</v>
      </c>
      <c r="DE69" s="210" t="s">
        <v>1424</v>
      </c>
      <c r="DF69" s="210">
        <v>12</v>
      </c>
      <c r="DG69" s="210" t="s">
        <v>1348</v>
      </c>
      <c r="DH69" s="210" t="s">
        <v>1352</v>
      </c>
      <c r="DI69" s="210" t="s">
        <v>1423</v>
      </c>
      <c r="DJ69" s="210">
        <v>16</v>
      </c>
      <c r="DK69" s="264" t="s">
        <v>1189</v>
      </c>
      <c r="DL69" s="264" t="s">
        <v>173</v>
      </c>
      <c r="DM69" s="264" t="s">
        <v>1190</v>
      </c>
      <c r="DN69" s="271">
        <v>4</v>
      </c>
      <c r="DO69" s="264" t="s">
        <v>173</v>
      </c>
      <c r="DP69" s="264" t="s">
        <v>1599</v>
      </c>
      <c r="DQ69" s="264" t="s">
        <v>1174</v>
      </c>
      <c r="DR69" s="264" t="s">
        <v>1152</v>
      </c>
      <c r="DS69" s="308">
        <v>0.33</v>
      </c>
      <c r="DT69" s="266" t="s">
        <v>1185</v>
      </c>
      <c r="DU69" s="264" t="s">
        <v>173</v>
      </c>
      <c r="DV69" s="264" t="s">
        <v>1182</v>
      </c>
      <c r="DW69" s="281">
        <v>7</v>
      </c>
      <c r="DX69" s="282" t="s">
        <v>173</v>
      </c>
      <c r="DY69" s="272" t="s">
        <v>1191</v>
      </c>
      <c r="DZ69" s="272" t="s">
        <v>1184</v>
      </c>
      <c r="EA69" s="259" t="s">
        <v>1152</v>
      </c>
      <c r="EB69" s="259">
        <v>0.72</v>
      </c>
      <c r="EC69" s="246" t="s">
        <v>1084</v>
      </c>
      <c r="ED69" s="66" t="s">
        <v>172</v>
      </c>
      <c r="EE69" s="249" t="s">
        <v>1425</v>
      </c>
      <c r="EF69" s="306">
        <v>16</v>
      </c>
      <c r="EG69" s="305" t="s">
        <v>172</v>
      </c>
      <c r="EH69" s="272" t="s">
        <v>1638</v>
      </c>
      <c r="EI69" s="272" t="s">
        <v>1639</v>
      </c>
      <c r="EJ69" s="259" t="s">
        <v>1140</v>
      </c>
      <c r="EK69" s="259">
        <v>1</v>
      </c>
    </row>
    <row r="70" spans="1:141" ht="39.75" customHeight="1" x14ac:dyDescent="0.2">
      <c r="A70" s="352"/>
      <c r="B70" s="355"/>
      <c r="C70" s="346"/>
      <c r="D70" s="346"/>
      <c r="E70" s="161"/>
      <c r="F70" s="349"/>
      <c r="G70" s="161" t="s">
        <v>437</v>
      </c>
      <c r="H70" s="349"/>
      <c r="I70" s="349"/>
      <c r="J70" s="346"/>
      <c r="K70" s="181"/>
      <c r="L70" s="181"/>
      <c r="M70" s="181"/>
      <c r="N70" s="181"/>
      <c r="O70" s="346"/>
      <c r="P70" s="340"/>
      <c r="Q70" s="337"/>
      <c r="R70" s="340"/>
      <c r="S70" s="337"/>
      <c r="T70" s="343"/>
      <c r="U70" s="149"/>
      <c r="V70" s="157"/>
      <c r="W70" s="157"/>
      <c r="X70" s="157"/>
      <c r="Y70" s="151" t="s">
        <v>115</v>
      </c>
      <c r="Z70" s="134">
        <f>+IF(Y70='Tabla Valoración controles'!$D$4,'Tabla Valoración controles'!$F$4,IF('Mapa Corrupcion'!Y70='Tabla Valoración controles'!$D$5,'Tabla Valoración controles'!$F$5,IF(Y70=FORMULAS!$A$10,0,'Tabla Valoración controles'!$F$6)))</f>
        <v>0</v>
      </c>
      <c r="AA70" s="151"/>
      <c r="AB70" s="135">
        <f>+IF(AA70='Tabla Valoración controles'!$D$7,'Tabla Valoración controles'!$F$7,IF(Y70=FORMULAS!$A$10,0,'Tabla Valoración controles'!$F$8))</f>
        <v>0</v>
      </c>
      <c r="AC70" s="151"/>
      <c r="AD70" s="134">
        <f>+IF(AC70='Tabla Valoración controles'!$D$9,'Tabla Valoración controles'!$F$9,IF(Y70=FORMULAS!$A$10,0,'Tabla Valoración controles'!$F$10))</f>
        <v>0</v>
      </c>
      <c r="AE70" s="151"/>
      <c r="AF70" s="134">
        <f>+IF(AE70='Tabla Valoración controles'!$D$9,'Tabla Valoración controles'!$F$9,IF(AA70=FORMULAS!$A$10,0,'Tabla Valoración controles'!$F$10))</f>
        <v>0</v>
      </c>
      <c r="AG70" s="151"/>
      <c r="AH70" s="134">
        <f>+IF(AG70='Tabla Valoración controles'!$D$13,'Tabla Valoración controles'!$F$13,'Tabla Valoración controles'!$F$14)</f>
        <v>0</v>
      </c>
      <c r="AI70" s="195">
        <f t="shared" si="2"/>
        <v>0</v>
      </c>
      <c r="AJ70" s="152"/>
      <c r="AK70" s="153">
        <f>+IF(AJ70=[2]CONTROLES!$C$50,[2]CONTROLES!$D$50,[2]CONTROLES!$D$51)</f>
        <v>0</v>
      </c>
      <c r="AL70" s="152"/>
      <c r="AM70" s="153">
        <f>+IF(AL70=[2]CONTROLES!$C$52,[2]CONTROLES!$D$52,[2]CONTROLES!$D$53)</f>
        <v>0</v>
      </c>
      <c r="AN70" s="152"/>
      <c r="AO70" s="153">
        <f>+IF(AN70=[2]CONTROLES!$C$54,[2]CONTROLES!$D$54,[2]CONTROLES!$D$55)</f>
        <v>0</v>
      </c>
      <c r="AP70" s="152"/>
      <c r="AQ70" s="153">
        <f>+IF(AP70=[2]CONTROLES!$C$56,[2]CONTROLES!$D$56,IF(AP70=[2]CONTROLES!$C$57,[2]CONTROLES!$D$57,[2]CONTROLES!$D$58))</f>
        <v>0</v>
      </c>
      <c r="AR70" s="152"/>
      <c r="AS70" s="153">
        <f>+IF(AR70=[2]CONTROLES!$C$59,[2]CONTROLES!$D$59,[2]CONTROLES!$D$60)</f>
        <v>0</v>
      </c>
      <c r="AT70" s="152"/>
      <c r="AU70" s="153">
        <f>+IF(AT70=[2]CONTROLES!$C$61,[2]CONTROLES!$D$61,[2]CONTROLES!$D$62)</f>
        <v>0</v>
      </c>
      <c r="AV70" s="152"/>
      <c r="AW70" s="154">
        <f>+IF(AV70=[2]CONTROLES!$C$63,[2]CONTROLES!$D$63,IF(AV70=[2]CONTROLES!$C$64,[2]CONTROLES!$D$64,[2]CONTROLES!$D$65))</f>
        <v>0</v>
      </c>
      <c r="AX70" s="154">
        <f t="shared" si="0"/>
        <v>0</v>
      </c>
      <c r="AY70" s="155" t="str">
        <f t="shared" si="1"/>
        <v>Débil</v>
      </c>
      <c r="AZ70" s="346"/>
      <c r="BA70" s="340"/>
      <c r="BB70" s="334"/>
      <c r="BC70" s="337"/>
      <c r="BD70" s="343"/>
      <c r="BE70" s="343"/>
      <c r="BF70" s="136"/>
      <c r="BG70" s="136"/>
      <c r="BH70" s="180"/>
      <c r="BI70" s="136"/>
      <c r="BJ70" s="136"/>
      <c r="BK70" s="136"/>
      <c r="BL70" s="136"/>
      <c r="BM70" s="136" t="s">
        <v>171</v>
      </c>
      <c r="BN70" s="358"/>
      <c r="BO70" s="221"/>
      <c r="BP70" s="221"/>
      <c r="BQ70" s="221"/>
      <c r="BR70" s="221"/>
      <c r="BS70" s="221"/>
      <c r="BT70" s="221"/>
      <c r="BU70" s="221"/>
      <c r="BV70" s="221"/>
      <c r="BW70" s="221"/>
      <c r="BX70" s="221"/>
      <c r="BY70" s="221"/>
      <c r="BZ70" s="221"/>
      <c r="CA70" s="221"/>
      <c r="CB70" s="221"/>
      <c r="CC70" s="221"/>
      <c r="CD70" s="221"/>
      <c r="CE70" s="240"/>
      <c r="CF70" s="240"/>
      <c r="CG70" s="136"/>
      <c r="CH70" s="136"/>
      <c r="CI70" s="136"/>
      <c r="CJ70" s="136"/>
      <c r="CK70" s="136"/>
      <c r="CL70" s="136"/>
      <c r="CM70" s="136"/>
      <c r="CN70" s="136"/>
      <c r="CO70" s="136"/>
      <c r="CP70" s="136"/>
      <c r="CQ70" s="136"/>
      <c r="CR70" s="136"/>
      <c r="CS70" s="136"/>
      <c r="CT70" s="136"/>
      <c r="CU70" s="136"/>
      <c r="CV70" s="136"/>
      <c r="CW70" s="136"/>
      <c r="CX70" s="136"/>
      <c r="CY70" s="136"/>
      <c r="CZ70" s="136"/>
      <c r="DA70" s="136"/>
      <c r="DB70" s="136"/>
      <c r="DC70" s="136"/>
      <c r="DD70" s="136"/>
      <c r="DE70" s="136"/>
      <c r="DF70" s="136"/>
      <c r="DG70" s="136"/>
      <c r="DH70" s="136"/>
      <c r="DI70" s="136"/>
      <c r="DJ70" s="136"/>
      <c r="DK70" s="266"/>
      <c r="DL70" s="266"/>
      <c r="DM70" s="266"/>
      <c r="DN70" s="266"/>
      <c r="DO70" s="266"/>
      <c r="DP70" s="66"/>
      <c r="DQ70" s="66"/>
      <c r="DR70" s="66"/>
      <c r="DS70" s="66"/>
      <c r="DT70" s="269"/>
      <c r="DU70" s="269"/>
      <c r="DV70" s="269"/>
      <c r="DW70" s="269"/>
      <c r="DX70" s="268"/>
      <c r="DY70" s="257"/>
      <c r="DZ70" s="257"/>
      <c r="EA70" s="257"/>
      <c r="EB70" s="257"/>
      <c r="EC70" s="66"/>
      <c r="ED70" s="66"/>
      <c r="EE70" s="66"/>
      <c r="EF70" s="66"/>
      <c r="EG70" s="66"/>
      <c r="EH70" s="257"/>
      <c r="EI70" s="257"/>
      <c r="EJ70" s="257"/>
      <c r="EK70" s="257"/>
    </row>
    <row r="71" spans="1:141" ht="39.75" customHeight="1" x14ac:dyDescent="0.2">
      <c r="A71" s="352"/>
      <c r="B71" s="355"/>
      <c r="C71" s="346"/>
      <c r="D71" s="346"/>
      <c r="E71" s="161"/>
      <c r="F71" s="349"/>
      <c r="G71" s="161" t="s">
        <v>604</v>
      </c>
      <c r="H71" s="349"/>
      <c r="I71" s="349"/>
      <c r="J71" s="346"/>
      <c r="K71" s="181"/>
      <c r="L71" s="181"/>
      <c r="M71" s="181"/>
      <c r="N71" s="181"/>
      <c r="O71" s="346"/>
      <c r="P71" s="340"/>
      <c r="Q71" s="337"/>
      <c r="R71" s="340"/>
      <c r="S71" s="337"/>
      <c r="T71" s="343"/>
      <c r="U71" s="149"/>
      <c r="V71" s="157"/>
      <c r="W71" s="157"/>
      <c r="X71" s="157"/>
      <c r="Y71" s="151" t="s">
        <v>115</v>
      </c>
      <c r="Z71" s="134">
        <f>+IF(Y71='Tabla Valoración controles'!$D$4,'Tabla Valoración controles'!$F$4,IF('Mapa Corrupcion'!Y71='Tabla Valoración controles'!$D$5,'Tabla Valoración controles'!$F$5,IF(Y71=FORMULAS!$A$10,0,'Tabla Valoración controles'!$F$6)))</f>
        <v>0</v>
      </c>
      <c r="AA71" s="151"/>
      <c r="AB71" s="135">
        <f>+IF(AA71='Tabla Valoración controles'!$D$7,'Tabla Valoración controles'!$F$7,IF(Y71=FORMULAS!$A$10,0,'Tabla Valoración controles'!$F$8))</f>
        <v>0</v>
      </c>
      <c r="AC71" s="151"/>
      <c r="AD71" s="134">
        <f>+IF(AC71='Tabla Valoración controles'!$D$9,'Tabla Valoración controles'!$F$9,IF(Y71=FORMULAS!$A$10,0,'Tabla Valoración controles'!$F$10))</f>
        <v>0</v>
      </c>
      <c r="AE71" s="151"/>
      <c r="AF71" s="134">
        <f>+IF(AE71='Tabla Valoración controles'!$D$9,'Tabla Valoración controles'!$F$9,IF(AA71=FORMULAS!$A$10,0,'Tabla Valoración controles'!$F$10))</f>
        <v>0</v>
      </c>
      <c r="AG71" s="151"/>
      <c r="AH71" s="134">
        <f>+IF(AG71='Tabla Valoración controles'!$D$13,'Tabla Valoración controles'!$F$13,'Tabla Valoración controles'!$F$14)</f>
        <v>0</v>
      </c>
      <c r="AI71" s="195">
        <f t="shared" si="2"/>
        <v>0</v>
      </c>
      <c r="AJ71" s="152"/>
      <c r="AK71" s="153">
        <f>+IF(AJ71=[2]CONTROLES!$C$50,[2]CONTROLES!$D$50,[2]CONTROLES!$D$51)</f>
        <v>0</v>
      </c>
      <c r="AL71" s="152"/>
      <c r="AM71" s="153">
        <f>+IF(AL71=[2]CONTROLES!$C$52,[2]CONTROLES!$D$52,[2]CONTROLES!$D$53)</f>
        <v>0</v>
      </c>
      <c r="AN71" s="152"/>
      <c r="AO71" s="153">
        <f>+IF(AN71=[2]CONTROLES!$C$54,[2]CONTROLES!$D$54,[2]CONTROLES!$D$55)</f>
        <v>0</v>
      </c>
      <c r="AP71" s="152"/>
      <c r="AQ71" s="153">
        <f>+IF(AP71=[2]CONTROLES!$C$56,[2]CONTROLES!$D$56,IF(AP71=[2]CONTROLES!$C$57,[2]CONTROLES!$D$57,[2]CONTROLES!$D$58))</f>
        <v>0</v>
      </c>
      <c r="AR71" s="152"/>
      <c r="AS71" s="153">
        <f>+IF(AR71=[2]CONTROLES!$C$59,[2]CONTROLES!$D$59,[2]CONTROLES!$D$60)</f>
        <v>0</v>
      </c>
      <c r="AT71" s="152"/>
      <c r="AU71" s="153">
        <f>+IF(AT71=[2]CONTROLES!$C$61,[2]CONTROLES!$D$61,[2]CONTROLES!$D$62)</f>
        <v>0</v>
      </c>
      <c r="AV71" s="152"/>
      <c r="AW71" s="154">
        <f>+IF(AV71=[2]CONTROLES!$C$63,[2]CONTROLES!$D$63,IF(AV71=[2]CONTROLES!$C$64,[2]CONTROLES!$D$64,[2]CONTROLES!$D$65))</f>
        <v>0</v>
      </c>
      <c r="AX71" s="154">
        <f t="shared" si="0"/>
        <v>0</v>
      </c>
      <c r="AY71" s="155" t="str">
        <f t="shared" si="1"/>
        <v>Débil</v>
      </c>
      <c r="AZ71" s="346"/>
      <c r="BA71" s="340"/>
      <c r="BB71" s="334"/>
      <c r="BC71" s="337"/>
      <c r="BD71" s="343"/>
      <c r="BE71" s="343"/>
      <c r="BF71" s="136"/>
      <c r="BG71" s="136"/>
      <c r="BH71" s="180"/>
      <c r="BI71" s="136"/>
      <c r="BJ71" s="136"/>
      <c r="BK71" s="136"/>
      <c r="BL71" s="136"/>
      <c r="BM71" s="136" t="s">
        <v>171</v>
      </c>
      <c r="BN71" s="358"/>
      <c r="BO71" s="221"/>
      <c r="BP71" s="221"/>
      <c r="BQ71" s="221"/>
      <c r="BR71" s="221"/>
      <c r="BS71" s="221"/>
      <c r="BT71" s="221"/>
      <c r="BU71" s="221"/>
      <c r="BV71" s="221"/>
      <c r="BW71" s="221"/>
      <c r="BX71" s="221"/>
      <c r="BY71" s="221"/>
      <c r="BZ71" s="221"/>
      <c r="CA71" s="221"/>
      <c r="CB71" s="221"/>
      <c r="CC71" s="221"/>
      <c r="CD71" s="221"/>
      <c r="CE71" s="240"/>
      <c r="CF71" s="240"/>
      <c r="CG71" s="136"/>
      <c r="CH71" s="136"/>
      <c r="CI71" s="136"/>
      <c r="CJ71" s="136"/>
      <c r="CK71" s="136"/>
      <c r="CL71" s="136"/>
      <c r="CM71" s="136"/>
      <c r="CN71" s="136"/>
      <c r="CO71" s="136"/>
      <c r="CP71" s="136"/>
      <c r="CQ71" s="136"/>
      <c r="CR71" s="136"/>
      <c r="CS71" s="136"/>
      <c r="CT71" s="136"/>
      <c r="CU71" s="136"/>
      <c r="CV71" s="136"/>
      <c r="CW71" s="136"/>
      <c r="CX71" s="136"/>
      <c r="CY71" s="136"/>
      <c r="CZ71" s="136"/>
      <c r="DA71" s="136"/>
      <c r="DB71" s="136"/>
      <c r="DC71" s="136"/>
      <c r="DD71" s="136"/>
      <c r="DE71" s="136"/>
      <c r="DF71" s="136"/>
      <c r="DG71" s="136"/>
      <c r="DH71" s="136"/>
      <c r="DI71" s="136"/>
      <c r="DJ71" s="136"/>
      <c r="DK71" s="266"/>
      <c r="DL71" s="266"/>
      <c r="DM71" s="266"/>
      <c r="DN71" s="266"/>
      <c r="DO71" s="266"/>
      <c r="DP71" s="66"/>
      <c r="DQ71" s="66"/>
      <c r="DR71" s="66"/>
      <c r="DS71" s="66"/>
      <c r="DT71" s="269"/>
      <c r="DU71" s="269"/>
      <c r="DV71" s="269"/>
      <c r="DW71" s="269"/>
      <c r="DX71" s="268"/>
      <c r="DY71" s="257"/>
      <c r="DZ71" s="257"/>
      <c r="EA71" s="257"/>
      <c r="EB71" s="257"/>
      <c r="EC71" s="66"/>
      <c r="ED71" s="66"/>
      <c r="EE71" s="66"/>
      <c r="EF71" s="66"/>
      <c r="EG71" s="66"/>
      <c r="EH71" s="257"/>
      <c r="EI71" s="257"/>
      <c r="EJ71" s="257"/>
      <c r="EK71" s="257"/>
    </row>
    <row r="72" spans="1:141" ht="39.75" customHeight="1" x14ac:dyDescent="0.2">
      <c r="A72" s="352"/>
      <c r="B72" s="355"/>
      <c r="C72" s="346"/>
      <c r="D72" s="346"/>
      <c r="E72" s="161"/>
      <c r="F72" s="349"/>
      <c r="G72" s="161"/>
      <c r="H72" s="349"/>
      <c r="I72" s="349"/>
      <c r="J72" s="346"/>
      <c r="K72" s="181"/>
      <c r="L72" s="181"/>
      <c r="M72" s="181"/>
      <c r="N72" s="181"/>
      <c r="O72" s="346"/>
      <c r="P72" s="340"/>
      <c r="Q72" s="337"/>
      <c r="R72" s="340"/>
      <c r="S72" s="337"/>
      <c r="T72" s="343"/>
      <c r="U72" s="149"/>
      <c r="V72" s="157"/>
      <c r="W72" s="157"/>
      <c r="X72" s="157"/>
      <c r="Y72" s="151" t="s">
        <v>115</v>
      </c>
      <c r="Z72" s="134">
        <f>+IF(Y72='Tabla Valoración controles'!$D$4,'Tabla Valoración controles'!$F$4,IF('Mapa Corrupcion'!Y72='Tabla Valoración controles'!$D$5,'Tabla Valoración controles'!$F$5,IF(Y72=FORMULAS!$A$10,0,'Tabla Valoración controles'!$F$6)))</f>
        <v>0</v>
      </c>
      <c r="AA72" s="151"/>
      <c r="AB72" s="135">
        <f>+IF(AA72='Tabla Valoración controles'!$D$7,'Tabla Valoración controles'!$F$7,IF(Y72=FORMULAS!$A$10,0,'Tabla Valoración controles'!$F$8))</f>
        <v>0</v>
      </c>
      <c r="AC72" s="151"/>
      <c r="AD72" s="134">
        <f>+IF(AC72='Tabla Valoración controles'!$D$9,'Tabla Valoración controles'!$F$9,IF(Y72=FORMULAS!$A$10,0,'Tabla Valoración controles'!$F$10))</f>
        <v>0</v>
      </c>
      <c r="AE72" s="151"/>
      <c r="AF72" s="134">
        <f>+IF(AE72='Tabla Valoración controles'!$D$9,'Tabla Valoración controles'!$F$9,IF(AA72=FORMULAS!$A$10,0,'Tabla Valoración controles'!$F$10))</f>
        <v>0</v>
      </c>
      <c r="AG72" s="151"/>
      <c r="AH72" s="134">
        <f>+IF(AG72='Tabla Valoración controles'!$D$13,'Tabla Valoración controles'!$F$13,'Tabla Valoración controles'!$F$14)</f>
        <v>0</v>
      </c>
      <c r="AI72" s="195">
        <f t="shared" si="2"/>
        <v>0</v>
      </c>
      <c r="AJ72" s="152"/>
      <c r="AK72" s="153">
        <f>+IF(AJ72=[2]CONTROLES!$C$50,[2]CONTROLES!$D$50,[2]CONTROLES!$D$51)</f>
        <v>0</v>
      </c>
      <c r="AL72" s="152"/>
      <c r="AM72" s="153">
        <f>+IF(AL72=[2]CONTROLES!$C$52,[2]CONTROLES!$D$52,[2]CONTROLES!$D$53)</f>
        <v>0</v>
      </c>
      <c r="AN72" s="152"/>
      <c r="AO72" s="153">
        <f>+IF(AN72=[2]CONTROLES!$C$54,[2]CONTROLES!$D$54,[2]CONTROLES!$D$55)</f>
        <v>0</v>
      </c>
      <c r="AP72" s="152"/>
      <c r="AQ72" s="153">
        <f>+IF(AP72=[2]CONTROLES!$C$56,[2]CONTROLES!$D$56,IF(AP72=[2]CONTROLES!$C$57,[2]CONTROLES!$D$57,[2]CONTROLES!$D$58))</f>
        <v>0</v>
      </c>
      <c r="AR72" s="152"/>
      <c r="AS72" s="153">
        <f>+IF(AR72=[2]CONTROLES!$C$59,[2]CONTROLES!$D$59,[2]CONTROLES!$D$60)</f>
        <v>0</v>
      </c>
      <c r="AT72" s="152"/>
      <c r="AU72" s="153">
        <f>+IF(AT72=[2]CONTROLES!$C$61,[2]CONTROLES!$D$61,[2]CONTROLES!$D$62)</f>
        <v>0</v>
      </c>
      <c r="AV72" s="152"/>
      <c r="AW72" s="154">
        <f>+IF(AV72=[2]CONTROLES!$C$63,[2]CONTROLES!$D$63,IF(AV72=[2]CONTROLES!$C$64,[2]CONTROLES!$D$64,[2]CONTROLES!$D$65))</f>
        <v>0</v>
      </c>
      <c r="AX72" s="154">
        <f t="shared" si="0"/>
        <v>0</v>
      </c>
      <c r="AY72" s="155" t="str">
        <f t="shared" si="1"/>
        <v>Débil</v>
      </c>
      <c r="AZ72" s="346"/>
      <c r="BA72" s="340"/>
      <c r="BB72" s="334"/>
      <c r="BC72" s="337"/>
      <c r="BD72" s="343"/>
      <c r="BE72" s="343"/>
      <c r="BF72" s="136"/>
      <c r="BG72" s="136"/>
      <c r="BH72" s="180"/>
      <c r="BI72" s="136"/>
      <c r="BJ72" s="136"/>
      <c r="BK72" s="136"/>
      <c r="BL72" s="136"/>
      <c r="BM72" s="136" t="s">
        <v>171</v>
      </c>
      <c r="BN72" s="358"/>
      <c r="BO72" s="221"/>
      <c r="BP72" s="221"/>
      <c r="BQ72" s="221"/>
      <c r="BR72" s="221"/>
      <c r="BS72" s="221"/>
      <c r="BT72" s="221"/>
      <c r="BU72" s="221"/>
      <c r="BV72" s="221"/>
      <c r="BW72" s="221"/>
      <c r="BX72" s="221"/>
      <c r="BY72" s="221"/>
      <c r="BZ72" s="221"/>
      <c r="CA72" s="221"/>
      <c r="CB72" s="221"/>
      <c r="CC72" s="221"/>
      <c r="CD72" s="221"/>
      <c r="CE72" s="240"/>
      <c r="CF72" s="240"/>
      <c r="CG72" s="136"/>
      <c r="CH72" s="136"/>
      <c r="CI72" s="136"/>
      <c r="CJ72" s="136"/>
      <c r="CK72" s="136"/>
      <c r="CL72" s="136"/>
      <c r="CM72" s="136"/>
      <c r="CN72" s="136"/>
      <c r="CO72" s="136"/>
      <c r="CP72" s="136"/>
      <c r="CQ72" s="136"/>
      <c r="CR72" s="136"/>
      <c r="CS72" s="136"/>
      <c r="CT72" s="136"/>
      <c r="CU72" s="136"/>
      <c r="CV72" s="136"/>
      <c r="CW72" s="136"/>
      <c r="CX72" s="136"/>
      <c r="CY72" s="136"/>
      <c r="CZ72" s="136"/>
      <c r="DA72" s="136"/>
      <c r="DB72" s="136"/>
      <c r="DC72" s="136"/>
      <c r="DD72" s="136"/>
      <c r="DE72" s="136"/>
      <c r="DF72" s="136"/>
      <c r="DG72" s="136"/>
      <c r="DH72" s="136"/>
      <c r="DI72" s="136"/>
      <c r="DJ72" s="136"/>
      <c r="DK72" s="266"/>
      <c r="DL72" s="266"/>
      <c r="DM72" s="266"/>
      <c r="DN72" s="266"/>
      <c r="DO72" s="266"/>
      <c r="DP72" s="66"/>
      <c r="DQ72" s="66"/>
      <c r="DR72" s="66"/>
      <c r="DS72" s="66"/>
      <c r="DT72" s="269"/>
      <c r="DU72" s="269"/>
      <c r="DV72" s="269"/>
      <c r="DW72" s="269"/>
      <c r="DX72" s="268"/>
      <c r="DY72" s="257"/>
      <c r="DZ72" s="257"/>
      <c r="EA72" s="257"/>
      <c r="EB72" s="257"/>
      <c r="EC72" s="66"/>
      <c r="ED72" s="66"/>
      <c r="EE72" s="66"/>
      <c r="EF72" s="66"/>
      <c r="EG72" s="66"/>
      <c r="EH72" s="257"/>
      <c r="EI72" s="257"/>
      <c r="EJ72" s="257"/>
      <c r="EK72" s="257"/>
    </row>
    <row r="73" spans="1:141" ht="39.75" customHeight="1" x14ac:dyDescent="0.2">
      <c r="A73" s="352"/>
      <c r="B73" s="355"/>
      <c r="C73" s="346"/>
      <c r="D73" s="346"/>
      <c r="E73" s="161"/>
      <c r="F73" s="349"/>
      <c r="G73" s="161"/>
      <c r="H73" s="349"/>
      <c r="I73" s="349"/>
      <c r="J73" s="346"/>
      <c r="K73" s="181"/>
      <c r="L73" s="181"/>
      <c r="M73" s="181"/>
      <c r="N73" s="181"/>
      <c r="O73" s="346"/>
      <c r="P73" s="340"/>
      <c r="Q73" s="337"/>
      <c r="R73" s="340"/>
      <c r="S73" s="337"/>
      <c r="T73" s="343"/>
      <c r="U73" s="149"/>
      <c r="V73" s="157"/>
      <c r="W73" s="157"/>
      <c r="X73" s="157"/>
      <c r="Y73" s="151" t="s">
        <v>115</v>
      </c>
      <c r="Z73" s="134">
        <f>+IF(Y73='Tabla Valoración controles'!$D$4,'Tabla Valoración controles'!$F$4,IF('Mapa Corrupcion'!Y73='Tabla Valoración controles'!$D$5,'Tabla Valoración controles'!$F$5,IF(Y73=FORMULAS!$A$10,0,'Tabla Valoración controles'!$F$6)))</f>
        <v>0</v>
      </c>
      <c r="AA73" s="151"/>
      <c r="AB73" s="135">
        <f>+IF(AA73='Tabla Valoración controles'!$D$7,'Tabla Valoración controles'!$F$7,IF(Y73=FORMULAS!$A$10,0,'Tabla Valoración controles'!$F$8))</f>
        <v>0</v>
      </c>
      <c r="AC73" s="151"/>
      <c r="AD73" s="134">
        <f>+IF(AC73='Tabla Valoración controles'!$D$9,'Tabla Valoración controles'!$F$9,IF(Y73=FORMULAS!$A$10,0,'Tabla Valoración controles'!$F$10))</f>
        <v>0</v>
      </c>
      <c r="AE73" s="151"/>
      <c r="AF73" s="134">
        <f>+IF(AE73='Tabla Valoración controles'!$D$9,'Tabla Valoración controles'!$F$9,IF(AA73=FORMULAS!$A$10,0,'Tabla Valoración controles'!$F$10))</f>
        <v>0</v>
      </c>
      <c r="AG73" s="151"/>
      <c r="AH73" s="134">
        <f>+IF(AG73='Tabla Valoración controles'!$D$13,'Tabla Valoración controles'!$F$13,'Tabla Valoración controles'!$F$14)</f>
        <v>0</v>
      </c>
      <c r="AI73" s="195">
        <f t="shared" ref="AI73:AI136" si="3">+Z73+AB73+AD73</f>
        <v>0</v>
      </c>
      <c r="AJ73" s="152"/>
      <c r="AK73" s="153">
        <f>+IF(AJ73=[2]CONTROLES!$C$50,[2]CONTROLES!$D$50,[2]CONTROLES!$D$51)</f>
        <v>0</v>
      </c>
      <c r="AL73" s="152"/>
      <c r="AM73" s="153">
        <f>+IF(AL73=[2]CONTROLES!$C$52,[2]CONTROLES!$D$52,[2]CONTROLES!$D$53)</f>
        <v>0</v>
      </c>
      <c r="AN73" s="152"/>
      <c r="AO73" s="153">
        <f>+IF(AN73=[2]CONTROLES!$C$54,[2]CONTROLES!$D$54,[2]CONTROLES!$D$55)</f>
        <v>0</v>
      </c>
      <c r="AP73" s="152"/>
      <c r="AQ73" s="153">
        <f>+IF(AP73=[2]CONTROLES!$C$56,[2]CONTROLES!$D$56,IF(AP73=[2]CONTROLES!$C$57,[2]CONTROLES!$D$57,[2]CONTROLES!$D$58))</f>
        <v>0</v>
      </c>
      <c r="AR73" s="152"/>
      <c r="AS73" s="153">
        <f>+IF(AR73=[2]CONTROLES!$C$59,[2]CONTROLES!$D$59,[2]CONTROLES!$D$60)</f>
        <v>0</v>
      </c>
      <c r="AT73" s="152"/>
      <c r="AU73" s="153">
        <f>+IF(AT73=[2]CONTROLES!$C$61,[2]CONTROLES!$D$61,[2]CONTROLES!$D$62)</f>
        <v>0</v>
      </c>
      <c r="AV73" s="152"/>
      <c r="AW73" s="154">
        <f>+IF(AV73=[2]CONTROLES!$C$63,[2]CONTROLES!$D$63,IF(AV73=[2]CONTROLES!$C$64,[2]CONTROLES!$D$64,[2]CONTROLES!$D$65))</f>
        <v>0</v>
      </c>
      <c r="AX73" s="154">
        <f t="shared" si="0"/>
        <v>0</v>
      </c>
      <c r="AY73" s="155" t="str">
        <f t="shared" si="1"/>
        <v>Débil</v>
      </c>
      <c r="AZ73" s="346"/>
      <c r="BA73" s="340"/>
      <c r="BB73" s="334"/>
      <c r="BC73" s="337"/>
      <c r="BD73" s="343"/>
      <c r="BE73" s="343"/>
      <c r="BF73" s="136"/>
      <c r="BG73" s="136"/>
      <c r="BH73" s="180"/>
      <c r="BI73" s="136"/>
      <c r="BJ73" s="136"/>
      <c r="BK73" s="136"/>
      <c r="BL73" s="136"/>
      <c r="BM73" s="136" t="s">
        <v>171</v>
      </c>
      <c r="BN73" s="358"/>
      <c r="BO73" s="221"/>
      <c r="BP73" s="221"/>
      <c r="BQ73" s="221"/>
      <c r="BR73" s="221"/>
      <c r="BS73" s="221"/>
      <c r="BT73" s="221"/>
      <c r="BU73" s="221"/>
      <c r="BV73" s="221"/>
      <c r="BW73" s="221"/>
      <c r="BX73" s="221"/>
      <c r="BY73" s="221"/>
      <c r="BZ73" s="221"/>
      <c r="CA73" s="221"/>
      <c r="CB73" s="221"/>
      <c r="CC73" s="221"/>
      <c r="CD73" s="221"/>
      <c r="CE73" s="240"/>
      <c r="CF73" s="240"/>
      <c r="CG73" s="136"/>
      <c r="CH73" s="136"/>
      <c r="CI73" s="136"/>
      <c r="CJ73" s="136"/>
      <c r="CK73" s="136"/>
      <c r="CL73" s="136"/>
      <c r="CM73" s="136"/>
      <c r="CN73" s="136"/>
      <c r="CO73" s="136"/>
      <c r="CP73" s="136"/>
      <c r="CQ73" s="136"/>
      <c r="CR73" s="136"/>
      <c r="CS73" s="136"/>
      <c r="CT73" s="136"/>
      <c r="CU73" s="136"/>
      <c r="CV73" s="136"/>
      <c r="CW73" s="136"/>
      <c r="CX73" s="136"/>
      <c r="CY73" s="136"/>
      <c r="CZ73" s="136"/>
      <c r="DA73" s="136"/>
      <c r="DB73" s="136"/>
      <c r="DC73" s="136"/>
      <c r="DD73" s="136"/>
      <c r="DE73" s="136"/>
      <c r="DF73" s="136"/>
      <c r="DG73" s="136"/>
      <c r="DH73" s="136"/>
      <c r="DI73" s="136"/>
      <c r="DJ73" s="136"/>
      <c r="DK73" s="266"/>
      <c r="DL73" s="266"/>
      <c r="DM73" s="266"/>
      <c r="DN73" s="266"/>
      <c r="DO73" s="266"/>
      <c r="DP73" s="66"/>
      <c r="DQ73" s="66"/>
      <c r="DR73" s="66"/>
      <c r="DS73" s="66"/>
      <c r="DT73" s="269"/>
      <c r="DU73" s="269"/>
      <c r="DV73" s="269"/>
      <c r="DW73" s="269"/>
      <c r="DX73" s="268"/>
      <c r="DY73" s="257"/>
      <c r="DZ73" s="257"/>
      <c r="EA73" s="257"/>
      <c r="EB73" s="257"/>
      <c r="EC73" s="66"/>
      <c r="ED73" s="66"/>
      <c r="EE73" s="66"/>
      <c r="EF73" s="66"/>
      <c r="EG73" s="66"/>
      <c r="EH73" s="257"/>
      <c r="EI73" s="257"/>
      <c r="EJ73" s="257"/>
      <c r="EK73" s="257"/>
    </row>
    <row r="74" spans="1:141" ht="39.75" customHeight="1" x14ac:dyDescent="0.2">
      <c r="A74" s="353"/>
      <c r="B74" s="356"/>
      <c r="C74" s="347"/>
      <c r="D74" s="347"/>
      <c r="E74" s="161"/>
      <c r="F74" s="350"/>
      <c r="G74" s="161"/>
      <c r="H74" s="350"/>
      <c r="I74" s="350"/>
      <c r="J74" s="347"/>
      <c r="K74" s="182"/>
      <c r="L74" s="182"/>
      <c r="M74" s="182"/>
      <c r="N74" s="182"/>
      <c r="O74" s="347"/>
      <c r="P74" s="341"/>
      <c r="Q74" s="338"/>
      <c r="R74" s="341"/>
      <c r="S74" s="338"/>
      <c r="T74" s="344"/>
      <c r="U74" s="149"/>
      <c r="V74" s="157"/>
      <c r="W74" s="157"/>
      <c r="X74" s="157"/>
      <c r="Y74" s="151" t="s">
        <v>115</v>
      </c>
      <c r="Z74" s="134">
        <f>+IF(Y74='Tabla Valoración controles'!$D$4,'Tabla Valoración controles'!$F$4,IF('Mapa Corrupcion'!Y74='Tabla Valoración controles'!$D$5,'Tabla Valoración controles'!$F$5,IF(Y74=FORMULAS!$A$10,0,'Tabla Valoración controles'!$F$6)))</f>
        <v>0</v>
      </c>
      <c r="AA74" s="151"/>
      <c r="AB74" s="135">
        <f>+IF(AA74='Tabla Valoración controles'!$D$7,'Tabla Valoración controles'!$F$7,IF(Y74=FORMULAS!$A$10,0,'Tabla Valoración controles'!$F$8))</f>
        <v>0</v>
      </c>
      <c r="AC74" s="151"/>
      <c r="AD74" s="134">
        <f>+IF(AC74='Tabla Valoración controles'!$D$9,'Tabla Valoración controles'!$F$9,IF(Y74=FORMULAS!$A$10,0,'Tabla Valoración controles'!$F$10))</f>
        <v>0</v>
      </c>
      <c r="AE74" s="151"/>
      <c r="AF74" s="134">
        <f>+IF(AE74='Tabla Valoración controles'!$D$9,'Tabla Valoración controles'!$F$9,IF(AA74=FORMULAS!$A$10,0,'Tabla Valoración controles'!$F$10))</f>
        <v>0</v>
      </c>
      <c r="AG74" s="151"/>
      <c r="AH74" s="134">
        <f>+IF(AG74='Tabla Valoración controles'!$D$13,'Tabla Valoración controles'!$F$13,'Tabla Valoración controles'!$F$14)</f>
        <v>0</v>
      </c>
      <c r="AI74" s="195">
        <f t="shared" si="3"/>
        <v>0</v>
      </c>
      <c r="AJ74" s="152"/>
      <c r="AK74" s="153">
        <f>+IF(AJ74=[2]CONTROLES!$C$50,[2]CONTROLES!$D$50,[2]CONTROLES!$D$51)</f>
        <v>0</v>
      </c>
      <c r="AL74" s="152"/>
      <c r="AM74" s="153">
        <f>+IF(AL74=[2]CONTROLES!$C$52,[2]CONTROLES!$D$52,[2]CONTROLES!$D$53)</f>
        <v>0</v>
      </c>
      <c r="AN74" s="152"/>
      <c r="AO74" s="153">
        <f>+IF(AN74=[2]CONTROLES!$C$54,[2]CONTROLES!$D$54,[2]CONTROLES!$D$55)</f>
        <v>0</v>
      </c>
      <c r="AP74" s="152"/>
      <c r="AQ74" s="153">
        <f>+IF(AP74=[2]CONTROLES!$C$56,[2]CONTROLES!$D$56,IF(AP74=[2]CONTROLES!$C$57,[2]CONTROLES!$D$57,[2]CONTROLES!$D$58))</f>
        <v>0</v>
      </c>
      <c r="AR74" s="152"/>
      <c r="AS74" s="153">
        <f>+IF(AR74=[2]CONTROLES!$C$59,[2]CONTROLES!$D$59,[2]CONTROLES!$D$60)</f>
        <v>0</v>
      </c>
      <c r="AT74" s="152"/>
      <c r="AU74" s="153">
        <f>+IF(AT74=[2]CONTROLES!$C$61,[2]CONTROLES!$D$61,[2]CONTROLES!$D$62)</f>
        <v>0</v>
      </c>
      <c r="AV74" s="152"/>
      <c r="AW74" s="154">
        <f>+IF(AV74=[2]CONTROLES!$C$63,[2]CONTROLES!$D$63,IF(AV74=[2]CONTROLES!$C$64,[2]CONTROLES!$D$64,[2]CONTROLES!$D$65))</f>
        <v>0</v>
      </c>
      <c r="AX74" s="154">
        <f t="shared" ref="AX74:AX137" si="4">+AK74+AM74+AO74+AQ74+AS74+AU74+AW74</f>
        <v>0</v>
      </c>
      <c r="AY74" s="155" t="str">
        <f t="shared" ref="AY74:AY137" si="5">IF(ISERROR(AX74)=TRUE,"",IF(AND(AX74&lt;=85),"Débil",IF(AND(AX74&gt;=85.01,AX74&lt;=95),"Moderado",IF(AND(AX74&gt;=95.1,AX74&lt;=100),"Fuerte",""))))</f>
        <v>Débil</v>
      </c>
      <c r="AZ74" s="347"/>
      <c r="BA74" s="341"/>
      <c r="BB74" s="335"/>
      <c r="BC74" s="338"/>
      <c r="BD74" s="344"/>
      <c r="BE74" s="344"/>
      <c r="BF74" s="136"/>
      <c r="BG74" s="136"/>
      <c r="BH74" s="180"/>
      <c r="BI74" s="136"/>
      <c r="BJ74" s="136"/>
      <c r="BK74" s="136"/>
      <c r="BL74" s="136"/>
      <c r="BM74" s="136" t="s">
        <v>171</v>
      </c>
      <c r="BN74" s="359"/>
      <c r="BO74" s="221"/>
      <c r="BP74" s="221"/>
      <c r="BQ74" s="221"/>
      <c r="BR74" s="221"/>
      <c r="BS74" s="221"/>
      <c r="BT74" s="221"/>
      <c r="BU74" s="221"/>
      <c r="BV74" s="221"/>
      <c r="BW74" s="221"/>
      <c r="BX74" s="221"/>
      <c r="BY74" s="221"/>
      <c r="BZ74" s="221"/>
      <c r="CA74" s="221"/>
      <c r="CB74" s="221"/>
      <c r="CC74" s="221"/>
      <c r="CD74" s="221"/>
      <c r="CE74" s="240"/>
      <c r="CF74" s="240"/>
      <c r="CG74" s="136"/>
      <c r="CH74" s="136"/>
      <c r="CI74" s="136"/>
      <c r="CJ74" s="136"/>
      <c r="CK74" s="136"/>
      <c r="CL74" s="136"/>
      <c r="CM74" s="136"/>
      <c r="CN74" s="136"/>
      <c r="CO74" s="136"/>
      <c r="CP74" s="136"/>
      <c r="CQ74" s="136"/>
      <c r="CR74" s="136"/>
      <c r="CS74" s="136"/>
      <c r="CT74" s="136"/>
      <c r="CU74" s="136"/>
      <c r="CV74" s="136"/>
      <c r="CW74" s="136"/>
      <c r="CX74" s="136"/>
      <c r="CY74" s="136"/>
      <c r="CZ74" s="136"/>
      <c r="DA74" s="136"/>
      <c r="DB74" s="136"/>
      <c r="DC74" s="136"/>
      <c r="DD74" s="136"/>
      <c r="DE74" s="136"/>
      <c r="DF74" s="136"/>
      <c r="DG74" s="136"/>
      <c r="DH74" s="136"/>
      <c r="DI74" s="136"/>
      <c r="DJ74" s="136"/>
      <c r="DK74" s="266"/>
      <c r="DL74" s="266"/>
      <c r="DM74" s="266"/>
      <c r="DN74" s="266"/>
      <c r="DO74" s="266"/>
      <c r="DP74" s="66"/>
      <c r="DQ74" s="66"/>
      <c r="DR74" s="66"/>
      <c r="DS74" s="66"/>
      <c r="DT74" s="269"/>
      <c r="DU74" s="269"/>
      <c r="DV74" s="269"/>
      <c r="DW74" s="269"/>
      <c r="DX74" s="268"/>
      <c r="DY74" s="258"/>
      <c r="DZ74" s="258"/>
      <c r="EA74" s="258"/>
      <c r="EB74" s="258"/>
      <c r="EC74" s="66"/>
      <c r="ED74" s="66"/>
      <c r="EE74" s="66"/>
      <c r="EF74" s="66"/>
      <c r="EG74" s="66"/>
      <c r="EH74" s="258"/>
      <c r="EI74" s="258"/>
      <c r="EJ74" s="258"/>
      <c r="EK74" s="258"/>
    </row>
    <row r="75" spans="1:141" ht="150.75" customHeight="1" x14ac:dyDescent="0.2">
      <c r="A75" s="351">
        <v>12</v>
      </c>
      <c r="B75" s="354" t="s">
        <v>133</v>
      </c>
      <c r="C75" s="345" t="str">
        <f>VLOOKUP(B75,FORMULAS!$A$30:$B$46,2,0)</f>
        <v>Garantizar la disponibilidad de la información contenida en los documentos de archivo de las dependencias de la Caja de la Vivienda Popular</v>
      </c>
      <c r="D75" s="345" t="str">
        <f>VLOOKUP(B75,FORMULAS!$A$30:$C$46,3,0)</f>
        <v xml:space="preserve">Subdirector Administrativo </v>
      </c>
      <c r="E75" s="161" t="s">
        <v>447</v>
      </c>
      <c r="F75" s="348" t="s">
        <v>446</v>
      </c>
      <c r="G75" s="161" t="s">
        <v>436</v>
      </c>
      <c r="H75" s="348" t="s">
        <v>444</v>
      </c>
      <c r="I75" s="348" t="s">
        <v>445</v>
      </c>
      <c r="J75" s="345" t="s">
        <v>625</v>
      </c>
      <c r="K75" s="148" t="s">
        <v>676</v>
      </c>
      <c r="L75" s="148" t="s">
        <v>676</v>
      </c>
      <c r="M75" s="148" t="s">
        <v>676</v>
      </c>
      <c r="N75" s="148" t="s">
        <v>676</v>
      </c>
      <c r="O75" s="345" t="s">
        <v>286</v>
      </c>
      <c r="P75" s="339" t="str">
        <f>VLOOKUP(O75,FORMULAS!$A$77:$B$82,2,0)</f>
        <v>Rara vez</v>
      </c>
      <c r="Q75" s="336" t="str">
        <f>+P75</f>
        <v>Rara vez</v>
      </c>
      <c r="R75" s="339" t="str">
        <f>VLOOKUP(A75,'Impacto Ri Inhe'!$B$5:$AF$41,31,1)</f>
        <v>Moderado</v>
      </c>
      <c r="S75" s="336" t="str">
        <f>CONCATENATE(R75,"-",Q75)</f>
        <v>Moderado-Rara vez</v>
      </c>
      <c r="T75" s="342" t="str">
        <f>VLOOKUP(S75,FORMULAS!$I$77:$J$97,2,0)</f>
        <v>Moderado</v>
      </c>
      <c r="U75" s="149">
        <v>1</v>
      </c>
      <c r="V75" s="150" t="s">
        <v>449</v>
      </c>
      <c r="W75" s="150" t="s">
        <v>450</v>
      </c>
      <c r="X75" s="150" t="s">
        <v>451</v>
      </c>
      <c r="Y75" s="151" t="s">
        <v>12</v>
      </c>
      <c r="Z75" s="134">
        <f>+IF(Y75='Tabla Valoración controles'!$D$4,'Tabla Valoración controles'!$F$4,IF('Mapa Corrupcion'!Y75='Tabla Valoración controles'!$D$5,'Tabla Valoración controles'!$F$5,IF(Y75=FORMULAS!$A$10,0,'Tabla Valoración controles'!$F$6)))</f>
        <v>0.25</v>
      </c>
      <c r="AA75" s="151" t="s">
        <v>8</v>
      </c>
      <c r="AB75" s="135">
        <f>+IF(AA75='Tabla Valoración controles'!$D$7,'Tabla Valoración controles'!$F$7,IF(Y75=FORMULAS!$A$10,0,'Tabla Valoración controles'!$F$8))</f>
        <v>0.15</v>
      </c>
      <c r="AC75" s="151" t="s">
        <v>17</v>
      </c>
      <c r="AD75" s="134">
        <f>+IF(AC75='Tabla Valoración controles'!$D$9,'Tabla Valoración controles'!$F$9,IF(Y75=FORMULAS!$A$10,0,'Tabla Valoración controles'!$F$10))</f>
        <v>0</v>
      </c>
      <c r="AE75" s="151" t="s">
        <v>20</v>
      </c>
      <c r="AF75" s="134">
        <f>+IF(AE75='Tabla Valoración controles'!$D$9,'Tabla Valoración controles'!$F$9,IF(AA75=FORMULAS!$A$10,0,'Tabla Valoración controles'!$F$10))</f>
        <v>0</v>
      </c>
      <c r="AG75" s="151" t="s">
        <v>77</v>
      </c>
      <c r="AH75" s="134">
        <f>+IF(AG75='Tabla Valoración controles'!$D$13,'Tabla Valoración controles'!$F$13,'Tabla Valoración controles'!$F$14)</f>
        <v>0</v>
      </c>
      <c r="AI75" s="195">
        <f t="shared" si="3"/>
        <v>0.4</v>
      </c>
      <c r="AJ75" s="152" t="s">
        <v>716</v>
      </c>
      <c r="AK75" s="153">
        <f>+IF(AJ75=[2]CONTROLES!$C$50,[2]CONTROLES!$D$50,[2]CONTROLES!$D$51)</f>
        <v>15</v>
      </c>
      <c r="AL75" s="152" t="s">
        <v>722</v>
      </c>
      <c r="AM75" s="153">
        <f>+IF(AL75=[2]CONTROLES!$C$52,[2]CONTROLES!$D$52,[2]CONTROLES!$D$53)</f>
        <v>15</v>
      </c>
      <c r="AN75" s="152" t="s">
        <v>725</v>
      </c>
      <c r="AO75" s="153">
        <f>+IF(AN75=[2]CONTROLES!$C$54,[2]CONTROLES!$D$54,[2]CONTROLES!$D$55)</f>
        <v>15</v>
      </c>
      <c r="AP75" s="152" t="s">
        <v>728</v>
      </c>
      <c r="AQ75" s="153">
        <f>+IF(AP75=[2]CONTROLES!$C$56,[2]CONTROLES!$D$56,IF(AP75=[2]CONTROLES!$C$57,[2]CONTROLES!$D$57,[2]CONTROLES!$D$58))</f>
        <v>15</v>
      </c>
      <c r="AR75" s="152" t="s">
        <v>732</v>
      </c>
      <c r="AS75" s="153">
        <f>+IF(AR75=[2]CONTROLES!$C$59,[2]CONTROLES!$D$59,[2]CONTROLES!$D$60)</f>
        <v>15</v>
      </c>
      <c r="AT75" s="152" t="s">
        <v>735</v>
      </c>
      <c r="AU75" s="153">
        <f>+IF(AT75=[2]CONTROLES!$C$61,[2]CONTROLES!$D$61,[2]CONTROLES!$D$62)</f>
        <v>15</v>
      </c>
      <c r="AV75" s="152" t="s">
        <v>738</v>
      </c>
      <c r="AW75" s="154">
        <f>+IF(AV75=[2]CONTROLES!$C$63,[2]CONTROLES!$D$63,IF(AV75=[2]CONTROLES!$C$64,[2]CONTROLES!$D$64,[2]CONTROLES!$D$65))</f>
        <v>10</v>
      </c>
      <c r="AX75" s="154">
        <f t="shared" si="4"/>
        <v>100</v>
      </c>
      <c r="AY75" s="155" t="str">
        <f t="shared" si="5"/>
        <v>Fuerte</v>
      </c>
      <c r="AZ75" s="345" t="s">
        <v>286</v>
      </c>
      <c r="BA75" s="339" t="str">
        <f>VLOOKUP(AZ75,FORMULAS!$A$77:$B$82,2,0)</f>
        <v>Rara vez</v>
      </c>
      <c r="BB75" s="333" t="str">
        <f>+R75</f>
        <v>Moderado</v>
      </c>
      <c r="BC75" s="336" t="str">
        <f>CONCATENATE(BB75,"-",BA75)</f>
        <v>Moderado-Rara vez</v>
      </c>
      <c r="BD75" s="342" t="str">
        <f>VLOOKUP(BC75,FORMULAS!$I$77:$J$97,2,0)</f>
        <v>Moderado</v>
      </c>
      <c r="BE75" s="342" t="s">
        <v>118</v>
      </c>
      <c r="BF75" s="180" t="s">
        <v>452</v>
      </c>
      <c r="BG75" s="180" t="s">
        <v>453</v>
      </c>
      <c r="BH75" s="180" t="s">
        <v>225</v>
      </c>
      <c r="BI75" s="156">
        <v>44562</v>
      </c>
      <c r="BJ75" s="156">
        <v>44926</v>
      </c>
      <c r="BK75" s="180" t="s">
        <v>454</v>
      </c>
      <c r="BL75" s="180" t="s">
        <v>455</v>
      </c>
      <c r="BM75" s="136" t="s">
        <v>172</v>
      </c>
      <c r="BN75" s="357" t="s">
        <v>418</v>
      </c>
      <c r="BO75" s="221" t="s">
        <v>625</v>
      </c>
      <c r="BP75" s="221" t="s">
        <v>625</v>
      </c>
      <c r="BQ75" s="221" t="s">
        <v>625</v>
      </c>
      <c r="BR75" s="221" t="s">
        <v>625</v>
      </c>
      <c r="BS75" s="221" t="s">
        <v>625</v>
      </c>
      <c r="BT75" s="221" t="s">
        <v>625</v>
      </c>
      <c r="BU75" s="221" t="s">
        <v>625</v>
      </c>
      <c r="BV75" s="221" t="s">
        <v>625</v>
      </c>
      <c r="BW75" s="221" t="s">
        <v>975</v>
      </c>
      <c r="BX75" s="221" t="s">
        <v>976</v>
      </c>
      <c r="BY75" s="221" t="s">
        <v>974</v>
      </c>
      <c r="BZ75" s="221" t="s">
        <v>625</v>
      </c>
      <c r="CA75" s="221" t="s">
        <v>625</v>
      </c>
      <c r="CB75" s="221" t="s">
        <v>625</v>
      </c>
      <c r="CC75" s="221" t="s">
        <v>625</v>
      </c>
      <c r="CD75" s="221" t="s">
        <v>625</v>
      </c>
      <c r="CE75" s="225" t="s">
        <v>625</v>
      </c>
      <c r="CF75" s="225" t="s">
        <v>625</v>
      </c>
      <c r="CG75" s="223" t="s">
        <v>974</v>
      </c>
      <c r="CH75" s="225" t="s">
        <v>625</v>
      </c>
      <c r="CI75" s="223" t="s">
        <v>975</v>
      </c>
      <c r="CJ75" s="226" t="s">
        <v>976</v>
      </c>
      <c r="CK75" s="223" t="s">
        <v>974</v>
      </c>
      <c r="CL75" s="225" t="s">
        <v>625</v>
      </c>
      <c r="CM75" s="223" t="s">
        <v>975</v>
      </c>
      <c r="CN75" s="225" t="s">
        <v>625</v>
      </c>
      <c r="CO75" s="225" t="s">
        <v>625</v>
      </c>
      <c r="CP75" s="225" t="s">
        <v>625</v>
      </c>
      <c r="CQ75" s="225" t="s">
        <v>625</v>
      </c>
      <c r="CR75" s="225" t="s">
        <v>625</v>
      </c>
      <c r="CS75" s="223" t="s">
        <v>974</v>
      </c>
      <c r="CT75" s="225" t="s">
        <v>625</v>
      </c>
      <c r="CU75" s="223" t="s">
        <v>1078</v>
      </c>
      <c r="CV75" s="226" t="s">
        <v>1079</v>
      </c>
      <c r="CW75" s="225" t="s">
        <v>625</v>
      </c>
      <c r="CX75" s="225" t="s">
        <v>625</v>
      </c>
      <c r="CY75" s="225" t="s">
        <v>625</v>
      </c>
      <c r="CZ75" s="225" t="s">
        <v>625</v>
      </c>
      <c r="DA75" s="225" t="s">
        <v>625</v>
      </c>
      <c r="DB75" s="225" t="s">
        <v>625</v>
      </c>
      <c r="DC75" s="225" t="s">
        <v>625</v>
      </c>
      <c r="DD75" s="225" t="s">
        <v>625</v>
      </c>
      <c r="DE75" s="225" t="s">
        <v>625</v>
      </c>
      <c r="DF75" s="225" t="s">
        <v>625</v>
      </c>
      <c r="DG75" s="223" t="s">
        <v>1080</v>
      </c>
      <c r="DH75" s="226" t="s">
        <v>976</v>
      </c>
      <c r="DI75" s="225" t="s">
        <v>1361</v>
      </c>
      <c r="DJ75" s="304">
        <v>1</v>
      </c>
      <c r="DK75" s="264" t="s">
        <v>1155</v>
      </c>
      <c r="DL75" s="264" t="s">
        <v>173</v>
      </c>
      <c r="DM75" s="264" t="s">
        <v>1192</v>
      </c>
      <c r="DN75" s="274" t="s">
        <v>625</v>
      </c>
      <c r="DO75" s="264" t="s">
        <v>173</v>
      </c>
      <c r="DP75" s="264" t="s">
        <v>1597</v>
      </c>
      <c r="DQ75" s="264" t="s">
        <v>1188</v>
      </c>
      <c r="DR75" s="264" t="s">
        <v>1578</v>
      </c>
      <c r="DS75" s="308">
        <v>0</v>
      </c>
      <c r="DT75" s="264" t="s">
        <v>1155</v>
      </c>
      <c r="DU75" s="264" t="s">
        <v>173</v>
      </c>
      <c r="DV75" s="264" t="s">
        <v>1193</v>
      </c>
      <c r="DW75" s="274" t="s">
        <v>625</v>
      </c>
      <c r="DX75" s="285" t="s">
        <v>173</v>
      </c>
      <c r="DY75" s="272" t="s">
        <v>1194</v>
      </c>
      <c r="DZ75" s="272" t="s">
        <v>1188</v>
      </c>
      <c r="EA75" s="259" t="s">
        <v>1152</v>
      </c>
      <c r="EB75" s="259">
        <v>0</v>
      </c>
      <c r="EC75" s="246" t="s">
        <v>1316</v>
      </c>
      <c r="ED75" s="66" t="s">
        <v>172</v>
      </c>
      <c r="EE75" s="249" t="s">
        <v>1229</v>
      </c>
      <c r="EF75" s="66">
        <v>1</v>
      </c>
      <c r="EG75" s="305" t="s">
        <v>172</v>
      </c>
      <c r="EH75" s="272" t="s">
        <v>1640</v>
      </c>
      <c r="EI75" s="272" t="s">
        <v>1641</v>
      </c>
      <c r="EJ75" s="259" t="s">
        <v>1140</v>
      </c>
      <c r="EK75" s="259">
        <v>1</v>
      </c>
    </row>
    <row r="76" spans="1:141" ht="39.75" customHeight="1" x14ac:dyDescent="0.2">
      <c r="A76" s="352"/>
      <c r="B76" s="355"/>
      <c r="C76" s="346"/>
      <c r="D76" s="346"/>
      <c r="E76" s="161" t="s">
        <v>448</v>
      </c>
      <c r="F76" s="349"/>
      <c r="G76" s="161" t="s">
        <v>437</v>
      </c>
      <c r="H76" s="349"/>
      <c r="I76" s="349"/>
      <c r="J76" s="346"/>
      <c r="K76" s="181"/>
      <c r="L76" s="181"/>
      <c r="M76" s="181"/>
      <c r="N76" s="181"/>
      <c r="O76" s="346"/>
      <c r="P76" s="340"/>
      <c r="Q76" s="337"/>
      <c r="R76" s="340"/>
      <c r="S76" s="337"/>
      <c r="T76" s="343"/>
      <c r="U76" s="149"/>
      <c r="V76" s="157"/>
      <c r="W76" s="157"/>
      <c r="X76" s="157"/>
      <c r="Y76" s="151" t="s">
        <v>115</v>
      </c>
      <c r="Z76" s="134">
        <f>+IF(Y76='Tabla Valoración controles'!$D$4,'Tabla Valoración controles'!$F$4,IF('Mapa Corrupcion'!Y76='Tabla Valoración controles'!$D$5,'Tabla Valoración controles'!$F$5,IF(Y76=FORMULAS!$A$10,0,'Tabla Valoración controles'!$F$6)))</f>
        <v>0</v>
      </c>
      <c r="AA76" s="151"/>
      <c r="AB76" s="135">
        <f>+IF(AA76='Tabla Valoración controles'!$D$7,'Tabla Valoración controles'!$F$7,IF(Y76=FORMULAS!$A$10,0,'Tabla Valoración controles'!$F$8))</f>
        <v>0</v>
      </c>
      <c r="AC76" s="151"/>
      <c r="AD76" s="134">
        <f>+IF(AC76='Tabla Valoración controles'!$D$9,'Tabla Valoración controles'!$F$9,IF(Y76=FORMULAS!$A$10,0,'Tabla Valoración controles'!$F$10))</f>
        <v>0</v>
      </c>
      <c r="AE76" s="151"/>
      <c r="AF76" s="134">
        <f>+IF(AE76='Tabla Valoración controles'!$D$9,'Tabla Valoración controles'!$F$9,IF(AA76=FORMULAS!$A$10,0,'Tabla Valoración controles'!$F$10))</f>
        <v>0</v>
      </c>
      <c r="AG76" s="151"/>
      <c r="AH76" s="134">
        <f>+IF(AG76='Tabla Valoración controles'!$D$13,'Tabla Valoración controles'!$F$13,'Tabla Valoración controles'!$F$14)</f>
        <v>0</v>
      </c>
      <c r="AI76" s="195">
        <f t="shared" si="3"/>
        <v>0</v>
      </c>
      <c r="AJ76" s="152"/>
      <c r="AK76" s="153">
        <f>+IF(AJ76=[2]CONTROLES!$C$50,[2]CONTROLES!$D$50,[2]CONTROLES!$D$51)</f>
        <v>0</v>
      </c>
      <c r="AL76" s="152"/>
      <c r="AM76" s="153">
        <f>+IF(AL76=[2]CONTROLES!$C$52,[2]CONTROLES!$D$52,[2]CONTROLES!$D$53)</f>
        <v>0</v>
      </c>
      <c r="AN76" s="152"/>
      <c r="AO76" s="153">
        <f>+IF(AN76=[2]CONTROLES!$C$54,[2]CONTROLES!$D$54,[2]CONTROLES!$D$55)</f>
        <v>0</v>
      </c>
      <c r="AP76" s="152"/>
      <c r="AQ76" s="153">
        <f>+IF(AP76=[2]CONTROLES!$C$56,[2]CONTROLES!$D$56,IF(AP76=[2]CONTROLES!$C$57,[2]CONTROLES!$D$57,[2]CONTROLES!$D$58))</f>
        <v>0</v>
      </c>
      <c r="AR76" s="152"/>
      <c r="AS76" s="153">
        <f>+IF(AR76=[2]CONTROLES!$C$59,[2]CONTROLES!$D$59,[2]CONTROLES!$D$60)</f>
        <v>0</v>
      </c>
      <c r="AT76" s="152"/>
      <c r="AU76" s="153">
        <f>+IF(AT76=[2]CONTROLES!$C$61,[2]CONTROLES!$D$61,[2]CONTROLES!$D$62)</f>
        <v>0</v>
      </c>
      <c r="AV76" s="152"/>
      <c r="AW76" s="154">
        <f>+IF(AV76=[2]CONTROLES!$C$63,[2]CONTROLES!$D$63,IF(AV76=[2]CONTROLES!$C$64,[2]CONTROLES!$D$64,[2]CONTROLES!$D$65))</f>
        <v>0</v>
      </c>
      <c r="AX76" s="154">
        <f t="shared" si="4"/>
        <v>0</v>
      </c>
      <c r="AY76" s="155" t="str">
        <f t="shared" si="5"/>
        <v>Débil</v>
      </c>
      <c r="AZ76" s="346"/>
      <c r="BA76" s="340"/>
      <c r="BB76" s="334"/>
      <c r="BC76" s="337"/>
      <c r="BD76" s="343"/>
      <c r="BE76" s="343"/>
      <c r="BF76" s="136"/>
      <c r="BG76" s="136"/>
      <c r="BH76" s="180"/>
      <c r="BI76" s="136"/>
      <c r="BJ76" s="136"/>
      <c r="BK76" s="136"/>
      <c r="BL76" s="136"/>
      <c r="BM76" s="136" t="s">
        <v>171</v>
      </c>
      <c r="BN76" s="358"/>
      <c r="BO76" s="221"/>
      <c r="BP76" s="221"/>
      <c r="BQ76" s="221"/>
      <c r="BR76" s="221"/>
      <c r="BS76" s="221"/>
      <c r="BT76" s="221"/>
      <c r="BU76" s="221"/>
      <c r="BV76" s="221"/>
      <c r="BW76" s="221"/>
      <c r="BX76" s="221"/>
      <c r="BY76" s="221"/>
      <c r="BZ76" s="221"/>
      <c r="CA76" s="221"/>
      <c r="CB76" s="221"/>
      <c r="CC76" s="221"/>
      <c r="CD76" s="221"/>
      <c r="CE76" s="240"/>
      <c r="CF76" s="240"/>
      <c r="CG76" s="136"/>
      <c r="CH76" s="136"/>
      <c r="CI76" s="136"/>
      <c r="CJ76" s="136"/>
      <c r="CK76" s="136"/>
      <c r="CL76" s="136"/>
      <c r="CM76" s="136"/>
      <c r="CN76" s="136"/>
      <c r="CO76" s="136"/>
      <c r="CP76" s="136"/>
      <c r="CQ76" s="136"/>
      <c r="CR76" s="136"/>
      <c r="CS76" s="136"/>
      <c r="CT76" s="136"/>
      <c r="CU76" s="136"/>
      <c r="CV76" s="136"/>
      <c r="CW76" s="136"/>
      <c r="CX76" s="136"/>
      <c r="CY76" s="136"/>
      <c r="CZ76" s="136"/>
      <c r="DA76" s="136"/>
      <c r="DB76" s="136"/>
      <c r="DC76" s="136"/>
      <c r="DD76" s="136"/>
      <c r="DE76" s="136"/>
      <c r="DF76" s="136"/>
      <c r="DG76" s="136"/>
      <c r="DH76" s="136"/>
      <c r="DI76" s="136"/>
      <c r="DJ76" s="136"/>
      <c r="DK76" s="266"/>
      <c r="DL76" s="266"/>
      <c r="DM76" s="266"/>
      <c r="DN76" s="266"/>
      <c r="DO76" s="266"/>
      <c r="DP76" s="66"/>
      <c r="DQ76" s="66"/>
      <c r="DR76" s="66"/>
      <c r="DS76" s="66"/>
      <c r="DT76" s="269"/>
      <c r="DU76" s="269"/>
      <c r="DV76" s="269"/>
      <c r="DW76" s="269"/>
      <c r="DX76" s="268"/>
      <c r="DY76" s="257"/>
      <c r="DZ76" s="257"/>
      <c r="EA76" s="257"/>
      <c r="EB76" s="257"/>
      <c r="EC76" s="66"/>
      <c r="ED76" s="66"/>
      <c r="EE76" s="66"/>
      <c r="EF76" s="66"/>
      <c r="EG76" s="66"/>
      <c r="EH76" s="257"/>
      <c r="EI76" s="257"/>
      <c r="EJ76" s="257"/>
      <c r="EK76" s="257"/>
    </row>
    <row r="77" spans="1:141" ht="39.75" customHeight="1" x14ac:dyDescent="0.2">
      <c r="A77" s="352"/>
      <c r="B77" s="355"/>
      <c r="C77" s="346"/>
      <c r="D77" s="346"/>
      <c r="E77" s="161"/>
      <c r="F77" s="349"/>
      <c r="G77" s="161" t="s">
        <v>438</v>
      </c>
      <c r="H77" s="349"/>
      <c r="I77" s="349"/>
      <c r="J77" s="346"/>
      <c r="K77" s="181"/>
      <c r="L77" s="181"/>
      <c r="M77" s="181"/>
      <c r="N77" s="181"/>
      <c r="O77" s="346"/>
      <c r="P77" s="340"/>
      <c r="Q77" s="337"/>
      <c r="R77" s="340"/>
      <c r="S77" s="337"/>
      <c r="T77" s="343"/>
      <c r="U77" s="149"/>
      <c r="V77" s="157"/>
      <c r="W77" s="157"/>
      <c r="X77" s="157"/>
      <c r="Y77" s="151" t="s">
        <v>115</v>
      </c>
      <c r="Z77" s="134">
        <f>+IF(Y77='Tabla Valoración controles'!$D$4,'Tabla Valoración controles'!$F$4,IF('Mapa Corrupcion'!Y77='Tabla Valoración controles'!$D$5,'Tabla Valoración controles'!$F$5,IF(Y77=FORMULAS!$A$10,0,'Tabla Valoración controles'!$F$6)))</f>
        <v>0</v>
      </c>
      <c r="AA77" s="151"/>
      <c r="AB77" s="135">
        <f>+IF(AA77='Tabla Valoración controles'!$D$7,'Tabla Valoración controles'!$F$7,IF(Y77=FORMULAS!$A$10,0,'Tabla Valoración controles'!$F$8))</f>
        <v>0</v>
      </c>
      <c r="AC77" s="151"/>
      <c r="AD77" s="134">
        <f>+IF(AC77='Tabla Valoración controles'!$D$9,'Tabla Valoración controles'!$F$9,IF(Y77=FORMULAS!$A$10,0,'Tabla Valoración controles'!$F$10))</f>
        <v>0</v>
      </c>
      <c r="AE77" s="151"/>
      <c r="AF77" s="134">
        <f>+IF(AE77='Tabla Valoración controles'!$D$9,'Tabla Valoración controles'!$F$9,IF(AA77=FORMULAS!$A$10,0,'Tabla Valoración controles'!$F$10))</f>
        <v>0</v>
      </c>
      <c r="AG77" s="151"/>
      <c r="AH77" s="134">
        <f>+IF(AG77='Tabla Valoración controles'!$D$13,'Tabla Valoración controles'!$F$13,'Tabla Valoración controles'!$F$14)</f>
        <v>0</v>
      </c>
      <c r="AI77" s="195">
        <f t="shared" si="3"/>
        <v>0</v>
      </c>
      <c r="AJ77" s="152"/>
      <c r="AK77" s="153">
        <f>+IF(AJ77=[2]CONTROLES!$C$50,[2]CONTROLES!$D$50,[2]CONTROLES!$D$51)</f>
        <v>0</v>
      </c>
      <c r="AL77" s="152"/>
      <c r="AM77" s="153">
        <f>+IF(AL77=[2]CONTROLES!$C$52,[2]CONTROLES!$D$52,[2]CONTROLES!$D$53)</f>
        <v>0</v>
      </c>
      <c r="AN77" s="152"/>
      <c r="AO77" s="153">
        <f>+IF(AN77=[2]CONTROLES!$C$54,[2]CONTROLES!$D$54,[2]CONTROLES!$D$55)</f>
        <v>0</v>
      </c>
      <c r="AP77" s="152"/>
      <c r="AQ77" s="153">
        <f>+IF(AP77=[2]CONTROLES!$C$56,[2]CONTROLES!$D$56,IF(AP77=[2]CONTROLES!$C$57,[2]CONTROLES!$D$57,[2]CONTROLES!$D$58))</f>
        <v>0</v>
      </c>
      <c r="AR77" s="152"/>
      <c r="AS77" s="153">
        <f>+IF(AR77=[2]CONTROLES!$C$59,[2]CONTROLES!$D$59,[2]CONTROLES!$D$60)</f>
        <v>0</v>
      </c>
      <c r="AT77" s="152"/>
      <c r="AU77" s="153">
        <f>+IF(AT77=[2]CONTROLES!$C$61,[2]CONTROLES!$D$61,[2]CONTROLES!$D$62)</f>
        <v>0</v>
      </c>
      <c r="AV77" s="152"/>
      <c r="AW77" s="154">
        <f>+IF(AV77=[2]CONTROLES!$C$63,[2]CONTROLES!$D$63,IF(AV77=[2]CONTROLES!$C$64,[2]CONTROLES!$D$64,[2]CONTROLES!$D$65))</f>
        <v>0</v>
      </c>
      <c r="AX77" s="154">
        <f t="shared" si="4"/>
        <v>0</v>
      </c>
      <c r="AY77" s="155" t="str">
        <f t="shared" si="5"/>
        <v>Débil</v>
      </c>
      <c r="AZ77" s="346"/>
      <c r="BA77" s="340"/>
      <c r="BB77" s="334"/>
      <c r="BC77" s="337"/>
      <c r="BD77" s="343"/>
      <c r="BE77" s="343"/>
      <c r="BF77" s="136"/>
      <c r="BG77" s="136"/>
      <c r="BH77" s="180"/>
      <c r="BI77" s="136"/>
      <c r="BJ77" s="136"/>
      <c r="BK77" s="136"/>
      <c r="BL77" s="136"/>
      <c r="BM77" s="136" t="s">
        <v>171</v>
      </c>
      <c r="BN77" s="358"/>
      <c r="BO77" s="221"/>
      <c r="BP77" s="221"/>
      <c r="BQ77" s="221"/>
      <c r="BR77" s="221"/>
      <c r="BS77" s="221"/>
      <c r="BT77" s="221"/>
      <c r="BU77" s="221"/>
      <c r="BV77" s="221"/>
      <c r="BW77" s="221"/>
      <c r="BX77" s="221"/>
      <c r="BY77" s="221"/>
      <c r="BZ77" s="221"/>
      <c r="CA77" s="221"/>
      <c r="CB77" s="221"/>
      <c r="CC77" s="221"/>
      <c r="CD77" s="221"/>
      <c r="CE77" s="240"/>
      <c r="CF77" s="240"/>
      <c r="CG77" s="136"/>
      <c r="CH77" s="136"/>
      <c r="CI77" s="136"/>
      <c r="CJ77" s="136"/>
      <c r="CK77" s="136"/>
      <c r="CL77" s="136"/>
      <c r="CM77" s="136"/>
      <c r="CN77" s="136"/>
      <c r="CO77" s="136"/>
      <c r="CP77" s="136"/>
      <c r="CQ77" s="136"/>
      <c r="CR77" s="136"/>
      <c r="CS77" s="136"/>
      <c r="CT77" s="136"/>
      <c r="CU77" s="136"/>
      <c r="CV77" s="136"/>
      <c r="CW77" s="136"/>
      <c r="CX77" s="136"/>
      <c r="CY77" s="136"/>
      <c r="CZ77" s="136"/>
      <c r="DA77" s="136"/>
      <c r="DB77" s="136"/>
      <c r="DC77" s="136"/>
      <c r="DD77" s="136"/>
      <c r="DE77" s="136"/>
      <c r="DF77" s="136"/>
      <c r="DG77" s="136"/>
      <c r="DH77" s="136"/>
      <c r="DI77" s="136"/>
      <c r="DJ77" s="136"/>
      <c r="DK77" s="266"/>
      <c r="DL77" s="266"/>
      <c r="DM77" s="266"/>
      <c r="DN77" s="266"/>
      <c r="DO77" s="266"/>
      <c r="DP77" s="66"/>
      <c r="DQ77" s="66"/>
      <c r="DR77" s="66"/>
      <c r="DS77" s="66"/>
      <c r="DT77" s="269"/>
      <c r="DU77" s="269"/>
      <c r="DV77" s="269"/>
      <c r="DW77" s="269"/>
      <c r="DX77" s="268"/>
      <c r="DY77" s="257"/>
      <c r="DZ77" s="257"/>
      <c r="EA77" s="257"/>
      <c r="EB77" s="257"/>
      <c r="EC77" s="66"/>
      <c r="ED77" s="66"/>
      <c r="EE77" s="66"/>
      <c r="EF77" s="66"/>
      <c r="EG77" s="66"/>
      <c r="EH77" s="257"/>
      <c r="EI77" s="257"/>
      <c r="EJ77" s="257"/>
      <c r="EK77" s="257"/>
    </row>
    <row r="78" spans="1:141" ht="39.75" customHeight="1" x14ac:dyDescent="0.2">
      <c r="A78" s="352"/>
      <c r="B78" s="355"/>
      <c r="C78" s="346"/>
      <c r="D78" s="346"/>
      <c r="E78" s="161"/>
      <c r="F78" s="349"/>
      <c r="G78" s="161" t="s">
        <v>439</v>
      </c>
      <c r="H78" s="349"/>
      <c r="I78" s="349"/>
      <c r="J78" s="346"/>
      <c r="K78" s="181"/>
      <c r="L78" s="181"/>
      <c r="M78" s="181"/>
      <c r="N78" s="181"/>
      <c r="O78" s="346"/>
      <c r="P78" s="340"/>
      <c r="Q78" s="337"/>
      <c r="R78" s="340"/>
      <c r="S78" s="337"/>
      <c r="T78" s="343"/>
      <c r="U78" s="149"/>
      <c r="V78" s="157"/>
      <c r="W78" s="157"/>
      <c r="X78" s="157"/>
      <c r="Y78" s="151" t="s">
        <v>115</v>
      </c>
      <c r="Z78" s="134">
        <f>+IF(Y78='Tabla Valoración controles'!$D$4,'Tabla Valoración controles'!$F$4,IF('Mapa Corrupcion'!Y78='Tabla Valoración controles'!$D$5,'Tabla Valoración controles'!$F$5,IF(Y78=FORMULAS!$A$10,0,'Tabla Valoración controles'!$F$6)))</f>
        <v>0</v>
      </c>
      <c r="AA78" s="151"/>
      <c r="AB78" s="135">
        <f>+IF(AA78='Tabla Valoración controles'!$D$7,'Tabla Valoración controles'!$F$7,IF(Y78=FORMULAS!$A$10,0,'Tabla Valoración controles'!$F$8))</f>
        <v>0</v>
      </c>
      <c r="AC78" s="151"/>
      <c r="AD78" s="134">
        <f>+IF(AC78='Tabla Valoración controles'!$D$9,'Tabla Valoración controles'!$F$9,IF(Y78=FORMULAS!$A$10,0,'Tabla Valoración controles'!$F$10))</f>
        <v>0</v>
      </c>
      <c r="AE78" s="151"/>
      <c r="AF78" s="134">
        <f>+IF(AE78='Tabla Valoración controles'!$D$9,'Tabla Valoración controles'!$F$9,IF(AA78=FORMULAS!$A$10,0,'Tabla Valoración controles'!$F$10))</f>
        <v>0</v>
      </c>
      <c r="AG78" s="151"/>
      <c r="AH78" s="134">
        <f>+IF(AG78='Tabla Valoración controles'!$D$13,'Tabla Valoración controles'!$F$13,'Tabla Valoración controles'!$F$14)</f>
        <v>0</v>
      </c>
      <c r="AI78" s="195">
        <f t="shared" si="3"/>
        <v>0</v>
      </c>
      <c r="AJ78" s="152"/>
      <c r="AK78" s="153">
        <f>+IF(AJ78=[2]CONTROLES!$C$50,[2]CONTROLES!$D$50,[2]CONTROLES!$D$51)</f>
        <v>0</v>
      </c>
      <c r="AL78" s="152"/>
      <c r="AM78" s="153">
        <f>+IF(AL78=[2]CONTROLES!$C$52,[2]CONTROLES!$D$52,[2]CONTROLES!$D$53)</f>
        <v>0</v>
      </c>
      <c r="AN78" s="152"/>
      <c r="AO78" s="153">
        <f>+IF(AN78=[2]CONTROLES!$C$54,[2]CONTROLES!$D$54,[2]CONTROLES!$D$55)</f>
        <v>0</v>
      </c>
      <c r="AP78" s="152"/>
      <c r="AQ78" s="153">
        <f>+IF(AP78=[2]CONTROLES!$C$56,[2]CONTROLES!$D$56,IF(AP78=[2]CONTROLES!$C$57,[2]CONTROLES!$D$57,[2]CONTROLES!$D$58))</f>
        <v>0</v>
      </c>
      <c r="AR78" s="152"/>
      <c r="AS78" s="153">
        <f>+IF(AR78=[2]CONTROLES!$C$59,[2]CONTROLES!$D$59,[2]CONTROLES!$D$60)</f>
        <v>0</v>
      </c>
      <c r="AT78" s="152"/>
      <c r="AU78" s="153">
        <f>+IF(AT78=[2]CONTROLES!$C$61,[2]CONTROLES!$D$61,[2]CONTROLES!$D$62)</f>
        <v>0</v>
      </c>
      <c r="AV78" s="152"/>
      <c r="AW78" s="154">
        <f>+IF(AV78=[2]CONTROLES!$C$63,[2]CONTROLES!$D$63,IF(AV78=[2]CONTROLES!$C$64,[2]CONTROLES!$D$64,[2]CONTROLES!$D$65))</f>
        <v>0</v>
      </c>
      <c r="AX78" s="154">
        <f t="shared" si="4"/>
        <v>0</v>
      </c>
      <c r="AY78" s="155" t="str">
        <f t="shared" si="5"/>
        <v>Débil</v>
      </c>
      <c r="AZ78" s="346"/>
      <c r="BA78" s="340"/>
      <c r="BB78" s="334"/>
      <c r="BC78" s="337"/>
      <c r="BD78" s="343"/>
      <c r="BE78" s="343"/>
      <c r="BF78" s="136"/>
      <c r="BG78" s="136"/>
      <c r="BH78" s="180"/>
      <c r="BI78" s="136"/>
      <c r="BJ78" s="136"/>
      <c r="BK78" s="136"/>
      <c r="BL78" s="136"/>
      <c r="BM78" s="136" t="s">
        <v>171</v>
      </c>
      <c r="BN78" s="358"/>
      <c r="BO78" s="221"/>
      <c r="BP78" s="221"/>
      <c r="BQ78" s="221"/>
      <c r="BR78" s="221"/>
      <c r="BS78" s="221"/>
      <c r="BT78" s="221"/>
      <c r="BU78" s="221"/>
      <c r="BV78" s="221"/>
      <c r="BW78" s="221"/>
      <c r="BX78" s="221"/>
      <c r="BY78" s="221"/>
      <c r="BZ78" s="221"/>
      <c r="CA78" s="221"/>
      <c r="CB78" s="221"/>
      <c r="CC78" s="221"/>
      <c r="CD78" s="221"/>
      <c r="CE78" s="240"/>
      <c r="CF78" s="240"/>
      <c r="CG78" s="136"/>
      <c r="CH78" s="136"/>
      <c r="CI78" s="136"/>
      <c r="CJ78" s="136"/>
      <c r="CK78" s="136"/>
      <c r="CL78" s="136"/>
      <c r="CM78" s="136"/>
      <c r="CN78" s="136"/>
      <c r="CO78" s="136"/>
      <c r="CP78" s="136"/>
      <c r="CQ78" s="136"/>
      <c r="CR78" s="136"/>
      <c r="CS78" s="136"/>
      <c r="CT78" s="136"/>
      <c r="CU78" s="136"/>
      <c r="CV78" s="136"/>
      <c r="CW78" s="136"/>
      <c r="CX78" s="136"/>
      <c r="CY78" s="136"/>
      <c r="CZ78" s="136"/>
      <c r="DA78" s="136"/>
      <c r="DB78" s="136"/>
      <c r="DC78" s="136"/>
      <c r="DD78" s="136"/>
      <c r="DE78" s="136"/>
      <c r="DF78" s="136"/>
      <c r="DG78" s="136"/>
      <c r="DH78" s="136"/>
      <c r="DI78" s="136"/>
      <c r="DJ78" s="136"/>
      <c r="DK78" s="266"/>
      <c r="DL78" s="266"/>
      <c r="DM78" s="266"/>
      <c r="DN78" s="266"/>
      <c r="DO78" s="266"/>
      <c r="DP78" s="66"/>
      <c r="DQ78" s="66"/>
      <c r="DR78" s="66"/>
      <c r="DS78" s="66"/>
      <c r="DT78" s="269"/>
      <c r="DU78" s="269"/>
      <c r="DV78" s="269"/>
      <c r="DW78" s="269"/>
      <c r="DX78" s="268"/>
      <c r="DY78" s="257"/>
      <c r="DZ78" s="257"/>
      <c r="EA78" s="257"/>
      <c r="EB78" s="257"/>
      <c r="EC78" s="66"/>
      <c r="ED78" s="66"/>
      <c r="EE78" s="66"/>
      <c r="EF78" s="66"/>
      <c r="EG78" s="66"/>
      <c r="EH78" s="257"/>
      <c r="EI78" s="257"/>
      <c r="EJ78" s="257"/>
      <c r="EK78" s="257"/>
    </row>
    <row r="79" spans="1:141" ht="39.75" customHeight="1" x14ac:dyDescent="0.2">
      <c r="A79" s="352"/>
      <c r="B79" s="355"/>
      <c r="C79" s="346"/>
      <c r="D79" s="346"/>
      <c r="E79" s="161"/>
      <c r="F79" s="349"/>
      <c r="G79" s="161"/>
      <c r="H79" s="349"/>
      <c r="I79" s="349"/>
      <c r="J79" s="346"/>
      <c r="K79" s="181"/>
      <c r="L79" s="181"/>
      <c r="M79" s="181"/>
      <c r="N79" s="181"/>
      <c r="O79" s="346"/>
      <c r="P79" s="340"/>
      <c r="Q79" s="337"/>
      <c r="R79" s="340"/>
      <c r="S79" s="337"/>
      <c r="T79" s="343"/>
      <c r="U79" s="149"/>
      <c r="V79" s="157"/>
      <c r="W79" s="157"/>
      <c r="X79" s="157"/>
      <c r="Y79" s="151" t="s">
        <v>115</v>
      </c>
      <c r="Z79" s="134">
        <f>+IF(Y79='Tabla Valoración controles'!$D$4,'Tabla Valoración controles'!$F$4,IF('Mapa Corrupcion'!Y79='Tabla Valoración controles'!$D$5,'Tabla Valoración controles'!$F$5,IF(Y79=FORMULAS!$A$10,0,'Tabla Valoración controles'!$F$6)))</f>
        <v>0</v>
      </c>
      <c r="AA79" s="151"/>
      <c r="AB79" s="135">
        <f>+IF(AA79='Tabla Valoración controles'!$D$7,'Tabla Valoración controles'!$F$7,IF(Y79=FORMULAS!$A$10,0,'Tabla Valoración controles'!$F$8))</f>
        <v>0</v>
      </c>
      <c r="AC79" s="151"/>
      <c r="AD79" s="134">
        <f>+IF(AC79='Tabla Valoración controles'!$D$9,'Tabla Valoración controles'!$F$9,IF(Y79=FORMULAS!$A$10,0,'Tabla Valoración controles'!$F$10))</f>
        <v>0</v>
      </c>
      <c r="AE79" s="151"/>
      <c r="AF79" s="134">
        <f>+IF(AE79='Tabla Valoración controles'!$D$9,'Tabla Valoración controles'!$F$9,IF(AA79=FORMULAS!$A$10,0,'Tabla Valoración controles'!$F$10))</f>
        <v>0</v>
      </c>
      <c r="AG79" s="151"/>
      <c r="AH79" s="134">
        <f>+IF(AG79='Tabla Valoración controles'!$D$13,'Tabla Valoración controles'!$F$13,'Tabla Valoración controles'!$F$14)</f>
        <v>0</v>
      </c>
      <c r="AI79" s="195">
        <f t="shared" si="3"/>
        <v>0</v>
      </c>
      <c r="AJ79" s="152"/>
      <c r="AK79" s="153">
        <f>+IF(AJ79=[2]CONTROLES!$C$50,[2]CONTROLES!$D$50,[2]CONTROLES!$D$51)</f>
        <v>0</v>
      </c>
      <c r="AL79" s="152"/>
      <c r="AM79" s="153">
        <f>+IF(AL79=[2]CONTROLES!$C$52,[2]CONTROLES!$D$52,[2]CONTROLES!$D$53)</f>
        <v>0</v>
      </c>
      <c r="AN79" s="152"/>
      <c r="AO79" s="153">
        <f>+IF(AN79=[2]CONTROLES!$C$54,[2]CONTROLES!$D$54,[2]CONTROLES!$D$55)</f>
        <v>0</v>
      </c>
      <c r="AP79" s="152"/>
      <c r="AQ79" s="153">
        <f>+IF(AP79=[2]CONTROLES!$C$56,[2]CONTROLES!$D$56,IF(AP79=[2]CONTROLES!$C$57,[2]CONTROLES!$D$57,[2]CONTROLES!$D$58))</f>
        <v>0</v>
      </c>
      <c r="AR79" s="152"/>
      <c r="AS79" s="153">
        <f>+IF(AR79=[2]CONTROLES!$C$59,[2]CONTROLES!$D$59,[2]CONTROLES!$D$60)</f>
        <v>0</v>
      </c>
      <c r="AT79" s="152"/>
      <c r="AU79" s="153">
        <f>+IF(AT79=[2]CONTROLES!$C$61,[2]CONTROLES!$D$61,[2]CONTROLES!$D$62)</f>
        <v>0</v>
      </c>
      <c r="AV79" s="152"/>
      <c r="AW79" s="154">
        <f>+IF(AV79=[2]CONTROLES!$C$63,[2]CONTROLES!$D$63,IF(AV79=[2]CONTROLES!$C$64,[2]CONTROLES!$D$64,[2]CONTROLES!$D$65))</f>
        <v>0</v>
      </c>
      <c r="AX79" s="154">
        <f t="shared" si="4"/>
        <v>0</v>
      </c>
      <c r="AY79" s="155" t="str">
        <f t="shared" si="5"/>
        <v>Débil</v>
      </c>
      <c r="AZ79" s="346"/>
      <c r="BA79" s="340"/>
      <c r="BB79" s="334"/>
      <c r="BC79" s="337"/>
      <c r="BD79" s="343"/>
      <c r="BE79" s="343"/>
      <c r="BF79" s="136"/>
      <c r="BG79" s="136"/>
      <c r="BH79" s="180"/>
      <c r="BI79" s="136"/>
      <c r="BJ79" s="136"/>
      <c r="BK79" s="136"/>
      <c r="BL79" s="136"/>
      <c r="BM79" s="136" t="s">
        <v>171</v>
      </c>
      <c r="BN79" s="358"/>
      <c r="BO79" s="221"/>
      <c r="BP79" s="221"/>
      <c r="BQ79" s="221"/>
      <c r="BR79" s="221"/>
      <c r="BS79" s="221"/>
      <c r="BT79" s="221"/>
      <c r="BU79" s="221"/>
      <c r="BV79" s="221"/>
      <c r="BW79" s="221"/>
      <c r="BX79" s="221"/>
      <c r="BY79" s="221"/>
      <c r="BZ79" s="221"/>
      <c r="CA79" s="221"/>
      <c r="CB79" s="221"/>
      <c r="CC79" s="221"/>
      <c r="CD79" s="221"/>
      <c r="CE79" s="240"/>
      <c r="CF79" s="240"/>
      <c r="CG79" s="136"/>
      <c r="CH79" s="136"/>
      <c r="CI79" s="136"/>
      <c r="CJ79" s="136"/>
      <c r="CK79" s="136"/>
      <c r="CL79" s="136"/>
      <c r="CM79" s="136"/>
      <c r="CN79" s="136"/>
      <c r="CO79" s="136"/>
      <c r="CP79" s="136"/>
      <c r="CQ79" s="136"/>
      <c r="CR79" s="136"/>
      <c r="CS79" s="136"/>
      <c r="CT79" s="136"/>
      <c r="CU79" s="136"/>
      <c r="CV79" s="136"/>
      <c r="CW79" s="136"/>
      <c r="CX79" s="136"/>
      <c r="CY79" s="136"/>
      <c r="CZ79" s="136"/>
      <c r="DA79" s="136"/>
      <c r="DB79" s="136"/>
      <c r="DC79" s="136"/>
      <c r="DD79" s="136"/>
      <c r="DE79" s="136"/>
      <c r="DF79" s="136"/>
      <c r="DG79" s="136"/>
      <c r="DH79" s="136"/>
      <c r="DI79" s="136"/>
      <c r="DJ79" s="136"/>
      <c r="DK79" s="266"/>
      <c r="DL79" s="266"/>
      <c r="DM79" s="266"/>
      <c r="DN79" s="266"/>
      <c r="DO79" s="266"/>
      <c r="DP79" s="66"/>
      <c r="DQ79" s="66"/>
      <c r="DR79" s="66"/>
      <c r="DS79" s="66"/>
      <c r="DT79" s="269"/>
      <c r="DU79" s="269"/>
      <c r="DV79" s="269"/>
      <c r="DW79" s="269"/>
      <c r="DX79" s="268"/>
      <c r="DY79" s="257"/>
      <c r="DZ79" s="257"/>
      <c r="EA79" s="257"/>
      <c r="EB79" s="257"/>
      <c r="EC79" s="66"/>
      <c r="ED79" s="66"/>
      <c r="EE79" s="66"/>
      <c r="EF79" s="66"/>
      <c r="EG79" s="66"/>
      <c r="EH79" s="257"/>
      <c r="EI79" s="257"/>
      <c r="EJ79" s="257"/>
      <c r="EK79" s="257"/>
    </row>
    <row r="80" spans="1:141" ht="39.75" customHeight="1" x14ac:dyDescent="0.2">
      <c r="A80" s="353"/>
      <c r="B80" s="356"/>
      <c r="C80" s="347"/>
      <c r="D80" s="347"/>
      <c r="E80" s="161"/>
      <c r="F80" s="350"/>
      <c r="G80" s="161"/>
      <c r="H80" s="350"/>
      <c r="I80" s="350"/>
      <c r="J80" s="347"/>
      <c r="K80" s="182"/>
      <c r="L80" s="182"/>
      <c r="M80" s="182"/>
      <c r="N80" s="182"/>
      <c r="O80" s="347"/>
      <c r="P80" s="341"/>
      <c r="Q80" s="338"/>
      <c r="R80" s="341"/>
      <c r="S80" s="338"/>
      <c r="T80" s="344"/>
      <c r="U80" s="149"/>
      <c r="V80" s="157"/>
      <c r="W80" s="157"/>
      <c r="X80" s="157"/>
      <c r="Y80" s="151" t="s">
        <v>115</v>
      </c>
      <c r="Z80" s="134">
        <f>+IF(Y80='Tabla Valoración controles'!$D$4,'Tabla Valoración controles'!$F$4,IF('Mapa Corrupcion'!Y80='Tabla Valoración controles'!$D$5,'Tabla Valoración controles'!$F$5,IF(Y80=FORMULAS!$A$10,0,'Tabla Valoración controles'!$F$6)))</f>
        <v>0</v>
      </c>
      <c r="AA80" s="151"/>
      <c r="AB80" s="135">
        <f>+IF(AA80='Tabla Valoración controles'!$D$7,'Tabla Valoración controles'!$F$7,IF(Y80=FORMULAS!$A$10,0,'Tabla Valoración controles'!$F$8))</f>
        <v>0</v>
      </c>
      <c r="AC80" s="151"/>
      <c r="AD80" s="134">
        <f>+IF(AC80='Tabla Valoración controles'!$D$9,'Tabla Valoración controles'!$F$9,IF(Y80=FORMULAS!$A$10,0,'Tabla Valoración controles'!$F$10))</f>
        <v>0</v>
      </c>
      <c r="AE80" s="151"/>
      <c r="AF80" s="134">
        <f>+IF(AE80='Tabla Valoración controles'!$D$9,'Tabla Valoración controles'!$F$9,IF(AA80=FORMULAS!$A$10,0,'Tabla Valoración controles'!$F$10))</f>
        <v>0</v>
      </c>
      <c r="AG80" s="151"/>
      <c r="AH80" s="134">
        <f>+IF(AG80='Tabla Valoración controles'!$D$13,'Tabla Valoración controles'!$F$13,'Tabla Valoración controles'!$F$14)</f>
        <v>0</v>
      </c>
      <c r="AI80" s="195">
        <f t="shared" si="3"/>
        <v>0</v>
      </c>
      <c r="AJ80" s="152"/>
      <c r="AK80" s="153">
        <f>+IF(AJ80=[2]CONTROLES!$C$50,[2]CONTROLES!$D$50,[2]CONTROLES!$D$51)</f>
        <v>0</v>
      </c>
      <c r="AL80" s="152"/>
      <c r="AM80" s="153">
        <f>+IF(AL80=[2]CONTROLES!$C$52,[2]CONTROLES!$D$52,[2]CONTROLES!$D$53)</f>
        <v>0</v>
      </c>
      <c r="AN80" s="152"/>
      <c r="AO80" s="153">
        <f>+IF(AN80=[2]CONTROLES!$C$54,[2]CONTROLES!$D$54,[2]CONTROLES!$D$55)</f>
        <v>0</v>
      </c>
      <c r="AP80" s="152"/>
      <c r="AQ80" s="153">
        <f>+IF(AP80=[2]CONTROLES!$C$56,[2]CONTROLES!$D$56,IF(AP80=[2]CONTROLES!$C$57,[2]CONTROLES!$D$57,[2]CONTROLES!$D$58))</f>
        <v>0</v>
      </c>
      <c r="AR80" s="152"/>
      <c r="AS80" s="153">
        <f>+IF(AR80=[2]CONTROLES!$C$59,[2]CONTROLES!$D$59,[2]CONTROLES!$D$60)</f>
        <v>0</v>
      </c>
      <c r="AT80" s="152"/>
      <c r="AU80" s="153">
        <f>+IF(AT80=[2]CONTROLES!$C$61,[2]CONTROLES!$D$61,[2]CONTROLES!$D$62)</f>
        <v>0</v>
      </c>
      <c r="AV80" s="152"/>
      <c r="AW80" s="154">
        <f>+IF(AV80=[2]CONTROLES!$C$63,[2]CONTROLES!$D$63,IF(AV80=[2]CONTROLES!$C$64,[2]CONTROLES!$D$64,[2]CONTROLES!$D$65))</f>
        <v>0</v>
      </c>
      <c r="AX80" s="154">
        <f t="shared" si="4"/>
        <v>0</v>
      </c>
      <c r="AY80" s="155" t="str">
        <f t="shared" si="5"/>
        <v>Débil</v>
      </c>
      <c r="AZ80" s="347"/>
      <c r="BA80" s="341"/>
      <c r="BB80" s="335"/>
      <c r="BC80" s="338"/>
      <c r="BD80" s="344"/>
      <c r="BE80" s="344"/>
      <c r="BF80" s="136"/>
      <c r="BG80" s="136"/>
      <c r="BH80" s="180"/>
      <c r="BI80" s="136"/>
      <c r="BJ80" s="136"/>
      <c r="BK80" s="136"/>
      <c r="BL80" s="136"/>
      <c r="BM80" s="136" t="s">
        <v>171</v>
      </c>
      <c r="BN80" s="359"/>
      <c r="BO80" s="221"/>
      <c r="BP80" s="221"/>
      <c r="BQ80" s="221"/>
      <c r="BR80" s="221"/>
      <c r="BS80" s="221"/>
      <c r="BT80" s="221"/>
      <c r="BU80" s="221"/>
      <c r="BV80" s="221"/>
      <c r="BW80" s="221"/>
      <c r="BX80" s="221"/>
      <c r="BY80" s="221"/>
      <c r="BZ80" s="221"/>
      <c r="CA80" s="221"/>
      <c r="CB80" s="221"/>
      <c r="CC80" s="221"/>
      <c r="CD80" s="221"/>
      <c r="CE80" s="240"/>
      <c r="CF80" s="240"/>
      <c r="CG80" s="136"/>
      <c r="CH80" s="136"/>
      <c r="CI80" s="136"/>
      <c r="CJ80" s="136"/>
      <c r="CK80" s="136"/>
      <c r="CL80" s="136"/>
      <c r="CM80" s="136"/>
      <c r="CN80" s="136"/>
      <c r="CO80" s="136"/>
      <c r="CP80" s="136"/>
      <c r="CQ80" s="136"/>
      <c r="CR80" s="136"/>
      <c r="CS80" s="136"/>
      <c r="CT80" s="136"/>
      <c r="CU80" s="136"/>
      <c r="CV80" s="136"/>
      <c r="CW80" s="136"/>
      <c r="CX80" s="136"/>
      <c r="CY80" s="136"/>
      <c r="CZ80" s="136"/>
      <c r="DA80" s="136"/>
      <c r="DB80" s="136"/>
      <c r="DC80" s="136"/>
      <c r="DD80" s="136"/>
      <c r="DE80" s="136"/>
      <c r="DF80" s="136"/>
      <c r="DG80" s="136"/>
      <c r="DH80" s="136"/>
      <c r="DI80" s="136"/>
      <c r="DJ80" s="136"/>
      <c r="DK80" s="266"/>
      <c r="DL80" s="266"/>
      <c r="DM80" s="266"/>
      <c r="DN80" s="266"/>
      <c r="DO80" s="266"/>
      <c r="DP80" s="66"/>
      <c r="DQ80" s="66"/>
      <c r="DR80" s="66"/>
      <c r="DS80" s="66"/>
      <c r="DT80" s="269"/>
      <c r="DU80" s="269"/>
      <c r="DV80" s="269"/>
      <c r="DW80" s="269"/>
      <c r="DX80" s="268"/>
      <c r="DY80" s="258"/>
      <c r="DZ80" s="258"/>
      <c r="EA80" s="258"/>
      <c r="EB80" s="258"/>
      <c r="EC80" s="66"/>
      <c r="ED80" s="66"/>
      <c r="EE80" s="66"/>
      <c r="EF80" s="66"/>
      <c r="EG80" s="66"/>
      <c r="EH80" s="258"/>
      <c r="EI80" s="258"/>
      <c r="EJ80" s="258"/>
      <c r="EK80" s="258"/>
    </row>
    <row r="81" spans="1:141" ht="102" customHeight="1" x14ac:dyDescent="0.2">
      <c r="A81" s="351">
        <v>13</v>
      </c>
      <c r="B81" s="354" t="s">
        <v>130</v>
      </c>
      <c r="C81" s="345" t="str">
        <f>VLOOKUP(B81,FORMULAS!$A$30:$B$46,2,0)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1" s="345" t="str">
        <f>VLOOKUP(B81,FORMULAS!$A$30:$C$46,3,0)</f>
        <v xml:space="preserve">Subdirector Administrativo </v>
      </c>
      <c r="E81" s="161" t="s">
        <v>459</v>
      </c>
      <c r="F81" s="348" t="s">
        <v>458</v>
      </c>
      <c r="G81" s="161" t="s">
        <v>461</v>
      </c>
      <c r="H81" s="348" t="s">
        <v>456</v>
      </c>
      <c r="I81" s="348" t="s">
        <v>457</v>
      </c>
      <c r="J81" s="345" t="s">
        <v>625</v>
      </c>
      <c r="K81" s="148" t="s">
        <v>676</v>
      </c>
      <c r="L81" s="148" t="s">
        <v>676</v>
      </c>
      <c r="M81" s="148" t="s">
        <v>676</v>
      </c>
      <c r="N81" s="148" t="s">
        <v>676</v>
      </c>
      <c r="O81" s="345" t="s">
        <v>285</v>
      </c>
      <c r="P81" s="339" t="str">
        <f>VLOOKUP(O81,FORMULAS!$A$77:$B$82,2,0)</f>
        <v>Improbable</v>
      </c>
      <c r="Q81" s="336" t="str">
        <f>+P81</f>
        <v>Improbable</v>
      </c>
      <c r="R81" s="339" t="str">
        <f>VLOOKUP(A81,'Impacto Ri Inhe'!$B$5:$AF$41,31,1)</f>
        <v>Mayor</v>
      </c>
      <c r="S81" s="336" t="str">
        <f>CONCATENATE(R81,"-",Q81)</f>
        <v>Mayor-Improbable</v>
      </c>
      <c r="T81" s="342" t="str">
        <f>VLOOKUP(S81,FORMULAS!$I$77:$J$97,2,0)</f>
        <v>Alto</v>
      </c>
      <c r="U81" s="149">
        <v>1</v>
      </c>
      <c r="V81" s="150" t="s">
        <v>614</v>
      </c>
      <c r="W81" s="150" t="s">
        <v>463</v>
      </c>
      <c r="X81" s="150" t="s">
        <v>464</v>
      </c>
      <c r="Y81" s="151" t="s">
        <v>13</v>
      </c>
      <c r="Z81" s="134">
        <f>+IF(Y81='Tabla Valoración controles'!$D$4,'Tabla Valoración controles'!$F$4,IF('Mapa Corrupcion'!Y81='Tabla Valoración controles'!$D$5,'Tabla Valoración controles'!$F$5,IF(Y81=FORMULAS!$A$10,0,'Tabla Valoración controles'!$F$6)))</f>
        <v>0.15</v>
      </c>
      <c r="AA81" s="151" t="s">
        <v>8</v>
      </c>
      <c r="AB81" s="135">
        <f>+IF(AA81='Tabla Valoración controles'!$D$7,'Tabla Valoración controles'!$F$7,IF(Y81=FORMULAS!$A$10,0,'Tabla Valoración controles'!$F$8))</f>
        <v>0.15</v>
      </c>
      <c r="AC81" s="151" t="s">
        <v>18</v>
      </c>
      <c r="AD81" s="134">
        <f>+IF(AC81='Tabla Valoración controles'!$D$9,'Tabla Valoración controles'!$F$9,IF(Y81=FORMULAS!$A$10,0,'Tabla Valoración controles'!$F$10))</f>
        <v>0</v>
      </c>
      <c r="AE81" s="151" t="s">
        <v>21</v>
      </c>
      <c r="AF81" s="134">
        <f>+IF(AE81='Tabla Valoración controles'!$D$9,'Tabla Valoración controles'!$F$9,IF(AA81=FORMULAS!$A$10,0,'Tabla Valoración controles'!$F$10))</f>
        <v>0</v>
      </c>
      <c r="AG81" s="151" t="s">
        <v>77</v>
      </c>
      <c r="AH81" s="134">
        <f>+IF(AG81='Tabla Valoración controles'!$D$13,'Tabla Valoración controles'!$F$13,'Tabla Valoración controles'!$F$14)</f>
        <v>0</v>
      </c>
      <c r="AI81" s="195">
        <f t="shared" si="3"/>
        <v>0.3</v>
      </c>
      <c r="AJ81" s="152" t="s">
        <v>716</v>
      </c>
      <c r="AK81" s="153">
        <f>+IF(AJ81=[2]CONTROLES!$C$50,[2]CONTROLES!$D$50,[2]CONTROLES!$D$51)</f>
        <v>15</v>
      </c>
      <c r="AL81" s="152" t="s">
        <v>722</v>
      </c>
      <c r="AM81" s="153">
        <f>+IF(AL81=[2]CONTROLES!$C$52,[2]CONTROLES!$D$52,[2]CONTROLES!$D$53)</f>
        <v>15</v>
      </c>
      <c r="AN81" s="152" t="s">
        <v>725</v>
      </c>
      <c r="AO81" s="153">
        <f>+IF(AN81=[2]CONTROLES!$C$54,[2]CONTROLES!$D$54,[2]CONTROLES!$D$55)</f>
        <v>15</v>
      </c>
      <c r="AP81" s="152" t="s">
        <v>729</v>
      </c>
      <c r="AQ81" s="153">
        <f>+IF(AP81=[2]CONTROLES!$C$56,[2]CONTROLES!$D$56,IF(AP81=[2]CONTROLES!$C$57,[2]CONTROLES!$D$57,[2]CONTROLES!$D$58))</f>
        <v>10</v>
      </c>
      <c r="AR81" s="152" t="s">
        <v>732</v>
      </c>
      <c r="AS81" s="153">
        <f>+IF(AR81=[2]CONTROLES!$C$59,[2]CONTROLES!$D$59,[2]CONTROLES!$D$60)</f>
        <v>15</v>
      </c>
      <c r="AT81" s="152" t="s">
        <v>735</v>
      </c>
      <c r="AU81" s="153">
        <f>+IF(AT81=[2]CONTROLES!$C$61,[2]CONTROLES!$D$61,[2]CONTROLES!$D$62)</f>
        <v>15</v>
      </c>
      <c r="AV81" s="152" t="s">
        <v>738</v>
      </c>
      <c r="AW81" s="154">
        <f>+IF(AV81=[2]CONTROLES!$C$63,[2]CONTROLES!$D$63,IF(AV81=[2]CONTROLES!$C$64,[2]CONTROLES!$D$64,[2]CONTROLES!$D$65))</f>
        <v>10</v>
      </c>
      <c r="AX81" s="154">
        <f t="shared" si="4"/>
        <v>95</v>
      </c>
      <c r="AY81" s="155" t="str">
        <f t="shared" si="5"/>
        <v>Moderado</v>
      </c>
      <c r="AZ81" s="345" t="s">
        <v>285</v>
      </c>
      <c r="BA81" s="339" t="str">
        <f>VLOOKUP(AZ81,FORMULAS!$A$77:$B$82,2,0)</f>
        <v>Improbable</v>
      </c>
      <c r="BB81" s="333" t="str">
        <f>+R81</f>
        <v>Mayor</v>
      </c>
      <c r="BC81" s="336" t="str">
        <f>CONCATENATE(BB81,"-",BA81)</f>
        <v>Mayor-Improbable</v>
      </c>
      <c r="BD81" s="342" t="str">
        <f>VLOOKUP(BC81,FORMULAS!$I$77:$J$97,2,0)</f>
        <v>Alto</v>
      </c>
      <c r="BE81" s="342" t="s">
        <v>118</v>
      </c>
      <c r="BF81" s="180" t="s">
        <v>465</v>
      </c>
      <c r="BG81" s="180" t="s">
        <v>417</v>
      </c>
      <c r="BH81" s="180" t="s">
        <v>225</v>
      </c>
      <c r="BI81" s="156">
        <v>44562</v>
      </c>
      <c r="BJ81" s="156">
        <v>44926</v>
      </c>
      <c r="BK81" s="180" t="s">
        <v>466</v>
      </c>
      <c r="BL81" s="180" t="s">
        <v>615</v>
      </c>
      <c r="BM81" s="136" t="s">
        <v>172</v>
      </c>
      <c r="BN81" s="357" t="s">
        <v>467</v>
      </c>
      <c r="BO81" s="221" t="s">
        <v>977</v>
      </c>
      <c r="BP81" s="221" t="s">
        <v>625</v>
      </c>
      <c r="BQ81" s="221" t="s">
        <v>1481</v>
      </c>
      <c r="BR81" s="221" t="s">
        <v>625</v>
      </c>
      <c r="BS81" s="221" t="s">
        <v>977</v>
      </c>
      <c r="BT81" s="221" t="s">
        <v>625</v>
      </c>
      <c r="BU81" s="221" t="s">
        <v>1481</v>
      </c>
      <c r="BV81" s="221" t="s">
        <v>625</v>
      </c>
      <c r="BW81" s="221" t="s">
        <v>977</v>
      </c>
      <c r="BX81" s="221" t="s">
        <v>625</v>
      </c>
      <c r="BY81" s="221" t="s">
        <v>1481</v>
      </c>
      <c r="BZ81" s="221" t="s">
        <v>625</v>
      </c>
      <c r="CA81" s="221" t="s">
        <v>977</v>
      </c>
      <c r="CB81" s="221" t="s">
        <v>625</v>
      </c>
      <c r="CC81" s="221" t="s">
        <v>1481</v>
      </c>
      <c r="CD81" s="221" t="s">
        <v>625</v>
      </c>
      <c r="CE81" s="227" t="s">
        <v>977</v>
      </c>
      <c r="CF81" s="223" t="s">
        <v>625</v>
      </c>
      <c r="CG81" s="227" t="s">
        <v>978</v>
      </c>
      <c r="CH81" s="223" t="s">
        <v>625</v>
      </c>
      <c r="CI81" s="227" t="s">
        <v>977</v>
      </c>
      <c r="CJ81" s="223" t="s">
        <v>625</v>
      </c>
      <c r="CK81" s="227" t="s">
        <v>978</v>
      </c>
      <c r="CL81" s="223" t="s">
        <v>625</v>
      </c>
      <c r="CM81" s="227" t="s">
        <v>977</v>
      </c>
      <c r="CN81" s="223" t="s">
        <v>625</v>
      </c>
      <c r="CO81" s="227" t="s">
        <v>978</v>
      </c>
      <c r="CP81" s="223" t="s">
        <v>625</v>
      </c>
      <c r="CQ81" s="227" t="s">
        <v>977</v>
      </c>
      <c r="CR81" s="223" t="s">
        <v>625</v>
      </c>
      <c r="CS81" s="227" t="s">
        <v>978</v>
      </c>
      <c r="CT81" s="223" t="s">
        <v>625</v>
      </c>
      <c r="CU81" s="243" t="s">
        <v>977</v>
      </c>
      <c r="CV81" s="243" t="s">
        <v>625</v>
      </c>
      <c r="CW81" s="243" t="s">
        <v>625</v>
      </c>
      <c r="CX81" s="243" t="s">
        <v>625</v>
      </c>
      <c r="CY81" s="243" t="s">
        <v>977</v>
      </c>
      <c r="CZ81" s="243" t="s">
        <v>625</v>
      </c>
      <c r="DA81" s="243" t="s">
        <v>625</v>
      </c>
      <c r="DB81" s="243" t="s">
        <v>625</v>
      </c>
      <c r="DC81" s="247" t="s">
        <v>1081</v>
      </c>
      <c r="DD81" s="243" t="s">
        <v>1317</v>
      </c>
      <c r="DE81" s="243" t="s">
        <v>1082</v>
      </c>
      <c r="DF81" s="244">
        <v>1</v>
      </c>
      <c r="DG81" s="247" t="s">
        <v>625</v>
      </c>
      <c r="DH81" s="247" t="s">
        <v>625</v>
      </c>
      <c r="DI81" s="247" t="s">
        <v>1083</v>
      </c>
      <c r="DJ81" s="248">
        <v>1</v>
      </c>
      <c r="DK81" s="264" t="s">
        <v>1195</v>
      </c>
      <c r="DL81" s="264" t="s">
        <v>173</v>
      </c>
      <c r="DM81" s="264" t="s">
        <v>1192</v>
      </c>
      <c r="DN81" s="274" t="s">
        <v>625</v>
      </c>
      <c r="DO81" s="264" t="s">
        <v>173</v>
      </c>
      <c r="DP81" s="264" t="s">
        <v>1595</v>
      </c>
      <c r="DQ81" s="264" t="s">
        <v>1600</v>
      </c>
      <c r="DR81" s="264" t="s">
        <v>1578</v>
      </c>
      <c r="DS81" s="308">
        <v>0</v>
      </c>
      <c r="DT81" s="264" t="s">
        <v>1195</v>
      </c>
      <c r="DU81" s="264" t="s">
        <v>173</v>
      </c>
      <c r="DV81" s="264" t="s">
        <v>1193</v>
      </c>
      <c r="DW81" s="274" t="s">
        <v>625</v>
      </c>
      <c r="DX81" s="285" t="s">
        <v>173</v>
      </c>
      <c r="DY81" s="272" t="s">
        <v>1196</v>
      </c>
      <c r="DZ81" s="272" t="s">
        <v>1197</v>
      </c>
      <c r="EA81" s="259" t="s">
        <v>1152</v>
      </c>
      <c r="EB81" s="259">
        <v>0</v>
      </c>
      <c r="EC81" s="246" t="s">
        <v>1084</v>
      </c>
      <c r="ED81" s="66" t="s">
        <v>172</v>
      </c>
      <c r="EE81" s="249" t="s">
        <v>1318</v>
      </c>
      <c r="EF81" s="66">
        <v>1</v>
      </c>
      <c r="EG81" s="66" t="s">
        <v>172</v>
      </c>
      <c r="EH81" s="360"/>
      <c r="EI81" s="360"/>
      <c r="EJ81" s="360"/>
      <c r="EK81" s="360"/>
    </row>
    <row r="82" spans="1:141" ht="39.75" customHeight="1" x14ac:dyDescent="0.2">
      <c r="A82" s="352"/>
      <c r="B82" s="355"/>
      <c r="C82" s="346"/>
      <c r="D82" s="346"/>
      <c r="E82" s="161" t="s">
        <v>460</v>
      </c>
      <c r="F82" s="349"/>
      <c r="G82" s="161" t="s">
        <v>462</v>
      </c>
      <c r="H82" s="349"/>
      <c r="I82" s="349"/>
      <c r="J82" s="346"/>
      <c r="K82" s="181"/>
      <c r="L82" s="181"/>
      <c r="M82" s="181"/>
      <c r="N82" s="181"/>
      <c r="O82" s="346"/>
      <c r="P82" s="340"/>
      <c r="Q82" s="337"/>
      <c r="R82" s="340"/>
      <c r="S82" s="337"/>
      <c r="T82" s="343"/>
      <c r="U82" s="149"/>
      <c r="V82" s="157"/>
      <c r="W82" s="157"/>
      <c r="X82" s="157"/>
      <c r="Y82" s="151" t="s">
        <v>115</v>
      </c>
      <c r="Z82" s="134">
        <f>+IF(Y82='Tabla Valoración controles'!$D$4,'Tabla Valoración controles'!$F$4,IF('Mapa Corrupcion'!Y82='Tabla Valoración controles'!$D$5,'Tabla Valoración controles'!$F$5,IF(Y82=FORMULAS!$A$10,0,'Tabla Valoración controles'!$F$6)))</f>
        <v>0</v>
      </c>
      <c r="AA82" s="151"/>
      <c r="AB82" s="135">
        <f>+IF(AA82='Tabla Valoración controles'!$D$7,'Tabla Valoración controles'!$F$7,IF(Y82=FORMULAS!$A$10,0,'Tabla Valoración controles'!$F$8))</f>
        <v>0</v>
      </c>
      <c r="AC82" s="151"/>
      <c r="AD82" s="134">
        <f>+IF(AC82='Tabla Valoración controles'!$D$9,'Tabla Valoración controles'!$F$9,IF(Y82=FORMULAS!$A$10,0,'Tabla Valoración controles'!$F$10))</f>
        <v>0</v>
      </c>
      <c r="AE82" s="151"/>
      <c r="AF82" s="134">
        <f>+IF(AE82='Tabla Valoración controles'!$D$9,'Tabla Valoración controles'!$F$9,IF(AA82=FORMULAS!$A$10,0,'Tabla Valoración controles'!$F$10))</f>
        <v>0</v>
      </c>
      <c r="AG82" s="151"/>
      <c r="AH82" s="134">
        <f>+IF(AG82='Tabla Valoración controles'!$D$13,'Tabla Valoración controles'!$F$13,'Tabla Valoración controles'!$F$14)</f>
        <v>0</v>
      </c>
      <c r="AI82" s="195">
        <f t="shared" si="3"/>
        <v>0</v>
      </c>
      <c r="AJ82" s="152"/>
      <c r="AK82" s="153">
        <f>+IF(AJ82=[2]CONTROLES!$C$50,[2]CONTROLES!$D$50,[2]CONTROLES!$D$51)</f>
        <v>0</v>
      </c>
      <c r="AL82" s="152"/>
      <c r="AM82" s="153">
        <f>+IF(AL82=[2]CONTROLES!$C$52,[2]CONTROLES!$D$52,[2]CONTROLES!$D$53)</f>
        <v>0</v>
      </c>
      <c r="AN82" s="152"/>
      <c r="AO82" s="153">
        <f>+IF(AN82=[2]CONTROLES!$C$54,[2]CONTROLES!$D$54,[2]CONTROLES!$D$55)</f>
        <v>0</v>
      </c>
      <c r="AP82" s="152"/>
      <c r="AQ82" s="153">
        <f>+IF(AP82=[2]CONTROLES!$C$56,[2]CONTROLES!$D$56,IF(AP82=[2]CONTROLES!$C$57,[2]CONTROLES!$D$57,[2]CONTROLES!$D$58))</f>
        <v>0</v>
      </c>
      <c r="AR82" s="152"/>
      <c r="AS82" s="153">
        <f>+IF(AR82=[2]CONTROLES!$C$59,[2]CONTROLES!$D$59,[2]CONTROLES!$D$60)</f>
        <v>0</v>
      </c>
      <c r="AT82" s="152"/>
      <c r="AU82" s="153">
        <f>+IF(AT82=[2]CONTROLES!$C$61,[2]CONTROLES!$D$61,[2]CONTROLES!$D$62)</f>
        <v>0</v>
      </c>
      <c r="AV82" s="152"/>
      <c r="AW82" s="154">
        <f>+IF(AV82=[2]CONTROLES!$C$63,[2]CONTROLES!$D$63,IF(AV82=[2]CONTROLES!$C$64,[2]CONTROLES!$D$64,[2]CONTROLES!$D$65))</f>
        <v>0</v>
      </c>
      <c r="AX82" s="154">
        <f t="shared" si="4"/>
        <v>0</v>
      </c>
      <c r="AY82" s="155" t="str">
        <f t="shared" si="5"/>
        <v>Débil</v>
      </c>
      <c r="AZ82" s="346"/>
      <c r="BA82" s="340"/>
      <c r="BB82" s="334"/>
      <c r="BC82" s="337"/>
      <c r="BD82" s="343"/>
      <c r="BE82" s="343"/>
      <c r="BF82" s="136"/>
      <c r="BG82" s="136"/>
      <c r="BH82" s="180"/>
      <c r="BI82" s="136"/>
      <c r="BJ82" s="136"/>
      <c r="BK82" s="136"/>
      <c r="BL82" s="136"/>
      <c r="BM82" s="136" t="s">
        <v>171</v>
      </c>
      <c r="BN82" s="358"/>
      <c r="BO82" s="221"/>
      <c r="BP82" s="221"/>
      <c r="BQ82" s="221"/>
      <c r="BR82" s="221"/>
      <c r="BS82" s="221"/>
      <c r="BT82" s="221"/>
      <c r="BU82" s="221"/>
      <c r="BV82" s="221"/>
      <c r="BW82" s="221"/>
      <c r="BX82" s="221"/>
      <c r="BY82" s="221"/>
      <c r="BZ82" s="221"/>
      <c r="CA82" s="221"/>
      <c r="CB82" s="221"/>
      <c r="CC82" s="221"/>
      <c r="CD82" s="221"/>
      <c r="CE82" s="240"/>
      <c r="CF82" s="240"/>
      <c r="CG82" s="136"/>
      <c r="CH82" s="136"/>
      <c r="CI82" s="136"/>
      <c r="CJ82" s="136"/>
      <c r="CK82" s="136"/>
      <c r="CL82" s="136"/>
      <c r="CM82" s="136"/>
      <c r="CN82" s="136"/>
      <c r="CO82" s="136"/>
      <c r="CP82" s="136"/>
      <c r="CQ82" s="136"/>
      <c r="CR82" s="136"/>
      <c r="CS82" s="136"/>
      <c r="CT82" s="136"/>
      <c r="CU82" s="136"/>
      <c r="CV82" s="136"/>
      <c r="CW82" s="136"/>
      <c r="CX82" s="136"/>
      <c r="CY82" s="136"/>
      <c r="CZ82" s="136"/>
      <c r="DA82" s="136"/>
      <c r="DB82" s="136"/>
      <c r="DC82" s="136"/>
      <c r="DD82" s="136"/>
      <c r="DE82" s="136"/>
      <c r="DF82" s="136"/>
      <c r="DG82" s="136"/>
      <c r="DH82" s="136"/>
      <c r="DI82" s="136"/>
      <c r="DJ82" s="136"/>
      <c r="DK82" s="266"/>
      <c r="DL82" s="266"/>
      <c r="DM82" s="266"/>
      <c r="DN82" s="266"/>
      <c r="DO82" s="266"/>
      <c r="DP82" s="66"/>
      <c r="DQ82" s="66"/>
      <c r="DR82" s="66"/>
      <c r="DS82" s="66"/>
      <c r="DT82" s="269"/>
      <c r="DU82" s="269"/>
      <c r="DV82" s="269"/>
      <c r="DW82" s="269"/>
      <c r="DX82" s="268"/>
      <c r="DY82" s="257"/>
      <c r="DZ82" s="257"/>
      <c r="EA82" s="257"/>
      <c r="EB82" s="257"/>
      <c r="EC82" s="66"/>
      <c r="ED82" s="66"/>
      <c r="EE82" s="66"/>
      <c r="EF82" s="66"/>
      <c r="EG82" s="66"/>
      <c r="EH82" s="361"/>
      <c r="EI82" s="361"/>
      <c r="EJ82" s="361"/>
      <c r="EK82" s="361"/>
    </row>
    <row r="83" spans="1:141" ht="39.75" customHeight="1" x14ac:dyDescent="0.2">
      <c r="A83" s="352"/>
      <c r="B83" s="355"/>
      <c r="C83" s="346"/>
      <c r="D83" s="346"/>
      <c r="E83" s="161"/>
      <c r="F83" s="349"/>
      <c r="G83" s="161"/>
      <c r="H83" s="349"/>
      <c r="I83" s="349"/>
      <c r="J83" s="346"/>
      <c r="K83" s="181"/>
      <c r="L83" s="181"/>
      <c r="M83" s="181"/>
      <c r="N83" s="181"/>
      <c r="O83" s="346"/>
      <c r="P83" s="340"/>
      <c r="Q83" s="337"/>
      <c r="R83" s="340"/>
      <c r="S83" s="337"/>
      <c r="T83" s="343"/>
      <c r="U83" s="149"/>
      <c r="V83" s="157"/>
      <c r="W83" s="157"/>
      <c r="X83" s="157"/>
      <c r="Y83" s="151" t="s">
        <v>115</v>
      </c>
      <c r="Z83" s="134">
        <f>+IF(Y83='Tabla Valoración controles'!$D$4,'Tabla Valoración controles'!$F$4,IF('Mapa Corrupcion'!Y83='Tabla Valoración controles'!$D$5,'Tabla Valoración controles'!$F$5,IF(Y83=FORMULAS!$A$10,0,'Tabla Valoración controles'!$F$6)))</f>
        <v>0</v>
      </c>
      <c r="AA83" s="151"/>
      <c r="AB83" s="135">
        <f>+IF(AA83='Tabla Valoración controles'!$D$7,'Tabla Valoración controles'!$F$7,IF(Y83=FORMULAS!$A$10,0,'Tabla Valoración controles'!$F$8))</f>
        <v>0</v>
      </c>
      <c r="AC83" s="151"/>
      <c r="AD83" s="134">
        <f>+IF(AC83='Tabla Valoración controles'!$D$9,'Tabla Valoración controles'!$F$9,IF(Y83=FORMULAS!$A$10,0,'Tabla Valoración controles'!$F$10))</f>
        <v>0</v>
      </c>
      <c r="AE83" s="151"/>
      <c r="AF83" s="134">
        <f>+IF(AE83='Tabla Valoración controles'!$D$9,'Tabla Valoración controles'!$F$9,IF(AA83=FORMULAS!$A$10,0,'Tabla Valoración controles'!$F$10))</f>
        <v>0</v>
      </c>
      <c r="AG83" s="151"/>
      <c r="AH83" s="134">
        <f>+IF(AG83='Tabla Valoración controles'!$D$13,'Tabla Valoración controles'!$F$13,'Tabla Valoración controles'!$F$14)</f>
        <v>0</v>
      </c>
      <c r="AI83" s="195">
        <f t="shared" si="3"/>
        <v>0</v>
      </c>
      <c r="AJ83" s="152"/>
      <c r="AK83" s="153">
        <f>+IF(AJ83=[2]CONTROLES!$C$50,[2]CONTROLES!$D$50,[2]CONTROLES!$D$51)</f>
        <v>0</v>
      </c>
      <c r="AL83" s="152"/>
      <c r="AM83" s="153">
        <f>+IF(AL83=[2]CONTROLES!$C$52,[2]CONTROLES!$D$52,[2]CONTROLES!$D$53)</f>
        <v>0</v>
      </c>
      <c r="AN83" s="152"/>
      <c r="AO83" s="153">
        <f>+IF(AN83=[2]CONTROLES!$C$54,[2]CONTROLES!$D$54,[2]CONTROLES!$D$55)</f>
        <v>0</v>
      </c>
      <c r="AP83" s="152"/>
      <c r="AQ83" s="153">
        <f>+IF(AP83=[2]CONTROLES!$C$56,[2]CONTROLES!$D$56,IF(AP83=[2]CONTROLES!$C$57,[2]CONTROLES!$D$57,[2]CONTROLES!$D$58))</f>
        <v>0</v>
      </c>
      <c r="AR83" s="152"/>
      <c r="AS83" s="153">
        <f>+IF(AR83=[2]CONTROLES!$C$59,[2]CONTROLES!$D$59,[2]CONTROLES!$D$60)</f>
        <v>0</v>
      </c>
      <c r="AT83" s="152"/>
      <c r="AU83" s="153">
        <f>+IF(AT83=[2]CONTROLES!$C$61,[2]CONTROLES!$D$61,[2]CONTROLES!$D$62)</f>
        <v>0</v>
      </c>
      <c r="AV83" s="152"/>
      <c r="AW83" s="154">
        <f>+IF(AV83=[2]CONTROLES!$C$63,[2]CONTROLES!$D$63,IF(AV83=[2]CONTROLES!$C$64,[2]CONTROLES!$D$64,[2]CONTROLES!$D$65))</f>
        <v>0</v>
      </c>
      <c r="AX83" s="154">
        <f t="shared" si="4"/>
        <v>0</v>
      </c>
      <c r="AY83" s="155" t="str">
        <f t="shared" si="5"/>
        <v>Débil</v>
      </c>
      <c r="AZ83" s="346"/>
      <c r="BA83" s="340"/>
      <c r="BB83" s="334"/>
      <c r="BC83" s="337"/>
      <c r="BD83" s="343"/>
      <c r="BE83" s="343"/>
      <c r="BF83" s="136"/>
      <c r="BG83" s="136"/>
      <c r="BH83" s="180"/>
      <c r="BI83" s="136"/>
      <c r="BJ83" s="136"/>
      <c r="BK83" s="136"/>
      <c r="BL83" s="136"/>
      <c r="BM83" s="136" t="s">
        <v>171</v>
      </c>
      <c r="BN83" s="358"/>
      <c r="BO83" s="221"/>
      <c r="BP83" s="221"/>
      <c r="BQ83" s="221"/>
      <c r="BR83" s="221"/>
      <c r="BS83" s="221"/>
      <c r="BT83" s="221"/>
      <c r="BU83" s="221"/>
      <c r="BV83" s="221"/>
      <c r="BW83" s="221"/>
      <c r="BX83" s="221"/>
      <c r="BY83" s="221"/>
      <c r="BZ83" s="221"/>
      <c r="CA83" s="221"/>
      <c r="CB83" s="221"/>
      <c r="CC83" s="221"/>
      <c r="CD83" s="221"/>
      <c r="CE83" s="240"/>
      <c r="CF83" s="240"/>
      <c r="CG83" s="136"/>
      <c r="CH83" s="136"/>
      <c r="CI83" s="136"/>
      <c r="CJ83" s="136"/>
      <c r="CK83" s="136"/>
      <c r="CL83" s="136"/>
      <c r="CM83" s="136"/>
      <c r="CN83" s="136"/>
      <c r="CO83" s="136"/>
      <c r="CP83" s="136"/>
      <c r="CQ83" s="136"/>
      <c r="CR83" s="136"/>
      <c r="CS83" s="136"/>
      <c r="CT83" s="136"/>
      <c r="CU83" s="136"/>
      <c r="CV83" s="136"/>
      <c r="CW83" s="136"/>
      <c r="CX83" s="136"/>
      <c r="CY83" s="136"/>
      <c r="CZ83" s="136"/>
      <c r="DA83" s="136"/>
      <c r="DB83" s="136"/>
      <c r="DC83" s="136"/>
      <c r="DD83" s="136"/>
      <c r="DE83" s="136"/>
      <c r="DF83" s="136"/>
      <c r="DG83" s="136"/>
      <c r="DH83" s="136"/>
      <c r="DI83" s="136"/>
      <c r="DJ83" s="136"/>
      <c r="DK83" s="266"/>
      <c r="DL83" s="266"/>
      <c r="DM83" s="266"/>
      <c r="DN83" s="266"/>
      <c r="DO83" s="266"/>
      <c r="DP83" s="66"/>
      <c r="DQ83" s="66"/>
      <c r="DR83" s="66"/>
      <c r="DS83" s="66"/>
      <c r="DT83" s="269"/>
      <c r="DU83" s="269"/>
      <c r="DV83" s="269"/>
      <c r="DW83" s="269"/>
      <c r="DX83" s="268"/>
      <c r="DY83" s="257"/>
      <c r="DZ83" s="257"/>
      <c r="EA83" s="257"/>
      <c r="EB83" s="257"/>
      <c r="EC83" s="66"/>
      <c r="ED83" s="66"/>
      <c r="EE83" s="66"/>
      <c r="EF83" s="66"/>
      <c r="EG83" s="66"/>
      <c r="EH83" s="361"/>
      <c r="EI83" s="361"/>
      <c r="EJ83" s="361"/>
      <c r="EK83" s="361"/>
    </row>
    <row r="84" spans="1:141" ht="39.75" customHeight="1" x14ac:dyDescent="0.2">
      <c r="A84" s="352"/>
      <c r="B84" s="355"/>
      <c r="C84" s="346"/>
      <c r="D84" s="346"/>
      <c r="E84" s="161"/>
      <c r="F84" s="349"/>
      <c r="G84" s="161"/>
      <c r="H84" s="349"/>
      <c r="I84" s="349"/>
      <c r="J84" s="346"/>
      <c r="K84" s="181"/>
      <c r="L84" s="181"/>
      <c r="M84" s="181"/>
      <c r="N84" s="181"/>
      <c r="O84" s="346"/>
      <c r="P84" s="340"/>
      <c r="Q84" s="337"/>
      <c r="R84" s="340"/>
      <c r="S84" s="337"/>
      <c r="T84" s="343"/>
      <c r="U84" s="149"/>
      <c r="V84" s="157"/>
      <c r="W84" s="157"/>
      <c r="X84" s="157"/>
      <c r="Y84" s="151" t="s">
        <v>115</v>
      </c>
      <c r="Z84" s="134">
        <f>+IF(Y84='Tabla Valoración controles'!$D$4,'Tabla Valoración controles'!$F$4,IF('Mapa Corrupcion'!Y84='Tabla Valoración controles'!$D$5,'Tabla Valoración controles'!$F$5,IF(Y84=FORMULAS!$A$10,0,'Tabla Valoración controles'!$F$6)))</f>
        <v>0</v>
      </c>
      <c r="AA84" s="151"/>
      <c r="AB84" s="135">
        <f>+IF(AA84='Tabla Valoración controles'!$D$7,'Tabla Valoración controles'!$F$7,IF(Y84=FORMULAS!$A$10,0,'Tabla Valoración controles'!$F$8))</f>
        <v>0</v>
      </c>
      <c r="AC84" s="151"/>
      <c r="AD84" s="134">
        <f>+IF(AC84='Tabla Valoración controles'!$D$9,'Tabla Valoración controles'!$F$9,IF(Y84=FORMULAS!$A$10,0,'Tabla Valoración controles'!$F$10))</f>
        <v>0</v>
      </c>
      <c r="AE84" s="151"/>
      <c r="AF84" s="134">
        <f>+IF(AE84='Tabla Valoración controles'!$D$9,'Tabla Valoración controles'!$F$9,IF(AA84=FORMULAS!$A$10,0,'Tabla Valoración controles'!$F$10))</f>
        <v>0</v>
      </c>
      <c r="AG84" s="151"/>
      <c r="AH84" s="134">
        <f>+IF(AG84='Tabla Valoración controles'!$D$13,'Tabla Valoración controles'!$F$13,'Tabla Valoración controles'!$F$14)</f>
        <v>0</v>
      </c>
      <c r="AI84" s="195">
        <f t="shared" si="3"/>
        <v>0</v>
      </c>
      <c r="AJ84" s="152"/>
      <c r="AK84" s="153">
        <f>+IF(AJ84=[2]CONTROLES!$C$50,[2]CONTROLES!$D$50,[2]CONTROLES!$D$51)</f>
        <v>0</v>
      </c>
      <c r="AL84" s="152"/>
      <c r="AM84" s="153">
        <f>+IF(AL84=[2]CONTROLES!$C$52,[2]CONTROLES!$D$52,[2]CONTROLES!$D$53)</f>
        <v>0</v>
      </c>
      <c r="AN84" s="152"/>
      <c r="AO84" s="153">
        <f>+IF(AN84=[2]CONTROLES!$C$54,[2]CONTROLES!$D$54,[2]CONTROLES!$D$55)</f>
        <v>0</v>
      </c>
      <c r="AP84" s="152"/>
      <c r="AQ84" s="153">
        <f>+IF(AP84=[2]CONTROLES!$C$56,[2]CONTROLES!$D$56,IF(AP84=[2]CONTROLES!$C$57,[2]CONTROLES!$D$57,[2]CONTROLES!$D$58))</f>
        <v>0</v>
      </c>
      <c r="AR84" s="152"/>
      <c r="AS84" s="153">
        <f>+IF(AR84=[2]CONTROLES!$C$59,[2]CONTROLES!$D$59,[2]CONTROLES!$D$60)</f>
        <v>0</v>
      </c>
      <c r="AT84" s="152"/>
      <c r="AU84" s="153">
        <f>+IF(AT84=[2]CONTROLES!$C$61,[2]CONTROLES!$D$61,[2]CONTROLES!$D$62)</f>
        <v>0</v>
      </c>
      <c r="AV84" s="152"/>
      <c r="AW84" s="154">
        <f>+IF(AV84=[2]CONTROLES!$C$63,[2]CONTROLES!$D$63,IF(AV84=[2]CONTROLES!$C$64,[2]CONTROLES!$D$64,[2]CONTROLES!$D$65))</f>
        <v>0</v>
      </c>
      <c r="AX84" s="154">
        <f t="shared" si="4"/>
        <v>0</v>
      </c>
      <c r="AY84" s="155" t="str">
        <f t="shared" si="5"/>
        <v>Débil</v>
      </c>
      <c r="AZ84" s="346"/>
      <c r="BA84" s="340"/>
      <c r="BB84" s="334"/>
      <c r="BC84" s="337"/>
      <c r="BD84" s="343"/>
      <c r="BE84" s="343"/>
      <c r="BF84" s="136"/>
      <c r="BG84" s="136"/>
      <c r="BH84" s="180"/>
      <c r="BI84" s="136"/>
      <c r="BJ84" s="136"/>
      <c r="BK84" s="136"/>
      <c r="BL84" s="136"/>
      <c r="BM84" s="136" t="s">
        <v>171</v>
      </c>
      <c r="BN84" s="358"/>
      <c r="BO84" s="221"/>
      <c r="BP84" s="221"/>
      <c r="BQ84" s="221"/>
      <c r="BR84" s="221"/>
      <c r="BS84" s="221"/>
      <c r="BT84" s="221"/>
      <c r="BU84" s="221"/>
      <c r="BV84" s="221"/>
      <c r="BW84" s="221"/>
      <c r="BX84" s="221"/>
      <c r="BY84" s="221"/>
      <c r="BZ84" s="221"/>
      <c r="CA84" s="221"/>
      <c r="CB84" s="221"/>
      <c r="CC84" s="221"/>
      <c r="CD84" s="221"/>
      <c r="CE84" s="240"/>
      <c r="CF84" s="240"/>
      <c r="CG84" s="136"/>
      <c r="CH84" s="136"/>
      <c r="CI84" s="136"/>
      <c r="CJ84" s="136"/>
      <c r="CK84" s="136"/>
      <c r="CL84" s="136"/>
      <c r="CM84" s="136"/>
      <c r="CN84" s="136"/>
      <c r="CO84" s="136"/>
      <c r="CP84" s="136"/>
      <c r="CQ84" s="136"/>
      <c r="CR84" s="136"/>
      <c r="CS84" s="136"/>
      <c r="CT84" s="136"/>
      <c r="CU84" s="136"/>
      <c r="CV84" s="136"/>
      <c r="CW84" s="136"/>
      <c r="CX84" s="136"/>
      <c r="CY84" s="136"/>
      <c r="CZ84" s="136"/>
      <c r="DA84" s="136"/>
      <c r="DB84" s="136"/>
      <c r="DC84" s="136"/>
      <c r="DD84" s="136"/>
      <c r="DE84" s="136"/>
      <c r="DF84" s="136"/>
      <c r="DG84" s="136"/>
      <c r="DH84" s="136"/>
      <c r="DI84" s="136"/>
      <c r="DJ84" s="136"/>
      <c r="DK84" s="266"/>
      <c r="DL84" s="266"/>
      <c r="DM84" s="266"/>
      <c r="DN84" s="266"/>
      <c r="DO84" s="266"/>
      <c r="DP84" s="66"/>
      <c r="DQ84" s="66"/>
      <c r="DR84" s="66"/>
      <c r="DS84" s="66"/>
      <c r="DT84" s="269"/>
      <c r="DU84" s="269"/>
      <c r="DV84" s="269"/>
      <c r="DW84" s="269"/>
      <c r="DX84" s="268"/>
      <c r="DY84" s="257"/>
      <c r="DZ84" s="257"/>
      <c r="EA84" s="257"/>
      <c r="EB84" s="257"/>
      <c r="EC84" s="66"/>
      <c r="ED84" s="66"/>
      <c r="EE84" s="66"/>
      <c r="EF84" s="66"/>
      <c r="EG84" s="66"/>
      <c r="EH84" s="361"/>
      <c r="EI84" s="361"/>
      <c r="EJ84" s="361"/>
      <c r="EK84" s="361"/>
    </row>
    <row r="85" spans="1:141" ht="39.75" customHeight="1" x14ac:dyDescent="0.2">
      <c r="A85" s="352"/>
      <c r="B85" s="355"/>
      <c r="C85" s="346"/>
      <c r="D85" s="346"/>
      <c r="E85" s="161"/>
      <c r="F85" s="349"/>
      <c r="G85" s="161"/>
      <c r="H85" s="349"/>
      <c r="I85" s="349"/>
      <c r="J85" s="346"/>
      <c r="K85" s="181"/>
      <c r="L85" s="181"/>
      <c r="M85" s="181"/>
      <c r="N85" s="181"/>
      <c r="O85" s="346"/>
      <c r="P85" s="340"/>
      <c r="Q85" s="337"/>
      <c r="R85" s="340"/>
      <c r="S85" s="337"/>
      <c r="T85" s="343"/>
      <c r="U85" s="149"/>
      <c r="V85" s="157"/>
      <c r="W85" s="157"/>
      <c r="X85" s="157"/>
      <c r="Y85" s="151" t="s">
        <v>115</v>
      </c>
      <c r="Z85" s="134">
        <f>+IF(Y85='Tabla Valoración controles'!$D$4,'Tabla Valoración controles'!$F$4,IF('Mapa Corrupcion'!Y85='Tabla Valoración controles'!$D$5,'Tabla Valoración controles'!$F$5,IF(Y85=FORMULAS!$A$10,0,'Tabla Valoración controles'!$F$6)))</f>
        <v>0</v>
      </c>
      <c r="AA85" s="151"/>
      <c r="AB85" s="135">
        <f>+IF(AA85='Tabla Valoración controles'!$D$7,'Tabla Valoración controles'!$F$7,IF(Y85=FORMULAS!$A$10,0,'Tabla Valoración controles'!$F$8))</f>
        <v>0</v>
      </c>
      <c r="AC85" s="151"/>
      <c r="AD85" s="134">
        <f>+IF(AC85='Tabla Valoración controles'!$D$9,'Tabla Valoración controles'!$F$9,IF(Y85=FORMULAS!$A$10,0,'Tabla Valoración controles'!$F$10))</f>
        <v>0</v>
      </c>
      <c r="AE85" s="151"/>
      <c r="AF85" s="134">
        <f>+IF(AE85='Tabla Valoración controles'!$D$9,'Tabla Valoración controles'!$F$9,IF(AA85=FORMULAS!$A$10,0,'Tabla Valoración controles'!$F$10))</f>
        <v>0</v>
      </c>
      <c r="AG85" s="151"/>
      <c r="AH85" s="134">
        <f>+IF(AG85='Tabla Valoración controles'!$D$13,'Tabla Valoración controles'!$F$13,'Tabla Valoración controles'!$F$14)</f>
        <v>0</v>
      </c>
      <c r="AI85" s="195">
        <f t="shared" si="3"/>
        <v>0</v>
      </c>
      <c r="AJ85" s="152"/>
      <c r="AK85" s="153">
        <f>+IF(AJ85=[2]CONTROLES!$C$50,[2]CONTROLES!$D$50,[2]CONTROLES!$D$51)</f>
        <v>0</v>
      </c>
      <c r="AL85" s="152"/>
      <c r="AM85" s="153">
        <f>+IF(AL85=[2]CONTROLES!$C$52,[2]CONTROLES!$D$52,[2]CONTROLES!$D$53)</f>
        <v>0</v>
      </c>
      <c r="AN85" s="152"/>
      <c r="AO85" s="153">
        <f>+IF(AN85=[2]CONTROLES!$C$54,[2]CONTROLES!$D$54,[2]CONTROLES!$D$55)</f>
        <v>0</v>
      </c>
      <c r="AP85" s="152"/>
      <c r="AQ85" s="153">
        <f>+IF(AP85=[2]CONTROLES!$C$56,[2]CONTROLES!$D$56,IF(AP85=[2]CONTROLES!$C$57,[2]CONTROLES!$D$57,[2]CONTROLES!$D$58))</f>
        <v>0</v>
      </c>
      <c r="AR85" s="152"/>
      <c r="AS85" s="153">
        <f>+IF(AR85=[2]CONTROLES!$C$59,[2]CONTROLES!$D$59,[2]CONTROLES!$D$60)</f>
        <v>0</v>
      </c>
      <c r="AT85" s="152"/>
      <c r="AU85" s="153">
        <f>+IF(AT85=[2]CONTROLES!$C$61,[2]CONTROLES!$D$61,[2]CONTROLES!$D$62)</f>
        <v>0</v>
      </c>
      <c r="AV85" s="152"/>
      <c r="AW85" s="154">
        <f>+IF(AV85=[2]CONTROLES!$C$63,[2]CONTROLES!$D$63,IF(AV85=[2]CONTROLES!$C$64,[2]CONTROLES!$D$64,[2]CONTROLES!$D$65))</f>
        <v>0</v>
      </c>
      <c r="AX85" s="154">
        <f t="shared" si="4"/>
        <v>0</v>
      </c>
      <c r="AY85" s="155" t="str">
        <f t="shared" si="5"/>
        <v>Débil</v>
      </c>
      <c r="AZ85" s="346"/>
      <c r="BA85" s="340"/>
      <c r="BB85" s="334"/>
      <c r="BC85" s="337"/>
      <c r="BD85" s="343"/>
      <c r="BE85" s="343"/>
      <c r="BF85" s="136"/>
      <c r="BG85" s="136"/>
      <c r="BH85" s="180"/>
      <c r="BI85" s="136"/>
      <c r="BJ85" s="136"/>
      <c r="BK85" s="136"/>
      <c r="BL85" s="136"/>
      <c r="BM85" s="136" t="s">
        <v>171</v>
      </c>
      <c r="BN85" s="358"/>
      <c r="BO85" s="221"/>
      <c r="BP85" s="221"/>
      <c r="BQ85" s="221"/>
      <c r="BR85" s="221"/>
      <c r="BS85" s="221"/>
      <c r="BT85" s="221"/>
      <c r="BU85" s="221"/>
      <c r="BV85" s="221"/>
      <c r="BW85" s="221"/>
      <c r="BX85" s="221"/>
      <c r="BY85" s="221"/>
      <c r="BZ85" s="221"/>
      <c r="CA85" s="221"/>
      <c r="CB85" s="221"/>
      <c r="CC85" s="221"/>
      <c r="CD85" s="221"/>
      <c r="CE85" s="240"/>
      <c r="CF85" s="240"/>
      <c r="CG85" s="136"/>
      <c r="CH85" s="136"/>
      <c r="CI85" s="136"/>
      <c r="CJ85" s="136"/>
      <c r="CK85" s="136"/>
      <c r="CL85" s="136"/>
      <c r="CM85" s="136"/>
      <c r="CN85" s="136"/>
      <c r="CO85" s="136"/>
      <c r="CP85" s="136"/>
      <c r="CQ85" s="136"/>
      <c r="CR85" s="136"/>
      <c r="CS85" s="136"/>
      <c r="CT85" s="136"/>
      <c r="CU85" s="136"/>
      <c r="CV85" s="136"/>
      <c r="CW85" s="136"/>
      <c r="CX85" s="136"/>
      <c r="CY85" s="136"/>
      <c r="CZ85" s="136"/>
      <c r="DA85" s="136"/>
      <c r="DB85" s="136"/>
      <c r="DC85" s="136"/>
      <c r="DD85" s="136"/>
      <c r="DE85" s="136"/>
      <c r="DF85" s="136"/>
      <c r="DG85" s="136"/>
      <c r="DH85" s="136"/>
      <c r="DI85" s="136"/>
      <c r="DJ85" s="136"/>
      <c r="DK85" s="266"/>
      <c r="DL85" s="266"/>
      <c r="DM85" s="266"/>
      <c r="DN85" s="266"/>
      <c r="DO85" s="266"/>
      <c r="DP85" s="66"/>
      <c r="DQ85" s="66"/>
      <c r="DR85" s="66"/>
      <c r="DS85" s="66"/>
      <c r="DT85" s="269"/>
      <c r="DU85" s="269"/>
      <c r="DV85" s="269"/>
      <c r="DW85" s="269"/>
      <c r="DX85" s="268"/>
      <c r="DY85" s="257"/>
      <c r="DZ85" s="257"/>
      <c r="EA85" s="257"/>
      <c r="EB85" s="257"/>
      <c r="EC85" s="66"/>
      <c r="ED85" s="66"/>
      <c r="EE85" s="66"/>
      <c r="EF85" s="66"/>
      <c r="EG85" s="66"/>
      <c r="EH85" s="361"/>
      <c r="EI85" s="361"/>
      <c r="EJ85" s="361"/>
      <c r="EK85" s="361"/>
    </row>
    <row r="86" spans="1:141" ht="39.75" customHeight="1" x14ac:dyDescent="0.2">
      <c r="A86" s="353"/>
      <c r="B86" s="356"/>
      <c r="C86" s="347"/>
      <c r="D86" s="347"/>
      <c r="E86" s="161"/>
      <c r="F86" s="350"/>
      <c r="G86" s="161"/>
      <c r="H86" s="350"/>
      <c r="I86" s="350"/>
      <c r="J86" s="347"/>
      <c r="K86" s="182"/>
      <c r="L86" s="182"/>
      <c r="M86" s="182"/>
      <c r="N86" s="182"/>
      <c r="O86" s="347"/>
      <c r="P86" s="341"/>
      <c r="Q86" s="338"/>
      <c r="R86" s="341"/>
      <c r="S86" s="338"/>
      <c r="T86" s="344"/>
      <c r="U86" s="149"/>
      <c r="V86" s="157"/>
      <c r="W86" s="157"/>
      <c r="X86" s="157"/>
      <c r="Y86" s="151" t="s">
        <v>115</v>
      </c>
      <c r="Z86" s="134">
        <f>+IF(Y86='Tabla Valoración controles'!$D$4,'Tabla Valoración controles'!$F$4,IF('Mapa Corrupcion'!Y86='Tabla Valoración controles'!$D$5,'Tabla Valoración controles'!$F$5,IF(Y86=FORMULAS!$A$10,0,'Tabla Valoración controles'!$F$6)))</f>
        <v>0</v>
      </c>
      <c r="AA86" s="151"/>
      <c r="AB86" s="135">
        <f>+IF(AA86='Tabla Valoración controles'!$D$7,'Tabla Valoración controles'!$F$7,IF(Y86=FORMULAS!$A$10,0,'Tabla Valoración controles'!$F$8))</f>
        <v>0</v>
      </c>
      <c r="AC86" s="151"/>
      <c r="AD86" s="134">
        <f>+IF(AC86='Tabla Valoración controles'!$D$9,'Tabla Valoración controles'!$F$9,IF(Y86=FORMULAS!$A$10,0,'Tabla Valoración controles'!$F$10))</f>
        <v>0</v>
      </c>
      <c r="AE86" s="151"/>
      <c r="AF86" s="134">
        <f>+IF(AE86='Tabla Valoración controles'!$D$9,'Tabla Valoración controles'!$F$9,IF(AA86=FORMULAS!$A$10,0,'Tabla Valoración controles'!$F$10))</f>
        <v>0</v>
      </c>
      <c r="AG86" s="151"/>
      <c r="AH86" s="134">
        <f>+IF(AG86='Tabla Valoración controles'!$D$13,'Tabla Valoración controles'!$F$13,'Tabla Valoración controles'!$F$14)</f>
        <v>0</v>
      </c>
      <c r="AI86" s="195">
        <f t="shared" si="3"/>
        <v>0</v>
      </c>
      <c r="AJ86" s="152"/>
      <c r="AK86" s="153">
        <f>+IF(AJ86=[2]CONTROLES!$C$50,[2]CONTROLES!$D$50,[2]CONTROLES!$D$51)</f>
        <v>0</v>
      </c>
      <c r="AL86" s="152"/>
      <c r="AM86" s="153">
        <f>+IF(AL86=[2]CONTROLES!$C$52,[2]CONTROLES!$D$52,[2]CONTROLES!$D$53)</f>
        <v>0</v>
      </c>
      <c r="AN86" s="152"/>
      <c r="AO86" s="153">
        <f>+IF(AN86=[2]CONTROLES!$C$54,[2]CONTROLES!$D$54,[2]CONTROLES!$D$55)</f>
        <v>0</v>
      </c>
      <c r="AP86" s="152"/>
      <c r="AQ86" s="153">
        <f>+IF(AP86=[2]CONTROLES!$C$56,[2]CONTROLES!$D$56,IF(AP86=[2]CONTROLES!$C$57,[2]CONTROLES!$D$57,[2]CONTROLES!$D$58))</f>
        <v>0</v>
      </c>
      <c r="AR86" s="152"/>
      <c r="AS86" s="153">
        <f>+IF(AR86=[2]CONTROLES!$C$59,[2]CONTROLES!$D$59,[2]CONTROLES!$D$60)</f>
        <v>0</v>
      </c>
      <c r="AT86" s="152"/>
      <c r="AU86" s="153">
        <f>+IF(AT86=[2]CONTROLES!$C$61,[2]CONTROLES!$D$61,[2]CONTROLES!$D$62)</f>
        <v>0</v>
      </c>
      <c r="AV86" s="152"/>
      <c r="AW86" s="154">
        <f>+IF(AV86=[2]CONTROLES!$C$63,[2]CONTROLES!$D$63,IF(AV86=[2]CONTROLES!$C$64,[2]CONTROLES!$D$64,[2]CONTROLES!$D$65))</f>
        <v>0</v>
      </c>
      <c r="AX86" s="154">
        <f t="shared" si="4"/>
        <v>0</v>
      </c>
      <c r="AY86" s="155" t="str">
        <f t="shared" si="5"/>
        <v>Débil</v>
      </c>
      <c r="AZ86" s="347"/>
      <c r="BA86" s="341"/>
      <c r="BB86" s="335"/>
      <c r="BC86" s="338"/>
      <c r="BD86" s="344"/>
      <c r="BE86" s="344"/>
      <c r="BF86" s="136"/>
      <c r="BG86" s="136"/>
      <c r="BH86" s="180"/>
      <c r="BI86" s="136"/>
      <c r="BJ86" s="136"/>
      <c r="BK86" s="136"/>
      <c r="BL86" s="136"/>
      <c r="BM86" s="136" t="s">
        <v>171</v>
      </c>
      <c r="BN86" s="359"/>
      <c r="BO86" s="221"/>
      <c r="BP86" s="221"/>
      <c r="BQ86" s="221"/>
      <c r="BR86" s="221"/>
      <c r="BS86" s="221"/>
      <c r="BT86" s="221"/>
      <c r="BU86" s="221"/>
      <c r="BV86" s="221"/>
      <c r="BW86" s="221"/>
      <c r="BX86" s="221"/>
      <c r="BY86" s="221"/>
      <c r="BZ86" s="221"/>
      <c r="CA86" s="221"/>
      <c r="CB86" s="221"/>
      <c r="CC86" s="221"/>
      <c r="CD86" s="221"/>
      <c r="CE86" s="240"/>
      <c r="CF86" s="240"/>
      <c r="CG86" s="136"/>
      <c r="CH86" s="136"/>
      <c r="CI86" s="136"/>
      <c r="CJ86" s="136"/>
      <c r="CK86" s="136"/>
      <c r="CL86" s="136"/>
      <c r="CM86" s="136"/>
      <c r="CN86" s="136"/>
      <c r="CO86" s="136"/>
      <c r="CP86" s="136"/>
      <c r="CQ86" s="136"/>
      <c r="CR86" s="136"/>
      <c r="CS86" s="136"/>
      <c r="CT86" s="136"/>
      <c r="CU86" s="136"/>
      <c r="CV86" s="136"/>
      <c r="CW86" s="136"/>
      <c r="CX86" s="136"/>
      <c r="CY86" s="136"/>
      <c r="CZ86" s="136"/>
      <c r="DA86" s="136"/>
      <c r="DB86" s="136"/>
      <c r="DC86" s="136"/>
      <c r="DD86" s="136"/>
      <c r="DE86" s="136"/>
      <c r="DF86" s="136"/>
      <c r="DG86" s="136"/>
      <c r="DH86" s="136"/>
      <c r="DI86" s="136"/>
      <c r="DJ86" s="136"/>
      <c r="DK86" s="266"/>
      <c r="DL86" s="266"/>
      <c r="DM86" s="266"/>
      <c r="DN86" s="266"/>
      <c r="DO86" s="266"/>
      <c r="DP86" s="66"/>
      <c r="DQ86" s="66"/>
      <c r="DR86" s="66"/>
      <c r="DS86" s="66"/>
      <c r="DT86" s="269"/>
      <c r="DU86" s="269"/>
      <c r="DV86" s="269"/>
      <c r="DW86" s="269"/>
      <c r="DX86" s="268"/>
      <c r="DY86" s="258"/>
      <c r="DZ86" s="258"/>
      <c r="EA86" s="258"/>
      <c r="EB86" s="258"/>
      <c r="EC86" s="66"/>
      <c r="ED86" s="66"/>
      <c r="EE86" s="66"/>
      <c r="EF86" s="66"/>
      <c r="EG86" s="66"/>
      <c r="EH86" s="362"/>
      <c r="EI86" s="362"/>
      <c r="EJ86" s="362"/>
      <c r="EK86" s="362"/>
    </row>
    <row r="87" spans="1:141" ht="66" customHeight="1" x14ac:dyDescent="0.2">
      <c r="A87" s="351">
        <v>14</v>
      </c>
      <c r="B87" s="354" t="s">
        <v>136</v>
      </c>
      <c r="C87" s="345" t="str">
        <f>VLOOKUP(B87,FORMULAS!$A$30:$B$46,2,0)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87" s="345" t="str">
        <f>VLOOKUP(B87,FORMULAS!$A$30:$C$46,3,0)</f>
        <v>Jefe Oficina de Tecnologías de la Información y las Comunicaciones</v>
      </c>
      <c r="E87" s="161" t="s">
        <v>471</v>
      </c>
      <c r="F87" s="348" t="s">
        <v>470</v>
      </c>
      <c r="G87" s="161" t="s">
        <v>472</v>
      </c>
      <c r="H87" s="348" t="s">
        <v>468</v>
      </c>
      <c r="I87" s="348" t="s">
        <v>469</v>
      </c>
      <c r="J87" s="345" t="s">
        <v>625</v>
      </c>
      <c r="K87" s="148" t="s">
        <v>676</v>
      </c>
      <c r="L87" s="148" t="s">
        <v>676</v>
      </c>
      <c r="M87" s="148" t="s">
        <v>676</v>
      </c>
      <c r="N87" s="148" t="s">
        <v>676</v>
      </c>
      <c r="O87" s="345" t="s">
        <v>286</v>
      </c>
      <c r="P87" s="339" t="str">
        <f>VLOOKUP(O87,FORMULAS!$A$77:$B$82,2,0)</f>
        <v>Rara vez</v>
      </c>
      <c r="Q87" s="336" t="str">
        <f>+P87</f>
        <v>Rara vez</v>
      </c>
      <c r="R87" s="339" t="str">
        <f>VLOOKUP(A87,'Impacto Ri Inhe'!$B$5:$AF$41,31,1)</f>
        <v>Mayor</v>
      </c>
      <c r="S87" s="336" t="str">
        <f>CONCATENATE(R87,"-",Q87)</f>
        <v>Mayor-Rara vez</v>
      </c>
      <c r="T87" s="342" t="str">
        <f>VLOOKUP(S87,FORMULAS!$I$77:$J$97,2,0)</f>
        <v>Alto</v>
      </c>
      <c r="U87" s="149">
        <v>1</v>
      </c>
      <c r="V87" s="150" t="s">
        <v>818</v>
      </c>
      <c r="W87" s="150" t="s">
        <v>476</v>
      </c>
      <c r="X87" s="150" t="s">
        <v>477</v>
      </c>
      <c r="Y87" s="151" t="s">
        <v>12</v>
      </c>
      <c r="Z87" s="134">
        <f>+IF(Y87='Tabla Valoración controles'!$D$4,'Tabla Valoración controles'!$F$4,IF('Mapa Corrupcion'!Y87='Tabla Valoración controles'!$D$5,'Tabla Valoración controles'!$F$5,IF(Y87=FORMULAS!$A$10,0,'Tabla Valoración controles'!$F$6)))</f>
        <v>0.25</v>
      </c>
      <c r="AA87" s="151" t="s">
        <v>9</v>
      </c>
      <c r="AB87" s="135">
        <f>+IF(AA87='Tabla Valoración controles'!$D$7,'Tabla Valoración controles'!$F$7,IF(Y87=FORMULAS!$A$10,0,'Tabla Valoración controles'!$F$8))</f>
        <v>0.25</v>
      </c>
      <c r="AC87" s="151" t="s">
        <v>17</v>
      </c>
      <c r="AD87" s="134">
        <f>+IF(AC87='Tabla Valoración controles'!$D$9,'Tabla Valoración controles'!$F$9,IF(Y87=FORMULAS!$A$10,0,'Tabla Valoración controles'!$F$10))</f>
        <v>0</v>
      </c>
      <c r="AE87" s="151" t="s">
        <v>20</v>
      </c>
      <c r="AF87" s="134">
        <f>+IF(AE87='Tabla Valoración controles'!$D$9,'Tabla Valoración controles'!$F$9,IF(AA87=FORMULAS!$A$10,0,'Tabla Valoración controles'!$F$10))</f>
        <v>0</v>
      </c>
      <c r="AG87" s="151" t="s">
        <v>77</v>
      </c>
      <c r="AH87" s="134">
        <f>+IF(AG87='Tabla Valoración controles'!$D$13,'Tabla Valoración controles'!$F$13,'Tabla Valoración controles'!$F$14)</f>
        <v>0</v>
      </c>
      <c r="AI87" s="195">
        <f t="shared" si="3"/>
        <v>0.5</v>
      </c>
      <c r="AJ87" s="152" t="s">
        <v>716</v>
      </c>
      <c r="AK87" s="153">
        <f>+IF(AJ87=[2]CONTROLES!$C$50,[2]CONTROLES!$D$50,[2]CONTROLES!$D$51)</f>
        <v>15</v>
      </c>
      <c r="AL87" s="152" t="s">
        <v>722</v>
      </c>
      <c r="AM87" s="153">
        <f>+IF(AL87=[2]CONTROLES!$C$52,[2]CONTROLES!$D$52,[2]CONTROLES!$D$53)</f>
        <v>15</v>
      </c>
      <c r="AN87" s="152" t="s">
        <v>725</v>
      </c>
      <c r="AO87" s="153">
        <f>+IF(AN87=[2]CONTROLES!$C$54,[2]CONTROLES!$D$54,[2]CONTROLES!$D$55)</f>
        <v>15</v>
      </c>
      <c r="AP87" s="152" t="s">
        <v>728</v>
      </c>
      <c r="AQ87" s="153">
        <f>+IF(AP87=[2]CONTROLES!$C$56,[2]CONTROLES!$D$56,IF(AP87=[2]CONTROLES!$C$57,[2]CONTROLES!$D$57,[2]CONTROLES!$D$58))</f>
        <v>15</v>
      </c>
      <c r="AR87" s="152" t="s">
        <v>732</v>
      </c>
      <c r="AS87" s="153">
        <f>+IF(AR87=[2]CONTROLES!$C$59,[2]CONTROLES!$D$59,[2]CONTROLES!$D$60)</f>
        <v>15</v>
      </c>
      <c r="AT87" s="152" t="s">
        <v>735</v>
      </c>
      <c r="AU87" s="153">
        <f>+IF(AT87=[2]CONTROLES!$C$61,[2]CONTROLES!$D$61,[2]CONTROLES!$D$62)</f>
        <v>15</v>
      </c>
      <c r="AV87" s="152" t="s">
        <v>738</v>
      </c>
      <c r="AW87" s="154">
        <f>+IF(AV87=[2]CONTROLES!$C$63,[2]CONTROLES!$D$63,IF(AV87=[2]CONTROLES!$C$64,[2]CONTROLES!$D$64,[2]CONTROLES!$D$65))</f>
        <v>10</v>
      </c>
      <c r="AX87" s="154">
        <f t="shared" si="4"/>
        <v>100</v>
      </c>
      <c r="AY87" s="155" t="str">
        <f t="shared" si="5"/>
        <v>Fuerte</v>
      </c>
      <c r="AZ87" s="345" t="s">
        <v>286</v>
      </c>
      <c r="BA87" s="339" t="str">
        <f>VLOOKUP(AZ87,FORMULAS!$A$77:$B$82,2,0)</f>
        <v>Rara vez</v>
      </c>
      <c r="BB87" s="333" t="str">
        <f>+R87</f>
        <v>Mayor</v>
      </c>
      <c r="BC87" s="336" t="str">
        <f>CONCATENATE(BB87,"-",BA87)</f>
        <v>Mayor-Rara vez</v>
      </c>
      <c r="BD87" s="342" t="str">
        <f>VLOOKUP(BC87,FORMULAS!$I$77:$J$97,2,0)</f>
        <v>Alto</v>
      </c>
      <c r="BE87" s="342" t="s">
        <v>118</v>
      </c>
      <c r="BF87" s="180" t="s">
        <v>478</v>
      </c>
      <c r="BG87" s="180" t="s">
        <v>482</v>
      </c>
      <c r="BH87" s="180" t="s">
        <v>222</v>
      </c>
      <c r="BI87" s="156">
        <v>44593</v>
      </c>
      <c r="BJ87" s="156">
        <v>44895</v>
      </c>
      <c r="BK87" s="180" t="s">
        <v>479</v>
      </c>
      <c r="BL87" s="180" t="s">
        <v>481</v>
      </c>
      <c r="BM87" s="136" t="s">
        <v>172</v>
      </c>
      <c r="BN87" s="357" t="s">
        <v>483</v>
      </c>
      <c r="BO87" s="221" t="s">
        <v>979</v>
      </c>
      <c r="BP87" s="221" t="s">
        <v>980</v>
      </c>
      <c r="BQ87" s="221" t="s">
        <v>1253</v>
      </c>
      <c r="BR87" s="221" t="s">
        <v>1253</v>
      </c>
      <c r="BS87" s="221" t="s">
        <v>979</v>
      </c>
      <c r="BT87" s="221" t="s">
        <v>980</v>
      </c>
      <c r="BU87" s="221" t="s">
        <v>1482</v>
      </c>
      <c r="BV87" s="221">
        <f>(3/3)*100%</f>
        <v>1</v>
      </c>
      <c r="BW87" s="221" t="s">
        <v>979</v>
      </c>
      <c r="BX87" s="221" t="s">
        <v>980</v>
      </c>
      <c r="BY87" s="221" t="s">
        <v>1515</v>
      </c>
      <c r="BZ87" s="221">
        <f t="shared" ref="BZ87:BZ88" si="6">(3/3)*100%</f>
        <v>1</v>
      </c>
      <c r="CA87" s="221" t="s">
        <v>979</v>
      </c>
      <c r="CB87" s="221" t="s">
        <v>980</v>
      </c>
      <c r="CC87" s="221" t="s">
        <v>1516</v>
      </c>
      <c r="CD87" s="221">
        <f t="shared" ref="CD87:CD88" si="7">(3/3)*100%</f>
        <v>1</v>
      </c>
      <c r="CE87" s="209" t="s">
        <v>979</v>
      </c>
      <c r="CF87" s="209" t="s">
        <v>980</v>
      </c>
      <c r="CG87" s="228" t="s">
        <v>911</v>
      </c>
      <c r="CH87" s="228" t="s">
        <v>911</v>
      </c>
      <c r="CI87" s="209" t="s">
        <v>979</v>
      </c>
      <c r="CJ87" s="209" t="s">
        <v>981</v>
      </c>
      <c r="CK87" s="209" t="s">
        <v>982</v>
      </c>
      <c r="CL87" s="220">
        <v>1</v>
      </c>
      <c r="CM87" s="209" t="s">
        <v>979</v>
      </c>
      <c r="CN87" s="209" t="s">
        <v>981</v>
      </c>
      <c r="CO87" s="228" t="s">
        <v>911</v>
      </c>
      <c r="CP87" s="228" t="s">
        <v>911</v>
      </c>
      <c r="CQ87" s="209" t="s">
        <v>979</v>
      </c>
      <c r="CR87" s="209" t="s">
        <v>981</v>
      </c>
      <c r="CS87" s="228" t="s">
        <v>911</v>
      </c>
      <c r="CT87" s="228" t="s">
        <v>911</v>
      </c>
      <c r="CU87" s="299" t="s">
        <v>979</v>
      </c>
      <c r="CV87" s="299" t="s">
        <v>980</v>
      </c>
      <c r="CW87" s="299" t="s">
        <v>1253</v>
      </c>
      <c r="CX87" s="299" t="s">
        <v>1253</v>
      </c>
      <c r="CY87" s="299" t="s">
        <v>979</v>
      </c>
      <c r="CZ87" s="299" t="s">
        <v>980</v>
      </c>
      <c r="DA87" s="299" t="s">
        <v>1319</v>
      </c>
      <c r="DB87" s="300">
        <v>1</v>
      </c>
      <c r="DC87" s="299" t="s">
        <v>979</v>
      </c>
      <c r="DD87" s="299" t="s">
        <v>980</v>
      </c>
      <c r="DE87" s="299" t="s">
        <v>1320</v>
      </c>
      <c r="DF87" s="300">
        <v>1</v>
      </c>
      <c r="DG87" s="299" t="s">
        <v>979</v>
      </c>
      <c r="DH87" s="299" t="s">
        <v>980</v>
      </c>
      <c r="DI87" s="299" t="s">
        <v>1321</v>
      </c>
      <c r="DJ87" s="300">
        <v>1</v>
      </c>
      <c r="DK87" s="264" t="s">
        <v>1164</v>
      </c>
      <c r="DL87" s="264" t="s">
        <v>173</v>
      </c>
      <c r="DM87" s="264" t="s">
        <v>1190</v>
      </c>
      <c r="DN87" s="286">
        <f>2/4</f>
        <v>0.5</v>
      </c>
      <c r="DO87" s="264" t="s">
        <v>173</v>
      </c>
      <c r="DP87" s="264" t="s">
        <v>1601</v>
      </c>
      <c r="DQ87" s="264" t="s">
        <v>1174</v>
      </c>
      <c r="DR87" s="264" t="s">
        <v>1152</v>
      </c>
      <c r="DS87" s="308">
        <v>0.5</v>
      </c>
      <c r="DT87" s="266" t="s">
        <v>1185</v>
      </c>
      <c r="DU87" s="264" t="s">
        <v>173</v>
      </c>
      <c r="DV87" s="264" t="s">
        <v>1149</v>
      </c>
      <c r="DW87" s="267">
        <v>2</v>
      </c>
      <c r="DX87" s="268" t="s">
        <v>35</v>
      </c>
      <c r="DY87" s="287" t="s">
        <v>1198</v>
      </c>
      <c r="DZ87" s="287" t="s">
        <v>1174</v>
      </c>
      <c r="EA87" s="259" t="s">
        <v>1152</v>
      </c>
      <c r="EB87" s="259">
        <v>0.7</v>
      </c>
      <c r="EC87" s="246" t="s">
        <v>1084</v>
      </c>
      <c r="ED87" s="66" t="s">
        <v>172</v>
      </c>
      <c r="EE87" s="249" t="s">
        <v>1322</v>
      </c>
      <c r="EF87" s="255">
        <v>4</v>
      </c>
      <c r="EG87" s="66" t="s">
        <v>172</v>
      </c>
      <c r="EH87" s="287" t="s">
        <v>1642</v>
      </c>
      <c r="EI87" s="287" t="s">
        <v>1643</v>
      </c>
      <c r="EJ87" s="259" t="s">
        <v>1140</v>
      </c>
      <c r="EK87" s="259">
        <v>1</v>
      </c>
    </row>
    <row r="88" spans="1:141" ht="79.5" customHeight="1" x14ac:dyDescent="0.2">
      <c r="A88" s="352"/>
      <c r="B88" s="355"/>
      <c r="C88" s="346"/>
      <c r="D88" s="346"/>
      <c r="E88" s="161"/>
      <c r="F88" s="349"/>
      <c r="G88" s="161" t="s">
        <v>473</v>
      </c>
      <c r="H88" s="349"/>
      <c r="I88" s="349"/>
      <c r="J88" s="346"/>
      <c r="K88" s="181"/>
      <c r="L88" s="181"/>
      <c r="M88" s="181"/>
      <c r="N88" s="181"/>
      <c r="O88" s="346"/>
      <c r="P88" s="340"/>
      <c r="Q88" s="337"/>
      <c r="R88" s="340"/>
      <c r="S88" s="337"/>
      <c r="T88" s="343"/>
      <c r="U88" s="149">
        <v>2</v>
      </c>
      <c r="V88" s="150" t="s">
        <v>689</v>
      </c>
      <c r="W88" s="150" t="s">
        <v>476</v>
      </c>
      <c r="X88" s="150" t="s">
        <v>819</v>
      </c>
      <c r="Y88" s="151" t="s">
        <v>13</v>
      </c>
      <c r="Z88" s="134">
        <f>+IF(Y88='Tabla Valoración controles'!$D$4,'Tabla Valoración controles'!$F$4,IF('Mapa Corrupcion'!Y88='Tabla Valoración controles'!$D$5,'Tabla Valoración controles'!$F$5,IF(Y88=FORMULAS!$A$10,0,'Tabla Valoración controles'!$F$6)))</f>
        <v>0.15</v>
      </c>
      <c r="AA88" s="151" t="s">
        <v>8</v>
      </c>
      <c r="AB88" s="135">
        <f>+IF(AA88='Tabla Valoración controles'!$D$7,'Tabla Valoración controles'!$F$7,IF(Y88=FORMULAS!$A$10,0,'Tabla Valoración controles'!$F$8))</f>
        <v>0.15</v>
      </c>
      <c r="AC88" s="151" t="s">
        <v>17</v>
      </c>
      <c r="AD88" s="134">
        <f>+IF(AC88='Tabla Valoración controles'!$D$9,'Tabla Valoración controles'!$F$9,IF(Y88=FORMULAS!$A$10,0,'Tabla Valoración controles'!$F$10))</f>
        <v>0</v>
      </c>
      <c r="AE88" s="151" t="s">
        <v>20</v>
      </c>
      <c r="AF88" s="134">
        <f>+IF(AE88='Tabla Valoración controles'!$D$9,'Tabla Valoración controles'!$F$9,IF(AA88=FORMULAS!$A$10,0,'Tabla Valoración controles'!$F$10))</f>
        <v>0</v>
      </c>
      <c r="AG88" s="151" t="s">
        <v>77</v>
      </c>
      <c r="AH88" s="134">
        <f>+IF(AG88='Tabla Valoración controles'!$D$13,'Tabla Valoración controles'!$F$13,'Tabla Valoración controles'!$F$14)</f>
        <v>0</v>
      </c>
      <c r="AI88" s="195">
        <f t="shared" si="3"/>
        <v>0.3</v>
      </c>
      <c r="AJ88" s="152" t="s">
        <v>716</v>
      </c>
      <c r="AK88" s="153">
        <f>+IF(AJ88=[2]CONTROLES!$C$50,[2]CONTROLES!$D$50,[2]CONTROLES!$D$51)</f>
        <v>15</v>
      </c>
      <c r="AL88" s="152" t="s">
        <v>722</v>
      </c>
      <c r="AM88" s="153">
        <f>+IF(AL88=[2]CONTROLES!$C$52,[2]CONTROLES!$D$52,[2]CONTROLES!$D$53)</f>
        <v>15</v>
      </c>
      <c r="AN88" s="152" t="s">
        <v>725</v>
      </c>
      <c r="AO88" s="153">
        <f>+IF(AN88=[2]CONTROLES!$C$54,[2]CONTROLES!$D$54,[2]CONTROLES!$D$55)</f>
        <v>15</v>
      </c>
      <c r="AP88" s="152" t="s">
        <v>729</v>
      </c>
      <c r="AQ88" s="153">
        <f>+IF(AP88=[2]CONTROLES!$C$56,[2]CONTROLES!$D$56,IF(AP88=[2]CONTROLES!$C$57,[2]CONTROLES!$D$57,[2]CONTROLES!$D$58))</f>
        <v>10</v>
      </c>
      <c r="AR88" s="152" t="s">
        <v>732</v>
      </c>
      <c r="AS88" s="153">
        <f>+IF(AR88=[2]CONTROLES!$C$59,[2]CONTROLES!$D$59,[2]CONTROLES!$D$60)</f>
        <v>15</v>
      </c>
      <c r="AT88" s="152" t="s">
        <v>735</v>
      </c>
      <c r="AU88" s="153">
        <f>+IF(AT88=[2]CONTROLES!$C$61,[2]CONTROLES!$D$61,[2]CONTROLES!$D$62)</f>
        <v>15</v>
      </c>
      <c r="AV88" s="152" t="s">
        <v>738</v>
      </c>
      <c r="AW88" s="154">
        <f>+IF(AV88=[2]CONTROLES!$C$63,[2]CONTROLES!$D$63,IF(AV88=[2]CONTROLES!$C$64,[2]CONTROLES!$D$64,[2]CONTROLES!$D$65))</f>
        <v>10</v>
      </c>
      <c r="AX88" s="154">
        <f t="shared" si="4"/>
        <v>95</v>
      </c>
      <c r="AY88" s="155" t="str">
        <f t="shared" si="5"/>
        <v>Moderado</v>
      </c>
      <c r="AZ88" s="346"/>
      <c r="BA88" s="340"/>
      <c r="BB88" s="334"/>
      <c r="BC88" s="337"/>
      <c r="BD88" s="343"/>
      <c r="BE88" s="343"/>
      <c r="BF88" s="180" t="s">
        <v>690</v>
      </c>
      <c r="BG88" s="180" t="s">
        <v>482</v>
      </c>
      <c r="BH88" s="180" t="s">
        <v>226</v>
      </c>
      <c r="BI88" s="156">
        <v>44593</v>
      </c>
      <c r="BJ88" s="156">
        <v>44926</v>
      </c>
      <c r="BK88" s="180" t="s">
        <v>480</v>
      </c>
      <c r="BL88" s="180" t="s">
        <v>691</v>
      </c>
      <c r="BM88" s="136" t="s">
        <v>172</v>
      </c>
      <c r="BN88" s="358"/>
      <c r="BO88" s="221" t="s">
        <v>979</v>
      </c>
      <c r="BP88" s="221" t="s">
        <v>980</v>
      </c>
      <c r="BQ88" s="221" t="s">
        <v>984</v>
      </c>
      <c r="BR88" s="221">
        <f>(3/3)*100%</f>
        <v>1</v>
      </c>
      <c r="BS88" s="221" t="s">
        <v>979</v>
      </c>
      <c r="BT88" s="221" t="s">
        <v>980</v>
      </c>
      <c r="BU88" s="221" t="s">
        <v>984</v>
      </c>
      <c r="BV88" s="221">
        <f>(3/3)*100%</f>
        <v>1</v>
      </c>
      <c r="BW88" s="221" t="s">
        <v>979</v>
      </c>
      <c r="BX88" s="221" t="s">
        <v>980</v>
      </c>
      <c r="BY88" s="221" t="s">
        <v>984</v>
      </c>
      <c r="BZ88" s="221">
        <f t="shared" si="6"/>
        <v>1</v>
      </c>
      <c r="CA88" s="221" t="s">
        <v>979</v>
      </c>
      <c r="CB88" s="221" t="s">
        <v>980</v>
      </c>
      <c r="CC88" s="221" t="s">
        <v>984</v>
      </c>
      <c r="CD88" s="221">
        <f t="shared" si="7"/>
        <v>1</v>
      </c>
      <c r="CE88" s="209" t="s">
        <v>979</v>
      </c>
      <c r="CF88" s="209" t="s">
        <v>983</v>
      </c>
      <c r="CG88" s="209" t="s">
        <v>984</v>
      </c>
      <c r="CH88" s="220">
        <v>1</v>
      </c>
      <c r="CI88" s="209" t="s">
        <v>979</v>
      </c>
      <c r="CJ88" s="209" t="s">
        <v>1323</v>
      </c>
      <c r="CK88" s="209" t="s">
        <v>984</v>
      </c>
      <c r="CL88" s="220">
        <v>1</v>
      </c>
      <c r="CM88" s="209" t="s">
        <v>979</v>
      </c>
      <c r="CN88" s="209" t="s">
        <v>1323</v>
      </c>
      <c r="CO88" s="209" t="s">
        <v>984</v>
      </c>
      <c r="CP88" s="220">
        <v>1</v>
      </c>
      <c r="CQ88" s="209" t="s">
        <v>979</v>
      </c>
      <c r="CR88" s="209" t="s">
        <v>1323</v>
      </c>
      <c r="CS88" s="209" t="s">
        <v>984</v>
      </c>
      <c r="CT88" s="220">
        <v>1</v>
      </c>
      <c r="CU88" s="299" t="s">
        <v>979</v>
      </c>
      <c r="CV88" s="299" t="s">
        <v>980</v>
      </c>
      <c r="CW88" s="299" t="s">
        <v>984</v>
      </c>
      <c r="CX88" s="300">
        <v>1</v>
      </c>
      <c r="CY88" s="299" t="s">
        <v>979</v>
      </c>
      <c r="CZ88" s="299" t="s">
        <v>980</v>
      </c>
      <c r="DA88" s="299" t="s">
        <v>1254</v>
      </c>
      <c r="DB88" s="300">
        <v>1</v>
      </c>
      <c r="DC88" s="299" t="s">
        <v>979</v>
      </c>
      <c r="DD88" s="299" t="s">
        <v>980</v>
      </c>
      <c r="DE88" s="299" t="s">
        <v>1254</v>
      </c>
      <c r="DF88" s="300">
        <v>1</v>
      </c>
      <c r="DG88" s="299" t="s">
        <v>979</v>
      </c>
      <c r="DH88" s="299" t="s">
        <v>980</v>
      </c>
      <c r="DI88" s="299" t="s">
        <v>984</v>
      </c>
      <c r="DJ88" s="300">
        <v>1</v>
      </c>
      <c r="DK88" s="264" t="s">
        <v>1164</v>
      </c>
      <c r="DL88" s="264" t="s">
        <v>173</v>
      </c>
      <c r="DM88" s="264" t="s">
        <v>1190</v>
      </c>
      <c r="DN88" s="286">
        <v>1</v>
      </c>
      <c r="DO88" s="264" t="s">
        <v>173</v>
      </c>
      <c r="DP88" s="264" t="s">
        <v>1601</v>
      </c>
      <c r="DQ88" s="264" t="s">
        <v>1174</v>
      </c>
      <c r="DR88" s="264" t="s">
        <v>1152</v>
      </c>
      <c r="DS88" s="308">
        <v>0.33</v>
      </c>
      <c r="DT88" s="266" t="s">
        <v>1185</v>
      </c>
      <c r="DU88" s="264" t="s">
        <v>173</v>
      </c>
      <c r="DV88" s="264" t="s">
        <v>1199</v>
      </c>
      <c r="DW88" s="267">
        <v>2</v>
      </c>
      <c r="DX88" s="268" t="s">
        <v>35</v>
      </c>
      <c r="DY88" s="287" t="s">
        <v>1200</v>
      </c>
      <c r="DZ88" s="287" t="s">
        <v>1174</v>
      </c>
      <c r="EA88" s="259" t="s">
        <v>1152</v>
      </c>
      <c r="EB88" s="257">
        <v>0.66</v>
      </c>
      <c r="EC88" s="246" t="s">
        <v>1084</v>
      </c>
      <c r="ED88" s="66" t="s">
        <v>172</v>
      </c>
      <c r="EE88" s="249" t="s">
        <v>1324</v>
      </c>
      <c r="EF88" s="255">
        <v>4</v>
      </c>
      <c r="EG88" s="66" t="s">
        <v>172</v>
      </c>
      <c r="EH88" s="287" t="s">
        <v>1642</v>
      </c>
      <c r="EI88" s="287" t="s">
        <v>1643</v>
      </c>
      <c r="EJ88" s="259" t="s">
        <v>1140</v>
      </c>
      <c r="EK88" s="257">
        <v>1</v>
      </c>
    </row>
    <row r="89" spans="1:141" ht="39.75" customHeight="1" x14ac:dyDescent="0.2">
      <c r="A89" s="352"/>
      <c r="B89" s="355"/>
      <c r="C89" s="346"/>
      <c r="D89" s="346"/>
      <c r="E89" s="161"/>
      <c r="F89" s="349"/>
      <c r="G89" s="161" t="s">
        <v>474</v>
      </c>
      <c r="H89" s="349"/>
      <c r="I89" s="349"/>
      <c r="J89" s="346"/>
      <c r="K89" s="181"/>
      <c r="L89" s="181"/>
      <c r="M89" s="181"/>
      <c r="N89" s="181"/>
      <c r="O89" s="346"/>
      <c r="P89" s="340"/>
      <c r="Q89" s="337"/>
      <c r="R89" s="340"/>
      <c r="S89" s="337"/>
      <c r="T89" s="343"/>
      <c r="U89" s="149"/>
      <c r="V89" s="157"/>
      <c r="W89" s="157"/>
      <c r="X89" s="157"/>
      <c r="Y89" s="151" t="s">
        <v>115</v>
      </c>
      <c r="Z89" s="134">
        <f>+IF(Y89='Tabla Valoración controles'!$D$4,'Tabla Valoración controles'!$F$4,IF('Mapa Corrupcion'!Y89='Tabla Valoración controles'!$D$5,'Tabla Valoración controles'!$F$5,IF(Y89=FORMULAS!$A$10,0,'Tabla Valoración controles'!$F$6)))</f>
        <v>0</v>
      </c>
      <c r="AA89" s="151"/>
      <c r="AB89" s="135">
        <f>+IF(AA89='Tabla Valoración controles'!$D$7,'Tabla Valoración controles'!$F$7,IF(Y89=FORMULAS!$A$10,0,'Tabla Valoración controles'!$F$8))</f>
        <v>0</v>
      </c>
      <c r="AC89" s="151"/>
      <c r="AD89" s="134">
        <f>+IF(AC89='Tabla Valoración controles'!$D$9,'Tabla Valoración controles'!$F$9,IF(Y89=FORMULAS!$A$10,0,'Tabla Valoración controles'!$F$10))</f>
        <v>0</v>
      </c>
      <c r="AE89" s="151"/>
      <c r="AF89" s="134">
        <f>+IF(AE89='Tabla Valoración controles'!$D$9,'Tabla Valoración controles'!$F$9,IF(AA89=FORMULAS!$A$10,0,'Tabla Valoración controles'!$F$10))</f>
        <v>0</v>
      </c>
      <c r="AG89" s="151"/>
      <c r="AH89" s="134">
        <f>+IF(AG89='Tabla Valoración controles'!$D$13,'Tabla Valoración controles'!$F$13,'Tabla Valoración controles'!$F$14)</f>
        <v>0</v>
      </c>
      <c r="AI89" s="195">
        <f t="shared" si="3"/>
        <v>0</v>
      </c>
      <c r="AJ89" s="152"/>
      <c r="AK89" s="153">
        <f>+IF(AJ89=[2]CONTROLES!$C$50,[2]CONTROLES!$D$50,[2]CONTROLES!$D$51)</f>
        <v>0</v>
      </c>
      <c r="AL89" s="152"/>
      <c r="AM89" s="153">
        <f>+IF(AL89=[2]CONTROLES!$C$52,[2]CONTROLES!$D$52,[2]CONTROLES!$D$53)</f>
        <v>0</v>
      </c>
      <c r="AN89" s="152"/>
      <c r="AO89" s="153">
        <f>+IF(AN89=[2]CONTROLES!$C$54,[2]CONTROLES!$D$54,[2]CONTROLES!$D$55)</f>
        <v>0</v>
      </c>
      <c r="AP89" s="152"/>
      <c r="AQ89" s="153">
        <f>+IF(AP89=[2]CONTROLES!$C$56,[2]CONTROLES!$D$56,IF(AP89=[2]CONTROLES!$C$57,[2]CONTROLES!$D$57,[2]CONTROLES!$D$58))</f>
        <v>0</v>
      </c>
      <c r="AR89" s="152"/>
      <c r="AS89" s="153">
        <f>+IF(AR89=[2]CONTROLES!$C$59,[2]CONTROLES!$D$59,[2]CONTROLES!$D$60)</f>
        <v>0</v>
      </c>
      <c r="AT89" s="152"/>
      <c r="AU89" s="153">
        <f>+IF(AT89=[2]CONTROLES!$C$61,[2]CONTROLES!$D$61,[2]CONTROLES!$D$62)</f>
        <v>0</v>
      </c>
      <c r="AV89" s="152"/>
      <c r="AW89" s="154">
        <f>+IF(AV89=[2]CONTROLES!$C$63,[2]CONTROLES!$D$63,IF(AV89=[2]CONTROLES!$C$64,[2]CONTROLES!$D$64,[2]CONTROLES!$D$65))</f>
        <v>0</v>
      </c>
      <c r="AX89" s="154">
        <f t="shared" si="4"/>
        <v>0</v>
      </c>
      <c r="AY89" s="155" t="str">
        <f t="shared" si="5"/>
        <v>Débil</v>
      </c>
      <c r="AZ89" s="346"/>
      <c r="BA89" s="340"/>
      <c r="BB89" s="334"/>
      <c r="BC89" s="337"/>
      <c r="BD89" s="343"/>
      <c r="BE89" s="343"/>
      <c r="BF89" s="136"/>
      <c r="BG89" s="136"/>
      <c r="BH89" s="180"/>
      <c r="BI89" s="136"/>
      <c r="BJ89" s="136"/>
      <c r="BK89" s="136"/>
      <c r="BL89" s="136"/>
      <c r="BM89" s="136" t="s">
        <v>171</v>
      </c>
      <c r="BN89" s="358"/>
      <c r="BO89" s="221"/>
      <c r="BP89" s="221"/>
      <c r="BQ89" s="221"/>
      <c r="BR89" s="221"/>
      <c r="BS89" s="221"/>
      <c r="BT89" s="221"/>
      <c r="BU89" s="221"/>
      <c r="BV89" s="221"/>
      <c r="BW89" s="221"/>
      <c r="BX89" s="221"/>
      <c r="BY89" s="221"/>
      <c r="BZ89" s="221"/>
      <c r="CA89" s="221"/>
      <c r="CB89" s="221"/>
      <c r="CC89" s="221"/>
      <c r="CD89" s="221"/>
      <c r="CE89" s="240"/>
      <c r="CF89" s="240"/>
      <c r="CG89" s="136"/>
      <c r="CH89" s="136"/>
      <c r="CI89" s="136"/>
      <c r="CJ89" s="136"/>
      <c r="CK89" s="136"/>
      <c r="CL89" s="136"/>
      <c r="CM89" s="136"/>
      <c r="CN89" s="136"/>
      <c r="CO89" s="136"/>
      <c r="CP89" s="136"/>
      <c r="CQ89" s="136"/>
      <c r="CR89" s="136"/>
      <c r="CS89" s="136"/>
      <c r="CT89" s="136"/>
      <c r="CU89" s="136"/>
      <c r="CV89" s="136"/>
      <c r="CW89" s="136"/>
      <c r="CX89" s="136"/>
      <c r="CY89" s="136"/>
      <c r="CZ89" s="136"/>
      <c r="DA89" s="136"/>
      <c r="DB89" s="136"/>
      <c r="DC89" s="136"/>
      <c r="DD89" s="136"/>
      <c r="DE89" s="136"/>
      <c r="DF89" s="136"/>
      <c r="DG89" s="136"/>
      <c r="DH89" s="136"/>
      <c r="DI89" s="136"/>
      <c r="DJ89" s="136"/>
      <c r="DK89" s="266"/>
      <c r="DL89" s="266"/>
      <c r="DM89" s="266"/>
      <c r="DN89" s="266"/>
      <c r="DO89" s="266"/>
      <c r="DP89" s="66"/>
      <c r="DQ89" s="66"/>
      <c r="DR89" s="66"/>
      <c r="DS89" s="66"/>
      <c r="DT89" s="269"/>
      <c r="DU89" s="269"/>
      <c r="DV89" s="269"/>
      <c r="DW89" s="269"/>
      <c r="DX89" s="268"/>
      <c r="DY89" s="257"/>
      <c r="DZ89" s="257"/>
      <c r="EA89" s="257"/>
      <c r="EB89" s="257"/>
      <c r="EC89" s="66"/>
      <c r="ED89" s="66"/>
      <c r="EE89" s="66"/>
      <c r="EF89" s="66"/>
      <c r="EG89" s="66"/>
      <c r="EH89" s="257"/>
      <c r="EI89" s="257"/>
      <c r="EJ89" s="257"/>
      <c r="EK89" s="257"/>
    </row>
    <row r="90" spans="1:141" ht="39.75" customHeight="1" x14ac:dyDescent="0.2">
      <c r="A90" s="352"/>
      <c r="B90" s="355"/>
      <c r="C90" s="346"/>
      <c r="D90" s="346"/>
      <c r="E90" s="161"/>
      <c r="F90" s="349"/>
      <c r="G90" s="161" t="s">
        <v>475</v>
      </c>
      <c r="H90" s="349"/>
      <c r="I90" s="349"/>
      <c r="J90" s="346"/>
      <c r="K90" s="181"/>
      <c r="L90" s="181"/>
      <c r="M90" s="181"/>
      <c r="N90" s="181"/>
      <c r="O90" s="346"/>
      <c r="P90" s="340"/>
      <c r="Q90" s="337"/>
      <c r="R90" s="340"/>
      <c r="S90" s="337"/>
      <c r="T90" s="343"/>
      <c r="U90" s="149"/>
      <c r="V90" s="157"/>
      <c r="W90" s="157"/>
      <c r="X90" s="157"/>
      <c r="Y90" s="151" t="s">
        <v>115</v>
      </c>
      <c r="Z90" s="134">
        <f>+IF(Y90='Tabla Valoración controles'!$D$4,'Tabla Valoración controles'!$F$4,IF('Mapa Corrupcion'!Y90='Tabla Valoración controles'!$D$5,'Tabla Valoración controles'!$F$5,IF(Y90=FORMULAS!$A$10,0,'Tabla Valoración controles'!$F$6)))</f>
        <v>0</v>
      </c>
      <c r="AA90" s="151"/>
      <c r="AB90" s="135">
        <f>+IF(AA90='Tabla Valoración controles'!$D$7,'Tabla Valoración controles'!$F$7,IF(Y90=FORMULAS!$A$10,0,'Tabla Valoración controles'!$F$8))</f>
        <v>0</v>
      </c>
      <c r="AC90" s="151"/>
      <c r="AD90" s="134">
        <f>+IF(AC90='Tabla Valoración controles'!$D$9,'Tabla Valoración controles'!$F$9,IF(Y90=FORMULAS!$A$10,0,'Tabla Valoración controles'!$F$10))</f>
        <v>0</v>
      </c>
      <c r="AE90" s="151"/>
      <c r="AF90" s="134">
        <f>+IF(AE90='Tabla Valoración controles'!$D$9,'Tabla Valoración controles'!$F$9,IF(AA90=FORMULAS!$A$10,0,'Tabla Valoración controles'!$F$10))</f>
        <v>0</v>
      </c>
      <c r="AG90" s="151"/>
      <c r="AH90" s="134">
        <f>+IF(AG90='Tabla Valoración controles'!$D$13,'Tabla Valoración controles'!$F$13,'Tabla Valoración controles'!$F$14)</f>
        <v>0</v>
      </c>
      <c r="AI90" s="195">
        <f t="shared" si="3"/>
        <v>0</v>
      </c>
      <c r="AJ90" s="152"/>
      <c r="AK90" s="153">
        <f>+IF(AJ90=[2]CONTROLES!$C$50,[2]CONTROLES!$D$50,[2]CONTROLES!$D$51)</f>
        <v>0</v>
      </c>
      <c r="AL90" s="152"/>
      <c r="AM90" s="153">
        <f>+IF(AL90=[2]CONTROLES!$C$52,[2]CONTROLES!$D$52,[2]CONTROLES!$D$53)</f>
        <v>0</v>
      </c>
      <c r="AN90" s="152"/>
      <c r="AO90" s="153">
        <f>+IF(AN90=[2]CONTROLES!$C$54,[2]CONTROLES!$D$54,[2]CONTROLES!$D$55)</f>
        <v>0</v>
      </c>
      <c r="AP90" s="152"/>
      <c r="AQ90" s="153">
        <f>+IF(AP90=[2]CONTROLES!$C$56,[2]CONTROLES!$D$56,IF(AP90=[2]CONTROLES!$C$57,[2]CONTROLES!$D$57,[2]CONTROLES!$D$58))</f>
        <v>0</v>
      </c>
      <c r="AR90" s="152"/>
      <c r="AS90" s="153">
        <f>+IF(AR90=[2]CONTROLES!$C$59,[2]CONTROLES!$D$59,[2]CONTROLES!$D$60)</f>
        <v>0</v>
      </c>
      <c r="AT90" s="152"/>
      <c r="AU90" s="153">
        <f>+IF(AT90=[2]CONTROLES!$C$61,[2]CONTROLES!$D$61,[2]CONTROLES!$D$62)</f>
        <v>0</v>
      </c>
      <c r="AV90" s="152"/>
      <c r="AW90" s="154">
        <f>+IF(AV90=[2]CONTROLES!$C$63,[2]CONTROLES!$D$63,IF(AV90=[2]CONTROLES!$C$64,[2]CONTROLES!$D$64,[2]CONTROLES!$D$65))</f>
        <v>0</v>
      </c>
      <c r="AX90" s="154">
        <f t="shared" si="4"/>
        <v>0</v>
      </c>
      <c r="AY90" s="155" t="str">
        <f t="shared" si="5"/>
        <v>Débil</v>
      </c>
      <c r="AZ90" s="346"/>
      <c r="BA90" s="340"/>
      <c r="BB90" s="334"/>
      <c r="BC90" s="337"/>
      <c r="BD90" s="343"/>
      <c r="BE90" s="343"/>
      <c r="BF90" s="136"/>
      <c r="BG90" s="136"/>
      <c r="BH90" s="180"/>
      <c r="BI90" s="136"/>
      <c r="BJ90" s="136"/>
      <c r="BK90" s="136"/>
      <c r="BL90" s="136"/>
      <c r="BM90" s="136" t="s">
        <v>171</v>
      </c>
      <c r="BN90" s="358"/>
      <c r="BO90" s="221"/>
      <c r="BP90" s="221"/>
      <c r="BQ90" s="221"/>
      <c r="BR90" s="221"/>
      <c r="BS90" s="221"/>
      <c r="BT90" s="221"/>
      <c r="BU90" s="221"/>
      <c r="BV90" s="221"/>
      <c r="BW90" s="221"/>
      <c r="BX90" s="221"/>
      <c r="BY90" s="221"/>
      <c r="BZ90" s="221"/>
      <c r="CA90" s="221"/>
      <c r="CB90" s="221"/>
      <c r="CC90" s="221"/>
      <c r="CD90" s="221"/>
      <c r="CE90" s="240"/>
      <c r="CF90" s="240"/>
      <c r="CG90" s="136"/>
      <c r="CH90" s="136"/>
      <c r="CI90" s="136"/>
      <c r="CJ90" s="136"/>
      <c r="CK90" s="136"/>
      <c r="CL90" s="136"/>
      <c r="CM90" s="136"/>
      <c r="CN90" s="136"/>
      <c r="CO90" s="136"/>
      <c r="CP90" s="136"/>
      <c r="CQ90" s="136"/>
      <c r="CR90" s="136"/>
      <c r="CS90" s="136"/>
      <c r="CT90" s="136"/>
      <c r="CU90" s="136"/>
      <c r="CV90" s="136"/>
      <c r="CW90" s="136"/>
      <c r="CX90" s="136"/>
      <c r="CY90" s="136"/>
      <c r="CZ90" s="136"/>
      <c r="DA90" s="136"/>
      <c r="DB90" s="136"/>
      <c r="DC90" s="136"/>
      <c r="DD90" s="136"/>
      <c r="DE90" s="136"/>
      <c r="DF90" s="136"/>
      <c r="DG90" s="136"/>
      <c r="DH90" s="136"/>
      <c r="DI90" s="136"/>
      <c r="DJ90" s="136"/>
      <c r="DK90" s="266"/>
      <c r="DL90" s="266"/>
      <c r="DM90" s="266"/>
      <c r="DN90" s="266"/>
      <c r="DO90" s="266"/>
      <c r="DP90" s="66"/>
      <c r="DQ90" s="66"/>
      <c r="DR90" s="66"/>
      <c r="DS90" s="66"/>
      <c r="DT90" s="269"/>
      <c r="DU90" s="269"/>
      <c r="DV90" s="269"/>
      <c r="DW90" s="269"/>
      <c r="DX90" s="268"/>
      <c r="DY90" s="257"/>
      <c r="DZ90" s="257"/>
      <c r="EA90" s="257"/>
      <c r="EB90" s="257"/>
      <c r="EC90" s="66"/>
      <c r="ED90" s="66"/>
      <c r="EE90" s="66"/>
      <c r="EF90" s="66"/>
      <c r="EG90" s="66"/>
      <c r="EH90" s="257"/>
      <c r="EI90" s="257"/>
      <c r="EJ90" s="257"/>
      <c r="EK90" s="257"/>
    </row>
    <row r="91" spans="1:141" ht="39.75" customHeight="1" x14ac:dyDescent="0.2">
      <c r="A91" s="352"/>
      <c r="B91" s="355"/>
      <c r="C91" s="346"/>
      <c r="D91" s="346"/>
      <c r="E91" s="161"/>
      <c r="F91" s="349"/>
      <c r="G91" s="161"/>
      <c r="H91" s="349"/>
      <c r="I91" s="349"/>
      <c r="J91" s="346"/>
      <c r="K91" s="181"/>
      <c r="L91" s="181"/>
      <c r="M91" s="181"/>
      <c r="N91" s="181"/>
      <c r="O91" s="346"/>
      <c r="P91" s="340"/>
      <c r="Q91" s="337"/>
      <c r="R91" s="340"/>
      <c r="S91" s="337"/>
      <c r="T91" s="343"/>
      <c r="U91" s="149"/>
      <c r="V91" s="157"/>
      <c r="W91" s="157"/>
      <c r="X91" s="157"/>
      <c r="Y91" s="151" t="s">
        <v>115</v>
      </c>
      <c r="Z91" s="134">
        <f>+IF(Y91='Tabla Valoración controles'!$D$4,'Tabla Valoración controles'!$F$4,IF('Mapa Corrupcion'!Y91='Tabla Valoración controles'!$D$5,'Tabla Valoración controles'!$F$5,IF(Y91=FORMULAS!$A$10,0,'Tabla Valoración controles'!$F$6)))</f>
        <v>0</v>
      </c>
      <c r="AA91" s="151"/>
      <c r="AB91" s="135">
        <f>+IF(AA91='Tabla Valoración controles'!$D$7,'Tabla Valoración controles'!$F$7,IF(Y91=FORMULAS!$A$10,0,'Tabla Valoración controles'!$F$8))</f>
        <v>0</v>
      </c>
      <c r="AC91" s="151"/>
      <c r="AD91" s="134">
        <f>+IF(AC91='Tabla Valoración controles'!$D$9,'Tabla Valoración controles'!$F$9,IF(Y91=FORMULAS!$A$10,0,'Tabla Valoración controles'!$F$10))</f>
        <v>0</v>
      </c>
      <c r="AE91" s="151"/>
      <c r="AF91" s="134">
        <f>+IF(AE91='Tabla Valoración controles'!$D$9,'Tabla Valoración controles'!$F$9,IF(AA91=FORMULAS!$A$10,0,'Tabla Valoración controles'!$F$10))</f>
        <v>0</v>
      </c>
      <c r="AG91" s="151"/>
      <c r="AH91" s="134">
        <f>+IF(AG91='Tabla Valoración controles'!$D$13,'Tabla Valoración controles'!$F$13,'Tabla Valoración controles'!$F$14)</f>
        <v>0</v>
      </c>
      <c r="AI91" s="195">
        <f t="shared" si="3"/>
        <v>0</v>
      </c>
      <c r="AJ91" s="152"/>
      <c r="AK91" s="153">
        <f>+IF(AJ91=[2]CONTROLES!$C$50,[2]CONTROLES!$D$50,[2]CONTROLES!$D$51)</f>
        <v>0</v>
      </c>
      <c r="AL91" s="152"/>
      <c r="AM91" s="153">
        <f>+IF(AL91=[2]CONTROLES!$C$52,[2]CONTROLES!$D$52,[2]CONTROLES!$D$53)</f>
        <v>0</v>
      </c>
      <c r="AN91" s="152"/>
      <c r="AO91" s="153">
        <f>+IF(AN91=[2]CONTROLES!$C$54,[2]CONTROLES!$D$54,[2]CONTROLES!$D$55)</f>
        <v>0</v>
      </c>
      <c r="AP91" s="152"/>
      <c r="AQ91" s="153">
        <f>+IF(AP91=[2]CONTROLES!$C$56,[2]CONTROLES!$D$56,IF(AP91=[2]CONTROLES!$C$57,[2]CONTROLES!$D$57,[2]CONTROLES!$D$58))</f>
        <v>0</v>
      </c>
      <c r="AR91" s="152"/>
      <c r="AS91" s="153">
        <f>+IF(AR91=[2]CONTROLES!$C$59,[2]CONTROLES!$D$59,[2]CONTROLES!$D$60)</f>
        <v>0</v>
      </c>
      <c r="AT91" s="152"/>
      <c r="AU91" s="153">
        <f>+IF(AT91=[2]CONTROLES!$C$61,[2]CONTROLES!$D$61,[2]CONTROLES!$D$62)</f>
        <v>0</v>
      </c>
      <c r="AV91" s="152"/>
      <c r="AW91" s="154">
        <f>+IF(AV91=[2]CONTROLES!$C$63,[2]CONTROLES!$D$63,IF(AV91=[2]CONTROLES!$C$64,[2]CONTROLES!$D$64,[2]CONTROLES!$D$65))</f>
        <v>0</v>
      </c>
      <c r="AX91" s="154">
        <f t="shared" si="4"/>
        <v>0</v>
      </c>
      <c r="AY91" s="155" t="str">
        <f t="shared" si="5"/>
        <v>Débil</v>
      </c>
      <c r="AZ91" s="346"/>
      <c r="BA91" s="340"/>
      <c r="BB91" s="334"/>
      <c r="BC91" s="337"/>
      <c r="BD91" s="343"/>
      <c r="BE91" s="343"/>
      <c r="BF91" s="136"/>
      <c r="BG91" s="136"/>
      <c r="BH91" s="180"/>
      <c r="BI91" s="136"/>
      <c r="BJ91" s="136"/>
      <c r="BK91" s="136"/>
      <c r="BL91" s="136"/>
      <c r="BM91" s="136" t="s">
        <v>171</v>
      </c>
      <c r="BN91" s="358"/>
      <c r="BO91" s="221"/>
      <c r="BP91" s="221"/>
      <c r="BQ91" s="221"/>
      <c r="BR91" s="221"/>
      <c r="BS91" s="221"/>
      <c r="BT91" s="221"/>
      <c r="BU91" s="221"/>
      <c r="BV91" s="221"/>
      <c r="BW91" s="221"/>
      <c r="BX91" s="221"/>
      <c r="BY91" s="221"/>
      <c r="BZ91" s="221"/>
      <c r="CA91" s="221"/>
      <c r="CB91" s="221"/>
      <c r="CC91" s="221"/>
      <c r="CD91" s="221"/>
      <c r="CE91" s="240"/>
      <c r="CF91" s="240"/>
      <c r="CG91" s="136"/>
      <c r="CH91" s="136"/>
      <c r="CI91" s="136"/>
      <c r="CJ91" s="136"/>
      <c r="CK91" s="136"/>
      <c r="CL91" s="136"/>
      <c r="CM91" s="136"/>
      <c r="CN91" s="136"/>
      <c r="CO91" s="136"/>
      <c r="CP91" s="136"/>
      <c r="CQ91" s="136"/>
      <c r="CR91" s="136"/>
      <c r="CS91" s="136"/>
      <c r="CT91" s="136"/>
      <c r="CU91" s="136"/>
      <c r="CV91" s="136"/>
      <c r="CW91" s="136"/>
      <c r="CX91" s="136"/>
      <c r="CY91" s="136"/>
      <c r="CZ91" s="136"/>
      <c r="DA91" s="136"/>
      <c r="DB91" s="136"/>
      <c r="DC91" s="136"/>
      <c r="DD91" s="136"/>
      <c r="DE91" s="136"/>
      <c r="DF91" s="136"/>
      <c r="DG91" s="136"/>
      <c r="DH91" s="136"/>
      <c r="DI91" s="136"/>
      <c r="DJ91" s="136"/>
      <c r="DK91" s="266"/>
      <c r="DL91" s="266"/>
      <c r="DM91" s="266"/>
      <c r="DN91" s="266"/>
      <c r="DO91" s="266"/>
      <c r="DP91" s="66"/>
      <c r="DQ91" s="66"/>
      <c r="DR91" s="66"/>
      <c r="DS91" s="66"/>
      <c r="DT91" s="269"/>
      <c r="DU91" s="269"/>
      <c r="DV91" s="269"/>
      <c r="DW91" s="269"/>
      <c r="DX91" s="268"/>
      <c r="DY91" s="257"/>
      <c r="DZ91" s="257"/>
      <c r="EA91" s="257"/>
      <c r="EB91" s="257"/>
      <c r="EC91" s="66"/>
      <c r="ED91" s="66"/>
      <c r="EE91" s="66"/>
      <c r="EF91" s="66"/>
      <c r="EG91" s="66"/>
      <c r="EH91" s="257"/>
      <c r="EI91" s="257"/>
      <c r="EJ91" s="257"/>
      <c r="EK91" s="257"/>
    </row>
    <row r="92" spans="1:141" ht="39.75" customHeight="1" x14ac:dyDescent="0.2">
      <c r="A92" s="353"/>
      <c r="B92" s="356"/>
      <c r="C92" s="347"/>
      <c r="D92" s="347"/>
      <c r="E92" s="161"/>
      <c r="F92" s="350"/>
      <c r="G92" s="161"/>
      <c r="H92" s="350"/>
      <c r="I92" s="350"/>
      <c r="J92" s="347"/>
      <c r="K92" s="182"/>
      <c r="L92" s="182"/>
      <c r="M92" s="182"/>
      <c r="N92" s="182"/>
      <c r="O92" s="347"/>
      <c r="P92" s="341"/>
      <c r="Q92" s="338"/>
      <c r="R92" s="341"/>
      <c r="S92" s="338"/>
      <c r="T92" s="344"/>
      <c r="U92" s="149"/>
      <c r="V92" s="157"/>
      <c r="W92" s="157"/>
      <c r="X92" s="157"/>
      <c r="Y92" s="151" t="s">
        <v>115</v>
      </c>
      <c r="Z92" s="134">
        <f>+IF(Y92='Tabla Valoración controles'!$D$4,'Tabla Valoración controles'!$F$4,IF('Mapa Corrupcion'!Y92='Tabla Valoración controles'!$D$5,'Tabla Valoración controles'!$F$5,IF(Y92=FORMULAS!$A$10,0,'Tabla Valoración controles'!$F$6)))</f>
        <v>0</v>
      </c>
      <c r="AA92" s="151"/>
      <c r="AB92" s="135">
        <f>+IF(AA92='Tabla Valoración controles'!$D$7,'Tabla Valoración controles'!$F$7,IF(Y92=FORMULAS!$A$10,0,'Tabla Valoración controles'!$F$8))</f>
        <v>0</v>
      </c>
      <c r="AC92" s="151"/>
      <c r="AD92" s="134">
        <f>+IF(AC92='Tabla Valoración controles'!$D$9,'Tabla Valoración controles'!$F$9,IF(Y92=FORMULAS!$A$10,0,'Tabla Valoración controles'!$F$10))</f>
        <v>0</v>
      </c>
      <c r="AE92" s="151"/>
      <c r="AF92" s="134">
        <f>+IF(AE92='Tabla Valoración controles'!$D$9,'Tabla Valoración controles'!$F$9,IF(AA92=FORMULAS!$A$10,0,'Tabla Valoración controles'!$F$10))</f>
        <v>0</v>
      </c>
      <c r="AG92" s="151"/>
      <c r="AH92" s="134">
        <f>+IF(AG92='Tabla Valoración controles'!$D$13,'Tabla Valoración controles'!$F$13,'Tabla Valoración controles'!$F$14)</f>
        <v>0</v>
      </c>
      <c r="AI92" s="195">
        <f t="shared" si="3"/>
        <v>0</v>
      </c>
      <c r="AJ92" s="152"/>
      <c r="AK92" s="153">
        <f>+IF(AJ92=[2]CONTROLES!$C$50,[2]CONTROLES!$D$50,[2]CONTROLES!$D$51)</f>
        <v>0</v>
      </c>
      <c r="AL92" s="152"/>
      <c r="AM92" s="153">
        <f>+IF(AL92=[2]CONTROLES!$C$52,[2]CONTROLES!$D$52,[2]CONTROLES!$D$53)</f>
        <v>0</v>
      </c>
      <c r="AN92" s="152"/>
      <c r="AO92" s="153">
        <f>+IF(AN92=[2]CONTROLES!$C$54,[2]CONTROLES!$D$54,[2]CONTROLES!$D$55)</f>
        <v>0</v>
      </c>
      <c r="AP92" s="152"/>
      <c r="AQ92" s="153">
        <f>+IF(AP92=[2]CONTROLES!$C$56,[2]CONTROLES!$D$56,IF(AP92=[2]CONTROLES!$C$57,[2]CONTROLES!$D$57,[2]CONTROLES!$D$58))</f>
        <v>0</v>
      </c>
      <c r="AR92" s="152"/>
      <c r="AS92" s="153">
        <f>+IF(AR92=[2]CONTROLES!$C$59,[2]CONTROLES!$D$59,[2]CONTROLES!$D$60)</f>
        <v>0</v>
      </c>
      <c r="AT92" s="152"/>
      <c r="AU92" s="153">
        <f>+IF(AT92=[2]CONTROLES!$C$61,[2]CONTROLES!$D$61,[2]CONTROLES!$D$62)</f>
        <v>0</v>
      </c>
      <c r="AV92" s="152"/>
      <c r="AW92" s="154">
        <f>+IF(AV92=[2]CONTROLES!$C$63,[2]CONTROLES!$D$63,IF(AV92=[2]CONTROLES!$C$64,[2]CONTROLES!$D$64,[2]CONTROLES!$D$65))</f>
        <v>0</v>
      </c>
      <c r="AX92" s="154">
        <f t="shared" si="4"/>
        <v>0</v>
      </c>
      <c r="AY92" s="155" t="str">
        <f t="shared" si="5"/>
        <v>Débil</v>
      </c>
      <c r="AZ92" s="347"/>
      <c r="BA92" s="341"/>
      <c r="BB92" s="335"/>
      <c r="BC92" s="338"/>
      <c r="BD92" s="344"/>
      <c r="BE92" s="344"/>
      <c r="BF92" s="136"/>
      <c r="BG92" s="136"/>
      <c r="BH92" s="180"/>
      <c r="BI92" s="136"/>
      <c r="BJ92" s="136"/>
      <c r="BK92" s="136"/>
      <c r="BL92" s="136"/>
      <c r="BM92" s="136" t="s">
        <v>171</v>
      </c>
      <c r="BN92" s="359"/>
      <c r="BO92" s="221"/>
      <c r="BP92" s="221"/>
      <c r="BQ92" s="221"/>
      <c r="BR92" s="221"/>
      <c r="BS92" s="221"/>
      <c r="BT92" s="221"/>
      <c r="BU92" s="221"/>
      <c r="BV92" s="221"/>
      <c r="BW92" s="221"/>
      <c r="BX92" s="221"/>
      <c r="BY92" s="221"/>
      <c r="BZ92" s="221"/>
      <c r="CA92" s="221"/>
      <c r="CB92" s="221"/>
      <c r="CC92" s="221"/>
      <c r="CD92" s="221"/>
      <c r="CE92" s="240"/>
      <c r="CF92" s="240"/>
      <c r="CG92" s="136"/>
      <c r="CH92" s="136"/>
      <c r="CI92" s="136"/>
      <c r="CJ92" s="136"/>
      <c r="CK92" s="136"/>
      <c r="CL92" s="136"/>
      <c r="CM92" s="136"/>
      <c r="CN92" s="136"/>
      <c r="CO92" s="136"/>
      <c r="CP92" s="136"/>
      <c r="CQ92" s="136"/>
      <c r="CR92" s="136"/>
      <c r="CS92" s="136"/>
      <c r="CT92" s="136"/>
      <c r="CU92" s="136"/>
      <c r="CV92" s="136"/>
      <c r="CW92" s="136"/>
      <c r="CX92" s="136"/>
      <c r="CY92" s="136"/>
      <c r="CZ92" s="136"/>
      <c r="DA92" s="136"/>
      <c r="DB92" s="136"/>
      <c r="DC92" s="136"/>
      <c r="DD92" s="136"/>
      <c r="DE92" s="136"/>
      <c r="DF92" s="136"/>
      <c r="DG92" s="136"/>
      <c r="DH92" s="136"/>
      <c r="DI92" s="136"/>
      <c r="DJ92" s="136"/>
      <c r="DK92" s="266"/>
      <c r="DL92" s="266"/>
      <c r="DM92" s="266"/>
      <c r="DN92" s="266"/>
      <c r="DO92" s="266"/>
      <c r="DP92" s="66"/>
      <c r="DQ92" s="66"/>
      <c r="DR92" s="66"/>
      <c r="DS92" s="66"/>
      <c r="DT92" s="269"/>
      <c r="DU92" s="269"/>
      <c r="DV92" s="269"/>
      <c r="DW92" s="269"/>
      <c r="DX92" s="268"/>
      <c r="DY92" s="258"/>
      <c r="DZ92" s="258"/>
      <c r="EA92" s="258"/>
      <c r="EB92" s="258"/>
      <c r="EC92" s="66"/>
      <c r="ED92" s="66"/>
      <c r="EE92" s="66"/>
      <c r="EF92" s="66"/>
      <c r="EG92" s="66"/>
      <c r="EH92" s="258"/>
      <c r="EI92" s="258"/>
      <c r="EJ92" s="258"/>
      <c r="EK92" s="258"/>
    </row>
    <row r="93" spans="1:141" ht="122.25" customHeight="1" x14ac:dyDescent="0.2">
      <c r="A93" s="351">
        <v>15</v>
      </c>
      <c r="B93" s="354" t="s">
        <v>126</v>
      </c>
      <c r="C93" s="345" t="str">
        <f>VLOOKUP(B93,FORMULAS!$A$30:$B$46,2,0)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3" s="345" t="str">
        <f>VLOOKUP(B93,FORMULAS!$A$30:$C$46,3,0)</f>
        <v>Director de Mejoramiento de Vivienda</v>
      </c>
      <c r="E93" s="161" t="s">
        <v>487</v>
      </c>
      <c r="F93" s="348" t="s">
        <v>486</v>
      </c>
      <c r="G93" s="161" t="s">
        <v>488</v>
      </c>
      <c r="H93" s="348" t="s">
        <v>484</v>
      </c>
      <c r="I93" s="348" t="s">
        <v>485</v>
      </c>
      <c r="J93" s="345" t="s">
        <v>625</v>
      </c>
      <c r="K93" s="148" t="s">
        <v>676</v>
      </c>
      <c r="L93" s="148" t="s">
        <v>676</v>
      </c>
      <c r="M93" s="148" t="s">
        <v>676</v>
      </c>
      <c r="N93" s="148" t="s">
        <v>676</v>
      </c>
      <c r="O93" s="345" t="s">
        <v>284</v>
      </c>
      <c r="P93" s="339" t="str">
        <f>VLOOKUP(O93,FORMULAS!$A$77:$B$82,2,0)</f>
        <v>Posible</v>
      </c>
      <c r="Q93" s="336" t="str">
        <f>+P93</f>
        <v>Posible</v>
      </c>
      <c r="R93" s="339" t="str">
        <f>VLOOKUP(A93,'Impacto Ri Inhe'!$B$5:$AF$41,31,1)</f>
        <v>Mayor</v>
      </c>
      <c r="S93" s="336" t="str">
        <f>CONCATENATE(R93,"-",Q93)</f>
        <v>Mayor-Posible</v>
      </c>
      <c r="T93" s="342" t="str">
        <f>VLOOKUP(S93,FORMULAS!$I$77:$J$97,2,0)</f>
        <v>Extremo</v>
      </c>
      <c r="U93" s="149">
        <v>1</v>
      </c>
      <c r="V93" s="150" t="s">
        <v>492</v>
      </c>
      <c r="W93" s="150" t="s">
        <v>493</v>
      </c>
      <c r="X93" s="150" t="s">
        <v>494</v>
      </c>
      <c r="Y93" s="151" t="s">
        <v>12</v>
      </c>
      <c r="Z93" s="134">
        <f>+IF(Y93='Tabla Valoración controles'!$D$4,'Tabla Valoración controles'!$F$4,IF('Mapa Corrupcion'!Y93='Tabla Valoración controles'!$D$5,'Tabla Valoración controles'!$F$5,IF(Y93=FORMULAS!$A$10,0,'Tabla Valoración controles'!$F$6)))</f>
        <v>0.25</v>
      </c>
      <c r="AA93" s="151" t="s">
        <v>8</v>
      </c>
      <c r="AB93" s="135">
        <f>+IF(AA93='Tabla Valoración controles'!$D$7,'Tabla Valoración controles'!$F$7,IF(Y93=FORMULAS!$A$10,0,'Tabla Valoración controles'!$F$8))</f>
        <v>0.15</v>
      </c>
      <c r="AC93" s="151" t="s">
        <v>17</v>
      </c>
      <c r="AD93" s="134">
        <f>+IF(AC93='Tabla Valoración controles'!$D$9,'Tabla Valoración controles'!$F$9,IF(Y93=FORMULAS!$A$10,0,'Tabla Valoración controles'!$F$10))</f>
        <v>0</v>
      </c>
      <c r="AE93" s="151" t="s">
        <v>20</v>
      </c>
      <c r="AF93" s="134">
        <f>+IF(AE93='Tabla Valoración controles'!$D$9,'Tabla Valoración controles'!$F$9,IF(AA93=FORMULAS!$A$10,0,'Tabla Valoración controles'!$F$10))</f>
        <v>0</v>
      </c>
      <c r="AG93" s="151" t="s">
        <v>77</v>
      </c>
      <c r="AH93" s="134">
        <f>+IF(AG93='Tabla Valoración controles'!$D$13,'Tabla Valoración controles'!$F$13,'Tabla Valoración controles'!$F$14)</f>
        <v>0</v>
      </c>
      <c r="AI93" s="195">
        <f t="shared" si="3"/>
        <v>0.4</v>
      </c>
      <c r="AJ93" s="152" t="s">
        <v>716</v>
      </c>
      <c r="AK93" s="153">
        <f>+IF(AJ93=[2]CONTROLES!$C$50,[2]CONTROLES!$D$50,[2]CONTROLES!$D$51)</f>
        <v>15</v>
      </c>
      <c r="AL93" s="152" t="s">
        <v>722</v>
      </c>
      <c r="AM93" s="153">
        <f>+IF(AL93=[2]CONTROLES!$C$52,[2]CONTROLES!$D$52,[2]CONTROLES!$D$53)</f>
        <v>15</v>
      </c>
      <c r="AN93" s="152" t="s">
        <v>725</v>
      </c>
      <c r="AO93" s="153">
        <f>+IF(AN93=[2]CONTROLES!$C$54,[2]CONTROLES!$D$54,[2]CONTROLES!$D$55)</f>
        <v>15</v>
      </c>
      <c r="AP93" s="152" t="s">
        <v>729</v>
      </c>
      <c r="AQ93" s="153">
        <f>+IF(AP93=[2]CONTROLES!$C$56,[2]CONTROLES!$D$56,IF(AP93=[2]CONTROLES!$C$57,[2]CONTROLES!$D$57,[2]CONTROLES!$D$58))</f>
        <v>10</v>
      </c>
      <c r="AR93" s="152" t="s">
        <v>732</v>
      </c>
      <c r="AS93" s="153">
        <f>+IF(AR93=[2]CONTROLES!$C$59,[2]CONTROLES!$D$59,[2]CONTROLES!$D$60)</f>
        <v>15</v>
      </c>
      <c r="AT93" s="152" t="s">
        <v>735</v>
      </c>
      <c r="AU93" s="153">
        <f>+IF(AT93=[2]CONTROLES!$C$61,[2]CONTROLES!$D$61,[2]CONTROLES!$D$62)</f>
        <v>15</v>
      </c>
      <c r="AV93" s="152" t="s">
        <v>738</v>
      </c>
      <c r="AW93" s="154">
        <f>+IF(AV93=[2]CONTROLES!$C$63,[2]CONTROLES!$D$63,IF(AV93=[2]CONTROLES!$C$64,[2]CONTROLES!$D$64,[2]CONTROLES!$D$65))</f>
        <v>10</v>
      </c>
      <c r="AX93" s="154">
        <f t="shared" si="4"/>
        <v>95</v>
      </c>
      <c r="AY93" s="155" t="str">
        <f t="shared" si="5"/>
        <v>Moderado</v>
      </c>
      <c r="AZ93" s="345" t="s">
        <v>286</v>
      </c>
      <c r="BA93" s="339" t="str">
        <f>VLOOKUP(AZ93,FORMULAS!$A$77:$B$82,2,0)</f>
        <v>Rara vez</v>
      </c>
      <c r="BB93" s="333" t="str">
        <f>+R93</f>
        <v>Mayor</v>
      </c>
      <c r="BC93" s="336" t="str">
        <f>CONCATENATE(BB93,"-",BA93)</f>
        <v>Mayor-Rara vez</v>
      </c>
      <c r="BD93" s="342" t="str">
        <f>VLOOKUP(BC93,FORMULAS!$I$77:$J$97,2,0)</f>
        <v>Alto</v>
      </c>
      <c r="BE93" s="342" t="s">
        <v>118</v>
      </c>
      <c r="BF93" s="180" t="s">
        <v>677</v>
      </c>
      <c r="BG93" s="180" t="s">
        <v>144</v>
      </c>
      <c r="BH93" s="180" t="s">
        <v>224</v>
      </c>
      <c r="BI93" s="156">
        <v>44562</v>
      </c>
      <c r="BJ93" s="156">
        <v>44910</v>
      </c>
      <c r="BK93" s="180" t="s">
        <v>498</v>
      </c>
      <c r="BL93" s="180" t="s">
        <v>678</v>
      </c>
      <c r="BM93" s="136" t="s">
        <v>172</v>
      </c>
      <c r="BN93" s="357" t="s">
        <v>501</v>
      </c>
      <c r="BO93" s="221" t="s">
        <v>1517</v>
      </c>
      <c r="BP93" s="221" t="s">
        <v>911</v>
      </c>
      <c r="BQ93" s="221" t="s">
        <v>1517</v>
      </c>
      <c r="BR93" s="221" t="s">
        <v>911</v>
      </c>
      <c r="BS93" s="221" t="s">
        <v>911</v>
      </c>
      <c r="BT93" s="221" t="s">
        <v>911</v>
      </c>
      <c r="BU93" s="221" t="s">
        <v>1517</v>
      </c>
      <c r="BV93" s="221" t="s">
        <v>911</v>
      </c>
      <c r="BW93" s="221" t="s">
        <v>911</v>
      </c>
      <c r="BX93" s="221" t="s">
        <v>911</v>
      </c>
      <c r="BY93" s="221" t="s">
        <v>1518</v>
      </c>
      <c r="BZ93" s="221">
        <v>0.5</v>
      </c>
      <c r="CA93" s="221" t="s">
        <v>985</v>
      </c>
      <c r="CB93" s="221" t="s">
        <v>911</v>
      </c>
      <c r="CC93" s="221" t="s">
        <v>911</v>
      </c>
      <c r="CD93" s="221" t="s">
        <v>911</v>
      </c>
      <c r="CE93" s="229" t="s">
        <v>985</v>
      </c>
      <c r="CF93" s="229" t="s">
        <v>911</v>
      </c>
      <c r="CG93" s="229" t="s">
        <v>986</v>
      </c>
      <c r="CH93" s="229" t="s">
        <v>911</v>
      </c>
      <c r="CI93" s="211" t="s">
        <v>987</v>
      </c>
      <c r="CJ93" s="211" t="s">
        <v>988</v>
      </c>
      <c r="CK93" s="211" t="s">
        <v>989</v>
      </c>
      <c r="CL93" s="211" t="s">
        <v>911</v>
      </c>
      <c r="CM93" s="211" t="s">
        <v>990</v>
      </c>
      <c r="CN93" s="211" t="s">
        <v>911</v>
      </c>
      <c r="CO93" s="211" t="s">
        <v>991</v>
      </c>
      <c r="CP93" s="211" t="s">
        <v>911</v>
      </c>
      <c r="CQ93" s="211" t="s">
        <v>990</v>
      </c>
      <c r="CR93" s="211" t="s">
        <v>911</v>
      </c>
      <c r="CS93" s="211" t="s">
        <v>991</v>
      </c>
      <c r="CT93" s="211" t="s">
        <v>911</v>
      </c>
      <c r="CU93" s="229" t="s">
        <v>1255</v>
      </c>
      <c r="CV93" s="229" t="s">
        <v>911</v>
      </c>
      <c r="CW93" s="229" t="s">
        <v>1256</v>
      </c>
      <c r="CX93" s="229" t="s">
        <v>911</v>
      </c>
      <c r="CY93" s="229" t="s">
        <v>1255</v>
      </c>
      <c r="CZ93" s="243" t="s">
        <v>911</v>
      </c>
      <c r="DA93" s="243" t="s">
        <v>1257</v>
      </c>
      <c r="DB93" s="243" t="s">
        <v>1258</v>
      </c>
      <c r="DC93" s="243" t="s">
        <v>1259</v>
      </c>
      <c r="DD93" s="243" t="s">
        <v>1260</v>
      </c>
      <c r="DE93" s="243" t="s">
        <v>1261</v>
      </c>
      <c r="DF93" s="243" t="s">
        <v>1262</v>
      </c>
      <c r="DG93" s="244" t="s">
        <v>911</v>
      </c>
      <c r="DH93" s="244" t="s">
        <v>911</v>
      </c>
      <c r="DI93" s="244" t="s">
        <v>911</v>
      </c>
      <c r="DJ93" s="244" t="s">
        <v>911</v>
      </c>
      <c r="DK93" s="264" t="s">
        <v>1155</v>
      </c>
      <c r="DL93" s="264" t="s">
        <v>173</v>
      </c>
      <c r="DM93" s="264" t="s">
        <v>1136</v>
      </c>
      <c r="DN93" s="286">
        <v>0.5</v>
      </c>
      <c r="DO93" s="264" t="s">
        <v>173</v>
      </c>
      <c r="DP93" s="264" t="s">
        <v>1602</v>
      </c>
      <c r="DQ93" s="264" t="s">
        <v>1603</v>
      </c>
      <c r="DR93" s="264" t="s">
        <v>1152</v>
      </c>
      <c r="DS93" s="308">
        <v>0.5</v>
      </c>
      <c r="DT93" s="266" t="s">
        <v>1185</v>
      </c>
      <c r="DU93" s="264" t="s">
        <v>173</v>
      </c>
      <c r="DV93" s="264" t="s">
        <v>1201</v>
      </c>
      <c r="DW93" s="270">
        <f>1/2</f>
        <v>0.5</v>
      </c>
      <c r="DX93" s="276" t="s">
        <v>173</v>
      </c>
      <c r="DY93" s="272" t="s">
        <v>1325</v>
      </c>
      <c r="DZ93" s="272" t="s">
        <v>1202</v>
      </c>
      <c r="EA93" s="259" t="s">
        <v>1152</v>
      </c>
      <c r="EB93" s="259">
        <v>0</v>
      </c>
      <c r="EC93" s="264" t="s">
        <v>1326</v>
      </c>
      <c r="ED93" s="66" t="s">
        <v>172</v>
      </c>
      <c r="EE93" s="249" t="s">
        <v>1229</v>
      </c>
      <c r="EF93" s="66">
        <v>1</v>
      </c>
      <c r="EG93" s="66" t="s">
        <v>172</v>
      </c>
      <c r="EH93" s="272" t="s">
        <v>1325</v>
      </c>
      <c r="EI93" s="272" t="s">
        <v>1644</v>
      </c>
      <c r="EJ93" s="259" t="s">
        <v>1140</v>
      </c>
      <c r="EK93" s="259">
        <v>1</v>
      </c>
    </row>
    <row r="94" spans="1:141" ht="122.25" customHeight="1" x14ac:dyDescent="0.2">
      <c r="A94" s="352"/>
      <c r="B94" s="355"/>
      <c r="C94" s="346"/>
      <c r="D94" s="346"/>
      <c r="E94" s="161"/>
      <c r="F94" s="349"/>
      <c r="G94" s="161" t="s">
        <v>491</v>
      </c>
      <c r="H94" s="349"/>
      <c r="I94" s="349"/>
      <c r="J94" s="346"/>
      <c r="K94" s="181"/>
      <c r="L94" s="181"/>
      <c r="M94" s="181"/>
      <c r="N94" s="181"/>
      <c r="O94" s="346"/>
      <c r="P94" s="340"/>
      <c r="Q94" s="337"/>
      <c r="R94" s="340"/>
      <c r="S94" s="337"/>
      <c r="T94" s="343"/>
      <c r="U94" s="149">
        <v>2</v>
      </c>
      <c r="V94" s="150" t="s">
        <v>820</v>
      </c>
      <c r="W94" s="150" t="s">
        <v>495</v>
      </c>
      <c r="X94" s="150" t="s">
        <v>496</v>
      </c>
      <c r="Y94" s="151" t="s">
        <v>13</v>
      </c>
      <c r="Z94" s="134">
        <f>+IF(Y94='Tabla Valoración controles'!$D$4,'Tabla Valoración controles'!$F$4,IF('Mapa Corrupcion'!Y94='Tabla Valoración controles'!$D$5,'Tabla Valoración controles'!$F$5,IF(Y94=FORMULAS!$A$10,0,'Tabla Valoración controles'!$F$6)))</f>
        <v>0.15</v>
      </c>
      <c r="AA94" s="151" t="s">
        <v>8</v>
      </c>
      <c r="AB94" s="135">
        <f>+IF(AA94='Tabla Valoración controles'!$D$7,'Tabla Valoración controles'!$F$7,IF(Y94=FORMULAS!$A$10,0,'Tabla Valoración controles'!$F$8))</f>
        <v>0.15</v>
      </c>
      <c r="AC94" s="151" t="s">
        <v>17</v>
      </c>
      <c r="AD94" s="134">
        <f>+IF(AC94='Tabla Valoración controles'!$D$9,'Tabla Valoración controles'!$F$9,IF(Y94=FORMULAS!$A$10,0,'Tabla Valoración controles'!$F$10))</f>
        <v>0</v>
      </c>
      <c r="AE94" s="151" t="s">
        <v>20</v>
      </c>
      <c r="AF94" s="134">
        <f>+IF(AE94='Tabla Valoración controles'!$D$9,'Tabla Valoración controles'!$F$9,IF(AA94=FORMULAS!$A$10,0,'Tabla Valoración controles'!$F$10))</f>
        <v>0</v>
      </c>
      <c r="AG94" s="151" t="s">
        <v>77</v>
      </c>
      <c r="AH94" s="134">
        <f>+IF(AG94='Tabla Valoración controles'!$D$13,'Tabla Valoración controles'!$F$13,'Tabla Valoración controles'!$F$14)</f>
        <v>0</v>
      </c>
      <c r="AI94" s="195">
        <f t="shared" si="3"/>
        <v>0.3</v>
      </c>
      <c r="AJ94" s="152" t="s">
        <v>716</v>
      </c>
      <c r="AK94" s="153">
        <f>+IF(AJ94=[2]CONTROLES!$C$50,[2]CONTROLES!$D$50,[2]CONTROLES!$D$51)</f>
        <v>15</v>
      </c>
      <c r="AL94" s="152" t="s">
        <v>722</v>
      </c>
      <c r="AM94" s="153">
        <f>+IF(AL94=[2]CONTROLES!$C$52,[2]CONTROLES!$D$52,[2]CONTROLES!$D$53)</f>
        <v>15</v>
      </c>
      <c r="AN94" s="152" t="s">
        <v>725</v>
      </c>
      <c r="AO94" s="153">
        <f>+IF(AN94=[2]CONTROLES!$C$54,[2]CONTROLES!$D$54,[2]CONTROLES!$D$55)</f>
        <v>15</v>
      </c>
      <c r="AP94" s="152" t="s">
        <v>729</v>
      </c>
      <c r="AQ94" s="153">
        <f>+IF(AP94=[2]CONTROLES!$C$56,[2]CONTROLES!$D$56,IF(AP94=[2]CONTROLES!$C$57,[2]CONTROLES!$D$57,[2]CONTROLES!$D$58))</f>
        <v>10</v>
      </c>
      <c r="AR94" s="152" t="s">
        <v>732</v>
      </c>
      <c r="AS94" s="153">
        <f>+IF(AR94=[2]CONTROLES!$C$59,[2]CONTROLES!$D$59,[2]CONTROLES!$D$60)</f>
        <v>15</v>
      </c>
      <c r="AT94" s="152" t="s">
        <v>735</v>
      </c>
      <c r="AU94" s="153">
        <f>+IF(AT94=[2]CONTROLES!$C$61,[2]CONTROLES!$D$61,[2]CONTROLES!$D$62)</f>
        <v>15</v>
      </c>
      <c r="AV94" s="152" t="s">
        <v>738</v>
      </c>
      <c r="AW94" s="154">
        <f>+IF(AV94=[2]CONTROLES!$C$63,[2]CONTROLES!$D$63,IF(AV94=[2]CONTROLES!$C$64,[2]CONTROLES!$D$64,[2]CONTROLES!$D$65))</f>
        <v>10</v>
      </c>
      <c r="AX94" s="154">
        <f t="shared" si="4"/>
        <v>95</v>
      </c>
      <c r="AY94" s="155" t="str">
        <f t="shared" si="5"/>
        <v>Moderado</v>
      </c>
      <c r="AZ94" s="346"/>
      <c r="BA94" s="340"/>
      <c r="BB94" s="334"/>
      <c r="BC94" s="337"/>
      <c r="BD94" s="343"/>
      <c r="BE94" s="343"/>
      <c r="BF94" s="180" t="s">
        <v>497</v>
      </c>
      <c r="BG94" s="180" t="s">
        <v>144</v>
      </c>
      <c r="BH94" s="180" t="s">
        <v>224</v>
      </c>
      <c r="BI94" s="156">
        <v>44562</v>
      </c>
      <c r="BJ94" s="156">
        <v>44910</v>
      </c>
      <c r="BK94" s="180" t="s">
        <v>499</v>
      </c>
      <c r="BL94" s="180" t="s">
        <v>678</v>
      </c>
      <c r="BM94" s="136" t="s">
        <v>172</v>
      </c>
      <c r="BN94" s="358"/>
      <c r="BO94" s="221" t="s">
        <v>1517</v>
      </c>
      <c r="BP94" s="221" t="s">
        <v>911</v>
      </c>
      <c r="BQ94" s="221" t="s">
        <v>911</v>
      </c>
      <c r="BR94" s="221" t="s">
        <v>911</v>
      </c>
      <c r="BS94" s="221" t="s">
        <v>1517</v>
      </c>
      <c r="BT94" s="221" t="s">
        <v>911</v>
      </c>
      <c r="BU94" s="221" t="s">
        <v>911</v>
      </c>
      <c r="BV94" s="221" t="s">
        <v>911</v>
      </c>
      <c r="BW94" s="221" t="s">
        <v>911</v>
      </c>
      <c r="BX94" s="221" t="s">
        <v>911</v>
      </c>
      <c r="BY94" s="221" t="s">
        <v>911</v>
      </c>
      <c r="BZ94" s="221" t="s">
        <v>911</v>
      </c>
      <c r="CA94" s="221" t="s">
        <v>1519</v>
      </c>
      <c r="CB94" s="221" t="s">
        <v>1520</v>
      </c>
      <c r="CC94" s="221" t="s">
        <v>1521</v>
      </c>
      <c r="CD94" s="221" t="s">
        <v>911</v>
      </c>
      <c r="CE94" s="211" t="s">
        <v>911</v>
      </c>
      <c r="CF94" s="211" t="s">
        <v>911</v>
      </c>
      <c r="CG94" s="211" t="s">
        <v>992</v>
      </c>
      <c r="CH94" s="211" t="s">
        <v>911</v>
      </c>
      <c r="CI94" s="229" t="s">
        <v>993</v>
      </c>
      <c r="CJ94" s="211" t="s">
        <v>911</v>
      </c>
      <c r="CK94" s="229" t="s">
        <v>993</v>
      </c>
      <c r="CL94" s="211">
        <v>1</v>
      </c>
      <c r="CM94" s="229" t="s">
        <v>994</v>
      </c>
      <c r="CN94" s="211" t="s">
        <v>911</v>
      </c>
      <c r="CO94" s="229" t="s">
        <v>994</v>
      </c>
      <c r="CP94" s="211" t="s">
        <v>911</v>
      </c>
      <c r="CQ94" s="229" t="s">
        <v>994</v>
      </c>
      <c r="CR94" s="211" t="s">
        <v>911</v>
      </c>
      <c r="CS94" s="229" t="s">
        <v>994</v>
      </c>
      <c r="CT94" s="211" t="s">
        <v>911</v>
      </c>
      <c r="CU94" s="229" t="s">
        <v>990</v>
      </c>
      <c r="CV94" s="229" t="s">
        <v>911</v>
      </c>
      <c r="CW94" s="229" t="s">
        <v>994</v>
      </c>
      <c r="CX94" s="229" t="s">
        <v>911</v>
      </c>
      <c r="CY94" s="243" t="s">
        <v>1263</v>
      </c>
      <c r="CZ94" s="243" t="s">
        <v>1264</v>
      </c>
      <c r="DA94" s="229" t="s">
        <v>994</v>
      </c>
      <c r="DB94" s="244" t="s">
        <v>911</v>
      </c>
      <c r="DC94" s="244" t="s">
        <v>911</v>
      </c>
      <c r="DD94" s="244" t="s">
        <v>911</v>
      </c>
      <c r="DE94" s="243" t="s">
        <v>1265</v>
      </c>
      <c r="DF94" s="243" t="s">
        <v>1266</v>
      </c>
      <c r="DG94" s="244" t="s">
        <v>911</v>
      </c>
      <c r="DH94" s="244" t="s">
        <v>911</v>
      </c>
      <c r="DI94" s="244" t="s">
        <v>911</v>
      </c>
      <c r="DJ94" s="244" t="s">
        <v>911</v>
      </c>
      <c r="DK94" s="264" t="s">
        <v>1155</v>
      </c>
      <c r="DL94" s="264" t="s">
        <v>173</v>
      </c>
      <c r="DM94" s="264" t="s">
        <v>1203</v>
      </c>
      <c r="DN94" s="274" t="s">
        <v>625</v>
      </c>
      <c r="DO94" s="264" t="s">
        <v>173</v>
      </c>
      <c r="DP94" s="264" t="s">
        <v>1604</v>
      </c>
      <c r="DQ94" s="264" t="s">
        <v>1605</v>
      </c>
      <c r="DR94" s="264" t="s">
        <v>1578</v>
      </c>
      <c r="DS94" s="308">
        <v>0</v>
      </c>
      <c r="DT94" s="266" t="s">
        <v>1185</v>
      </c>
      <c r="DU94" s="264" t="s">
        <v>173</v>
      </c>
      <c r="DV94" s="264" t="s">
        <v>1182</v>
      </c>
      <c r="DW94" s="270">
        <f>1/2</f>
        <v>0.5</v>
      </c>
      <c r="DX94" s="282" t="s">
        <v>173</v>
      </c>
      <c r="DY94" s="288" t="s">
        <v>1327</v>
      </c>
      <c r="DZ94" s="272" t="s">
        <v>1202</v>
      </c>
      <c r="EA94" s="259" t="s">
        <v>1152</v>
      </c>
      <c r="EB94" s="259">
        <v>0.5</v>
      </c>
      <c r="EC94" s="264" t="s">
        <v>1267</v>
      </c>
      <c r="ED94" s="66" t="s">
        <v>172</v>
      </c>
      <c r="EE94" s="249" t="s">
        <v>1229</v>
      </c>
      <c r="EF94" s="66">
        <v>1</v>
      </c>
      <c r="EG94" s="66" t="s">
        <v>172</v>
      </c>
      <c r="EH94" s="288" t="s">
        <v>1645</v>
      </c>
      <c r="EI94" s="272" t="s">
        <v>1646</v>
      </c>
      <c r="EJ94" s="259" t="s">
        <v>1140</v>
      </c>
      <c r="EK94" s="259">
        <v>1</v>
      </c>
    </row>
    <row r="95" spans="1:141" ht="39.75" customHeight="1" x14ac:dyDescent="0.2">
      <c r="A95" s="352"/>
      <c r="B95" s="355"/>
      <c r="C95" s="346"/>
      <c r="D95" s="346"/>
      <c r="E95" s="161"/>
      <c r="F95" s="349"/>
      <c r="G95" s="161" t="s">
        <v>489</v>
      </c>
      <c r="H95" s="349"/>
      <c r="I95" s="349"/>
      <c r="J95" s="346"/>
      <c r="K95" s="181"/>
      <c r="L95" s="181"/>
      <c r="M95" s="181"/>
      <c r="N95" s="181"/>
      <c r="O95" s="346"/>
      <c r="P95" s="340"/>
      <c r="Q95" s="337"/>
      <c r="R95" s="340"/>
      <c r="S95" s="337"/>
      <c r="T95" s="343"/>
      <c r="U95" s="149"/>
      <c r="V95" s="157"/>
      <c r="W95" s="157"/>
      <c r="X95" s="157"/>
      <c r="Y95" s="151" t="s">
        <v>115</v>
      </c>
      <c r="Z95" s="134">
        <f>+IF(Y95='Tabla Valoración controles'!$D$4,'Tabla Valoración controles'!$F$4,IF('Mapa Corrupcion'!Y95='Tabla Valoración controles'!$D$5,'Tabla Valoración controles'!$F$5,IF(Y95=FORMULAS!$A$10,0,'Tabla Valoración controles'!$F$6)))</f>
        <v>0</v>
      </c>
      <c r="AA95" s="151"/>
      <c r="AB95" s="135">
        <f>+IF(AA95='Tabla Valoración controles'!$D$7,'Tabla Valoración controles'!$F$7,IF(Y95=FORMULAS!$A$10,0,'Tabla Valoración controles'!$F$8))</f>
        <v>0</v>
      </c>
      <c r="AC95" s="151"/>
      <c r="AD95" s="134">
        <f>+IF(AC95='Tabla Valoración controles'!$D$9,'Tabla Valoración controles'!$F$9,IF(Y95=FORMULAS!$A$10,0,'Tabla Valoración controles'!$F$10))</f>
        <v>0</v>
      </c>
      <c r="AE95" s="151"/>
      <c r="AF95" s="134">
        <f>+IF(AE95='Tabla Valoración controles'!$D$9,'Tabla Valoración controles'!$F$9,IF(AA95=FORMULAS!$A$10,0,'Tabla Valoración controles'!$F$10))</f>
        <v>0</v>
      </c>
      <c r="AG95" s="151"/>
      <c r="AH95" s="134">
        <f>+IF(AG95='Tabla Valoración controles'!$D$13,'Tabla Valoración controles'!$F$13,'Tabla Valoración controles'!$F$14)</f>
        <v>0</v>
      </c>
      <c r="AI95" s="195">
        <f t="shared" si="3"/>
        <v>0</v>
      </c>
      <c r="AJ95" s="152"/>
      <c r="AK95" s="153">
        <f>+IF(AJ95=[2]CONTROLES!$C$50,[2]CONTROLES!$D$50,[2]CONTROLES!$D$51)</f>
        <v>0</v>
      </c>
      <c r="AL95" s="152"/>
      <c r="AM95" s="153">
        <f>+IF(AL95=[2]CONTROLES!$C$52,[2]CONTROLES!$D$52,[2]CONTROLES!$D$53)</f>
        <v>0</v>
      </c>
      <c r="AN95" s="152"/>
      <c r="AO95" s="153">
        <f>+IF(AN95=[2]CONTROLES!$C$54,[2]CONTROLES!$D$54,[2]CONTROLES!$D$55)</f>
        <v>0</v>
      </c>
      <c r="AP95" s="152"/>
      <c r="AQ95" s="153">
        <f>+IF(AP95=[2]CONTROLES!$C$56,[2]CONTROLES!$D$56,IF(AP95=[2]CONTROLES!$C$57,[2]CONTROLES!$D$57,[2]CONTROLES!$D$58))</f>
        <v>0</v>
      </c>
      <c r="AR95" s="152"/>
      <c r="AS95" s="153">
        <f>+IF(AR95=[2]CONTROLES!$C$59,[2]CONTROLES!$D$59,[2]CONTROLES!$D$60)</f>
        <v>0</v>
      </c>
      <c r="AT95" s="152"/>
      <c r="AU95" s="153">
        <f>+IF(AT95=[2]CONTROLES!$C$61,[2]CONTROLES!$D$61,[2]CONTROLES!$D$62)</f>
        <v>0</v>
      </c>
      <c r="AV95" s="152"/>
      <c r="AW95" s="154">
        <f>+IF(AV95=[2]CONTROLES!$C$63,[2]CONTROLES!$D$63,IF(AV95=[2]CONTROLES!$C$64,[2]CONTROLES!$D$64,[2]CONTROLES!$D$65))</f>
        <v>0</v>
      </c>
      <c r="AX95" s="154">
        <f t="shared" si="4"/>
        <v>0</v>
      </c>
      <c r="AY95" s="155" t="str">
        <f t="shared" si="5"/>
        <v>Débil</v>
      </c>
      <c r="AZ95" s="346"/>
      <c r="BA95" s="340"/>
      <c r="BB95" s="334"/>
      <c r="BC95" s="337"/>
      <c r="BD95" s="343"/>
      <c r="BE95" s="343"/>
      <c r="BF95" s="136"/>
      <c r="BG95" s="136"/>
      <c r="BH95" s="180"/>
      <c r="BI95" s="136"/>
      <c r="BJ95" s="136"/>
      <c r="BK95" s="136"/>
      <c r="BL95" s="136"/>
      <c r="BM95" s="136" t="s">
        <v>171</v>
      </c>
      <c r="BN95" s="358"/>
      <c r="BO95" s="221"/>
      <c r="BP95" s="221"/>
      <c r="BQ95" s="221"/>
      <c r="BR95" s="221"/>
      <c r="BS95" s="221"/>
      <c r="BT95" s="221"/>
      <c r="BU95" s="221"/>
      <c r="BV95" s="221"/>
      <c r="BW95" s="221"/>
      <c r="BX95" s="221"/>
      <c r="BY95" s="221"/>
      <c r="BZ95" s="221"/>
      <c r="CA95" s="221"/>
      <c r="CB95" s="221"/>
      <c r="CC95" s="221"/>
      <c r="CD95" s="221"/>
      <c r="CE95" s="240"/>
      <c r="CF95" s="240"/>
      <c r="CG95" s="136"/>
      <c r="CH95" s="136"/>
      <c r="CI95" s="136"/>
      <c r="CJ95" s="136"/>
      <c r="CK95" s="136"/>
      <c r="CL95" s="136"/>
      <c r="CM95" s="136"/>
      <c r="CN95" s="136"/>
      <c r="CO95" s="136"/>
      <c r="CP95" s="136"/>
      <c r="CQ95" s="136"/>
      <c r="CR95" s="136"/>
      <c r="CS95" s="136"/>
      <c r="CT95" s="136"/>
      <c r="CU95" s="136"/>
      <c r="CV95" s="136"/>
      <c r="CW95" s="136"/>
      <c r="CX95" s="136"/>
      <c r="CY95" s="136"/>
      <c r="CZ95" s="136"/>
      <c r="DA95" s="136"/>
      <c r="DB95" s="136"/>
      <c r="DC95" s="136"/>
      <c r="DD95" s="136"/>
      <c r="DE95" s="136"/>
      <c r="DF95" s="136"/>
      <c r="DG95" s="136"/>
      <c r="DH95" s="136"/>
      <c r="DI95" s="136"/>
      <c r="DJ95" s="136"/>
      <c r="DK95" s="266"/>
      <c r="DL95" s="266"/>
      <c r="DM95" s="266"/>
      <c r="DN95" s="266"/>
      <c r="DO95" s="266"/>
      <c r="DP95" s="66"/>
      <c r="DQ95" s="66"/>
      <c r="DR95" s="66"/>
      <c r="DS95" s="66"/>
      <c r="DT95" s="269"/>
      <c r="DU95" s="269"/>
      <c r="DV95" s="269"/>
      <c r="DW95" s="269"/>
      <c r="DX95" s="268"/>
      <c r="DY95" s="257"/>
      <c r="DZ95" s="257"/>
      <c r="EA95" s="257"/>
      <c r="EB95" s="257"/>
      <c r="EC95" s="66"/>
      <c r="ED95" s="66"/>
      <c r="EE95" s="66"/>
      <c r="EF95" s="66"/>
      <c r="EG95" s="66"/>
      <c r="EH95" s="257"/>
      <c r="EI95" s="257"/>
      <c r="EJ95" s="257"/>
      <c r="EK95" s="257"/>
    </row>
    <row r="96" spans="1:141" ht="39.75" customHeight="1" x14ac:dyDescent="0.2">
      <c r="A96" s="352"/>
      <c r="B96" s="355"/>
      <c r="C96" s="346"/>
      <c r="D96" s="346"/>
      <c r="E96" s="161"/>
      <c r="F96" s="349"/>
      <c r="G96" s="161" t="s">
        <v>490</v>
      </c>
      <c r="H96" s="349"/>
      <c r="I96" s="349"/>
      <c r="J96" s="346"/>
      <c r="K96" s="181"/>
      <c r="L96" s="181"/>
      <c r="M96" s="181"/>
      <c r="N96" s="181"/>
      <c r="O96" s="346"/>
      <c r="P96" s="340"/>
      <c r="Q96" s="337"/>
      <c r="R96" s="340"/>
      <c r="S96" s="337"/>
      <c r="T96" s="343"/>
      <c r="U96" s="149"/>
      <c r="V96" s="157"/>
      <c r="W96" s="157"/>
      <c r="X96" s="157"/>
      <c r="Y96" s="151" t="s">
        <v>115</v>
      </c>
      <c r="Z96" s="134">
        <f>+IF(Y96='Tabla Valoración controles'!$D$4,'Tabla Valoración controles'!$F$4,IF('Mapa Corrupcion'!Y96='Tabla Valoración controles'!$D$5,'Tabla Valoración controles'!$F$5,IF(Y96=FORMULAS!$A$10,0,'Tabla Valoración controles'!$F$6)))</f>
        <v>0</v>
      </c>
      <c r="AA96" s="151"/>
      <c r="AB96" s="135">
        <f>+IF(AA96='Tabla Valoración controles'!$D$7,'Tabla Valoración controles'!$F$7,IF(Y96=FORMULAS!$A$10,0,'Tabla Valoración controles'!$F$8))</f>
        <v>0</v>
      </c>
      <c r="AC96" s="151"/>
      <c r="AD96" s="134">
        <f>+IF(AC96='Tabla Valoración controles'!$D$9,'Tabla Valoración controles'!$F$9,IF(Y96=FORMULAS!$A$10,0,'Tabla Valoración controles'!$F$10))</f>
        <v>0</v>
      </c>
      <c r="AE96" s="151"/>
      <c r="AF96" s="134">
        <f>+IF(AE96='Tabla Valoración controles'!$D$9,'Tabla Valoración controles'!$F$9,IF(AA96=FORMULAS!$A$10,0,'Tabla Valoración controles'!$F$10))</f>
        <v>0</v>
      </c>
      <c r="AG96" s="151"/>
      <c r="AH96" s="134">
        <f>+IF(AG96='Tabla Valoración controles'!$D$13,'Tabla Valoración controles'!$F$13,'Tabla Valoración controles'!$F$14)</f>
        <v>0</v>
      </c>
      <c r="AI96" s="195">
        <f t="shared" si="3"/>
        <v>0</v>
      </c>
      <c r="AJ96" s="152"/>
      <c r="AK96" s="153">
        <f>+IF(AJ96=[2]CONTROLES!$C$50,[2]CONTROLES!$D$50,[2]CONTROLES!$D$51)</f>
        <v>0</v>
      </c>
      <c r="AL96" s="152"/>
      <c r="AM96" s="153">
        <f>+IF(AL96=[2]CONTROLES!$C$52,[2]CONTROLES!$D$52,[2]CONTROLES!$D$53)</f>
        <v>0</v>
      </c>
      <c r="AN96" s="152"/>
      <c r="AO96" s="153">
        <f>+IF(AN96=[2]CONTROLES!$C$54,[2]CONTROLES!$D$54,[2]CONTROLES!$D$55)</f>
        <v>0</v>
      </c>
      <c r="AP96" s="152"/>
      <c r="AQ96" s="153">
        <f>+IF(AP96=[2]CONTROLES!$C$56,[2]CONTROLES!$D$56,IF(AP96=[2]CONTROLES!$C$57,[2]CONTROLES!$D$57,[2]CONTROLES!$D$58))</f>
        <v>0</v>
      </c>
      <c r="AR96" s="152"/>
      <c r="AS96" s="153">
        <f>+IF(AR96=[2]CONTROLES!$C$59,[2]CONTROLES!$D$59,[2]CONTROLES!$D$60)</f>
        <v>0</v>
      </c>
      <c r="AT96" s="152"/>
      <c r="AU96" s="153">
        <f>+IF(AT96=[2]CONTROLES!$C$61,[2]CONTROLES!$D$61,[2]CONTROLES!$D$62)</f>
        <v>0</v>
      </c>
      <c r="AV96" s="152"/>
      <c r="AW96" s="154">
        <f>+IF(AV96=[2]CONTROLES!$C$63,[2]CONTROLES!$D$63,IF(AV96=[2]CONTROLES!$C$64,[2]CONTROLES!$D$64,[2]CONTROLES!$D$65))</f>
        <v>0</v>
      </c>
      <c r="AX96" s="154">
        <f t="shared" si="4"/>
        <v>0</v>
      </c>
      <c r="AY96" s="155" t="str">
        <f t="shared" si="5"/>
        <v>Débil</v>
      </c>
      <c r="AZ96" s="346"/>
      <c r="BA96" s="340"/>
      <c r="BB96" s="334"/>
      <c r="BC96" s="337"/>
      <c r="BD96" s="343"/>
      <c r="BE96" s="343"/>
      <c r="BF96" s="136"/>
      <c r="BG96" s="136"/>
      <c r="BH96" s="180"/>
      <c r="BI96" s="136"/>
      <c r="BJ96" s="136"/>
      <c r="BK96" s="136"/>
      <c r="BL96" s="136"/>
      <c r="BM96" s="136" t="s">
        <v>171</v>
      </c>
      <c r="BN96" s="358"/>
      <c r="BO96" s="221"/>
      <c r="BP96" s="221"/>
      <c r="BQ96" s="221"/>
      <c r="BR96" s="221"/>
      <c r="BS96" s="221"/>
      <c r="BT96" s="221"/>
      <c r="BU96" s="221"/>
      <c r="BV96" s="221"/>
      <c r="BW96" s="221"/>
      <c r="BX96" s="221"/>
      <c r="BY96" s="221"/>
      <c r="BZ96" s="221"/>
      <c r="CA96" s="221"/>
      <c r="CB96" s="221"/>
      <c r="CC96" s="221"/>
      <c r="CD96" s="221"/>
      <c r="CE96" s="240"/>
      <c r="CF96" s="240"/>
      <c r="CG96" s="136"/>
      <c r="CH96" s="136"/>
      <c r="CI96" s="136"/>
      <c r="CJ96" s="136"/>
      <c r="CK96" s="136"/>
      <c r="CL96" s="136"/>
      <c r="CM96" s="136"/>
      <c r="CN96" s="136"/>
      <c r="CO96" s="136"/>
      <c r="CP96" s="136"/>
      <c r="CQ96" s="136"/>
      <c r="CR96" s="136"/>
      <c r="CS96" s="136"/>
      <c r="CT96" s="136"/>
      <c r="CU96" s="136"/>
      <c r="CV96" s="136"/>
      <c r="CW96" s="136"/>
      <c r="CX96" s="136"/>
      <c r="CY96" s="136"/>
      <c r="CZ96" s="136"/>
      <c r="DA96" s="136"/>
      <c r="DB96" s="136"/>
      <c r="DC96" s="136"/>
      <c r="DD96" s="136"/>
      <c r="DE96" s="136"/>
      <c r="DF96" s="136"/>
      <c r="DG96" s="136"/>
      <c r="DH96" s="136"/>
      <c r="DI96" s="136"/>
      <c r="DJ96" s="136"/>
      <c r="DK96" s="266"/>
      <c r="DL96" s="266"/>
      <c r="DM96" s="266"/>
      <c r="DN96" s="266"/>
      <c r="DO96" s="266"/>
      <c r="DP96" s="66"/>
      <c r="DQ96" s="66"/>
      <c r="DR96" s="66"/>
      <c r="DS96" s="66"/>
      <c r="DT96" s="269"/>
      <c r="DU96" s="269"/>
      <c r="DV96" s="269"/>
      <c r="DW96" s="269"/>
      <c r="DX96" s="268"/>
      <c r="DY96" s="257"/>
      <c r="DZ96" s="257"/>
      <c r="EA96" s="257"/>
      <c r="EB96" s="257"/>
      <c r="EC96" s="66"/>
      <c r="ED96" s="66"/>
      <c r="EE96" s="66"/>
      <c r="EF96" s="66"/>
      <c r="EG96" s="66"/>
      <c r="EH96" s="257"/>
      <c r="EI96" s="257"/>
      <c r="EJ96" s="257"/>
      <c r="EK96" s="257"/>
    </row>
    <row r="97" spans="1:141" ht="39.75" customHeight="1" x14ac:dyDescent="0.2">
      <c r="A97" s="352"/>
      <c r="B97" s="355"/>
      <c r="C97" s="346"/>
      <c r="D97" s="346"/>
      <c r="E97" s="161"/>
      <c r="F97" s="349"/>
      <c r="G97" s="161"/>
      <c r="H97" s="349"/>
      <c r="I97" s="349"/>
      <c r="J97" s="346"/>
      <c r="K97" s="181"/>
      <c r="L97" s="181"/>
      <c r="M97" s="181"/>
      <c r="N97" s="181"/>
      <c r="O97" s="346"/>
      <c r="P97" s="340"/>
      <c r="Q97" s="337"/>
      <c r="R97" s="340"/>
      <c r="S97" s="337"/>
      <c r="T97" s="343"/>
      <c r="U97" s="149"/>
      <c r="V97" s="157"/>
      <c r="W97" s="157"/>
      <c r="X97" s="157"/>
      <c r="Y97" s="151" t="s">
        <v>115</v>
      </c>
      <c r="Z97" s="134">
        <f>+IF(Y97='Tabla Valoración controles'!$D$4,'Tabla Valoración controles'!$F$4,IF('Mapa Corrupcion'!Y97='Tabla Valoración controles'!$D$5,'Tabla Valoración controles'!$F$5,IF(Y97=FORMULAS!$A$10,0,'Tabla Valoración controles'!$F$6)))</f>
        <v>0</v>
      </c>
      <c r="AA97" s="151"/>
      <c r="AB97" s="135">
        <f>+IF(AA97='Tabla Valoración controles'!$D$7,'Tabla Valoración controles'!$F$7,IF(Y97=FORMULAS!$A$10,0,'Tabla Valoración controles'!$F$8))</f>
        <v>0</v>
      </c>
      <c r="AC97" s="151"/>
      <c r="AD97" s="134">
        <f>+IF(AC97='Tabla Valoración controles'!$D$9,'Tabla Valoración controles'!$F$9,IF(Y97=FORMULAS!$A$10,0,'Tabla Valoración controles'!$F$10))</f>
        <v>0</v>
      </c>
      <c r="AE97" s="151"/>
      <c r="AF97" s="134">
        <f>+IF(AE97='Tabla Valoración controles'!$D$9,'Tabla Valoración controles'!$F$9,IF(AA97=FORMULAS!$A$10,0,'Tabla Valoración controles'!$F$10))</f>
        <v>0</v>
      </c>
      <c r="AG97" s="151"/>
      <c r="AH97" s="134">
        <f>+IF(AG97='Tabla Valoración controles'!$D$13,'Tabla Valoración controles'!$F$13,'Tabla Valoración controles'!$F$14)</f>
        <v>0</v>
      </c>
      <c r="AI97" s="195">
        <f t="shared" si="3"/>
        <v>0</v>
      </c>
      <c r="AJ97" s="152"/>
      <c r="AK97" s="153">
        <f>+IF(AJ97=[2]CONTROLES!$C$50,[2]CONTROLES!$D$50,[2]CONTROLES!$D$51)</f>
        <v>0</v>
      </c>
      <c r="AL97" s="152"/>
      <c r="AM97" s="153">
        <f>+IF(AL97=[2]CONTROLES!$C$52,[2]CONTROLES!$D$52,[2]CONTROLES!$D$53)</f>
        <v>0</v>
      </c>
      <c r="AN97" s="152"/>
      <c r="AO97" s="153">
        <f>+IF(AN97=[2]CONTROLES!$C$54,[2]CONTROLES!$D$54,[2]CONTROLES!$D$55)</f>
        <v>0</v>
      </c>
      <c r="AP97" s="152"/>
      <c r="AQ97" s="153">
        <f>+IF(AP97=[2]CONTROLES!$C$56,[2]CONTROLES!$D$56,IF(AP97=[2]CONTROLES!$C$57,[2]CONTROLES!$D$57,[2]CONTROLES!$D$58))</f>
        <v>0</v>
      </c>
      <c r="AR97" s="152"/>
      <c r="AS97" s="153">
        <f>+IF(AR97=[2]CONTROLES!$C$59,[2]CONTROLES!$D$59,[2]CONTROLES!$D$60)</f>
        <v>0</v>
      </c>
      <c r="AT97" s="152"/>
      <c r="AU97" s="153">
        <f>+IF(AT97=[2]CONTROLES!$C$61,[2]CONTROLES!$D$61,[2]CONTROLES!$D$62)</f>
        <v>0</v>
      </c>
      <c r="AV97" s="152"/>
      <c r="AW97" s="154">
        <f>+IF(AV97=[2]CONTROLES!$C$63,[2]CONTROLES!$D$63,IF(AV97=[2]CONTROLES!$C$64,[2]CONTROLES!$D$64,[2]CONTROLES!$D$65))</f>
        <v>0</v>
      </c>
      <c r="AX97" s="154">
        <f t="shared" si="4"/>
        <v>0</v>
      </c>
      <c r="AY97" s="155" t="str">
        <f t="shared" si="5"/>
        <v>Débil</v>
      </c>
      <c r="AZ97" s="346"/>
      <c r="BA97" s="340"/>
      <c r="BB97" s="334"/>
      <c r="BC97" s="337"/>
      <c r="BD97" s="343"/>
      <c r="BE97" s="343"/>
      <c r="BF97" s="136"/>
      <c r="BG97" s="136"/>
      <c r="BH97" s="180"/>
      <c r="BI97" s="136"/>
      <c r="BJ97" s="136"/>
      <c r="BK97" s="136"/>
      <c r="BL97" s="136"/>
      <c r="BM97" s="136" t="s">
        <v>171</v>
      </c>
      <c r="BN97" s="358"/>
      <c r="BO97" s="221"/>
      <c r="BP97" s="221"/>
      <c r="BQ97" s="221"/>
      <c r="BR97" s="221"/>
      <c r="BS97" s="221"/>
      <c r="BT97" s="221"/>
      <c r="BU97" s="221"/>
      <c r="BV97" s="221"/>
      <c r="BW97" s="221"/>
      <c r="BX97" s="221"/>
      <c r="BY97" s="221"/>
      <c r="BZ97" s="221"/>
      <c r="CA97" s="221"/>
      <c r="CB97" s="221"/>
      <c r="CC97" s="221"/>
      <c r="CD97" s="221"/>
      <c r="CE97" s="240"/>
      <c r="CF97" s="240"/>
      <c r="CG97" s="136"/>
      <c r="CH97" s="136"/>
      <c r="CI97" s="136"/>
      <c r="CJ97" s="136"/>
      <c r="CK97" s="136"/>
      <c r="CL97" s="136"/>
      <c r="CM97" s="136"/>
      <c r="CN97" s="136"/>
      <c r="CO97" s="136"/>
      <c r="CP97" s="136"/>
      <c r="CQ97" s="136"/>
      <c r="CR97" s="136"/>
      <c r="CS97" s="136"/>
      <c r="CT97" s="136"/>
      <c r="CU97" s="136"/>
      <c r="CV97" s="136"/>
      <c r="CW97" s="136"/>
      <c r="CX97" s="136"/>
      <c r="CY97" s="136"/>
      <c r="CZ97" s="136"/>
      <c r="DA97" s="136"/>
      <c r="DB97" s="136"/>
      <c r="DC97" s="136"/>
      <c r="DD97" s="136"/>
      <c r="DE97" s="136"/>
      <c r="DF97" s="136"/>
      <c r="DG97" s="136"/>
      <c r="DH97" s="136"/>
      <c r="DI97" s="136"/>
      <c r="DJ97" s="136"/>
      <c r="DK97" s="266"/>
      <c r="DL97" s="266"/>
      <c r="DM97" s="266"/>
      <c r="DN97" s="266"/>
      <c r="DO97" s="266"/>
      <c r="DP97" s="66"/>
      <c r="DQ97" s="66"/>
      <c r="DR97" s="66"/>
      <c r="DS97" s="66"/>
      <c r="DT97" s="269"/>
      <c r="DU97" s="269"/>
      <c r="DV97" s="269"/>
      <c r="DW97" s="269"/>
      <c r="DX97" s="268"/>
      <c r="DY97" s="257"/>
      <c r="DZ97" s="257"/>
      <c r="EA97" s="257"/>
      <c r="EB97" s="257"/>
      <c r="EC97" s="66"/>
      <c r="ED97" s="66"/>
      <c r="EE97" s="66"/>
      <c r="EF97" s="66"/>
      <c r="EG97" s="66"/>
      <c r="EH97" s="257"/>
      <c r="EI97" s="257"/>
      <c r="EJ97" s="257"/>
      <c r="EK97" s="257"/>
    </row>
    <row r="98" spans="1:141" ht="39.75" customHeight="1" x14ac:dyDescent="0.2">
      <c r="A98" s="353"/>
      <c r="B98" s="356"/>
      <c r="C98" s="347"/>
      <c r="D98" s="347"/>
      <c r="E98" s="161"/>
      <c r="F98" s="350"/>
      <c r="G98" s="161"/>
      <c r="H98" s="350"/>
      <c r="I98" s="350"/>
      <c r="J98" s="347"/>
      <c r="K98" s="182"/>
      <c r="L98" s="182"/>
      <c r="M98" s="182"/>
      <c r="N98" s="182"/>
      <c r="O98" s="347"/>
      <c r="P98" s="341"/>
      <c r="Q98" s="338"/>
      <c r="R98" s="341"/>
      <c r="S98" s="338"/>
      <c r="T98" s="344"/>
      <c r="U98" s="149"/>
      <c r="V98" s="157"/>
      <c r="W98" s="157"/>
      <c r="X98" s="157"/>
      <c r="Y98" s="151" t="s">
        <v>115</v>
      </c>
      <c r="Z98" s="134">
        <f>+IF(Y98='Tabla Valoración controles'!$D$4,'Tabla Valoración controles'!$F$4,IF('Mapa Corrupcion'!Y98='Tabla Valoración controles'!$D$5,'Tabla Valoración controles'!$F$5,IF(Y98=FORMULAS!$A$10,0,'Tabla Valoración controles'!$F$6)))</f>
        <v>0</v>
      </c>
      <c r="AA98" s="151"/>
      <c r="AB98" s="135">
        <f>+IF(AA98='Tabla Valoración controles'!$D$7,'Tabla Valoración controles'!$F$7,IF(Y98=FORMULAS!$A$10,0,'Tabla Valoración controles'!$F$8))</f>
        <v>0</v>
      </c>
      <c r="AC98" s="151"/>
      <c r="AD98" s="134">
        <f>+IF(AC98='Tabla Valoración controles'!$D$9,'Tabla Valoración controles'!$F$9,IF(Y98=FORMULAS!$A$10,0,'Tabla Valoración controles'!$F$10))</f>
        <v>0</v>
      </c>
      <c r="AE98" s="151"/>
      <c r="AF98" s="134">
        <f>+IF(AE98='Tabla Valoración controles'!$D$9,'Tabla Valoración controles'!$F$9,IF(AA98=FORMULAS!$A$10,0,'Tabla Valoración controles'!$F$10))</f>
        <v>0</v>
      </c>
      <c r="AG98" s="151"/>
      <c r="AH98" s="134">
        <f>+IF(AG98='Tabla Valoración controles'!$D$13,'Tabla Valoración controles'!$F$13,'Tabla Valoración controles'!$F$14)</f>
        <v>0</v>
      </c>
      <c r="AI98" s="195">
        <f t="shared" si="3"/>
        <v>0</v>
      </c>
      <c r="AJ98" s="152"/>
      <c r="AK98" s="153">
        <f>+IF(AJ98=[2]CONTROLES!$C$50,[2]CONTROLES!$D$50,[2]CONTROLES!$D$51)</f>
        <v>0</v>
      </c>
      <c r="AL98" s="152"/>
      <c r="AM98" s="153">
        <f>+IF(AL98=[2]CONTROLES!$C$52,[2]CONTROLES!$D$52,[2]CONTROLES!$D$53)</f>
        <v>0</v>
      </c>
      <c r="AN98" s="152"/>
      <c r="AO98" s="153">
        <f>+IF(AN98=[2]CONTROLES!$C$54,[2]CONTROLES!$D$54,[2]CONTROLES!$D$55)</f>
        <v>0</v>
      </c>
      <c r="AP98" s="152"/>
      <c r="AQ98" s="153">
        <f>+IF(AP98=[2]CONTROLES!$C$56,[2]CONTROLES!$D$56,IF(AP98=[2]CONTROLES!$C$57,[2]CONTROLES!$D$57,[2]CONTROLES!$D$58))</f>
        <v>0</v>
      </c>
      <c r="AR98" s="152"/>
      <c r="AS98" s="153">
        <f>+IF(AR98=[2]CONTROLES!$C$59,[2]CONTROLES!$D$59,[2]CONTROLES!$D$60)</f>
        <v>0</v>
      </c>
      <c r="AT98" s="152"/>
      <c r="AU98" s="153">
        <f>+IF(AT98=[2]CONTROLES!$C$61,[2]CONTROLES!$D$61,[2]CONTROLES!$D$62)</f>
        <v>0</v>
      </c>
      <c r="AV98" s="152"/>
      <c r="AW98" s="154">
        <f>+IF(AV98=[2]CONTROLES!$C$63,[2]CONTROLES!$D$63,IF(AV98=[2]CONTROLES!$C$64,[2]CONTROLES!$D$64,[2]CONTROLES!$D$65))</f>
        <v>0</v>
      </c>
      <c r="AX98" s="154">
        <f t="shared" si="4"/>
        <v>0</v>
      </c>
      <c r="AY98" s="155" t="str">
        <f t="shared" si="5"/>
        <v>Débil</v>
      </c>
      <c r="AZ98" s="347"/>
      <c r="BA98" s="341"/>
      <c r="BB98" s="335"/>
      <c r="BC98" s="338"/>
      <c r="BD98" s="344"/>
      <c r="BE98" s="344"/>
      <c r="BF98" s="136"/>
      <c r="BG98" s="136"/>
      <c r="BH98" s="180"/>
      <c r="BI98" s="136"/>
      <c r="BJ98" s="136"/>
      <c r="BK98" s="136"/>
      <c r="BL98" s="136"/>
      <c r="BM98" s="136" t="s">
        <v>171</v>
      </c>
      <c r="BN98" s="359"/>
      <c r="BO98" s="221"/>
      <c r="BP98" s="221"/>
      <c r="BQ98" s="221"/>
      <c r="BR98" s="221"/>
      <c r="BS98" s="221"/>
      <c r="BT98" s="221"/>
      <c r="BU98" s="221"/>
      <c r="BV98" s="221"/>
      <c r="BW98" s="221"/>
      <c r="BX98" s="221"/>
      <c r="BY98" s="221"/>
      <c r="BZ98" s="221"/>
      <c r="CA98" s="221"/>
      <c r="CB98" s="221"/>
      <c r="CC98" s="221"/>
      <c r="CD98" s="221"/>
      <c r="CE98" s="240"/>
      <c r="CF98" s="240"/>
      <c r="CG98" s="136"/>
      <c r="CH98" s="136"/>
      <c r="CI98" s="136"/>
      <c r="CJ98" s="136"/>
      <c r="CK98" s="136"/>
      <c r="CL98" s="136"/>
      <c r="CM98" s="136"/>
      <c r="CN98" s="136"/>
      <c r="CO98" s="136"/>
      <c r="CP98" s="136"/>
      <c r="CQ98" s="136"/>
      <c r="CR98" s="136"/>
      <c r="CS98" s="136"/>
      <c r="CT98" s="136"/>
      <c r="CU98" s="136"/>
      <c r="CV98" s="136"/>
      <c r="CW98" s="136"/>
      <c r="CX98" s="136"/>
      <c r="CY98" s="136"/>
      <c r="CZ98" s="136"/>
      <c r="DA98" s="136"/>
      <c r="DB98" s="136"/>
      <c r="DC98" s="136"/>
      <c r="DD98" s="136"/>
      <c r="DE98" s="136"/>
      <c r="DF98" s="136"/>
      <c r="DG98" s="136"/>
      <c r="DH98" s="136"/>
      <c r="DI98" s="136"/>
      <c r="DJ98" s="136"/>
      <c r="DK98" s="266"/>
      <c r="DL98" s="266"/>
      <c r="DM98" s="266"/>
      <c r="DN98" s="266"/>
      <c r="DO98" s="266"/>
      <c r="DP98" s="66"/>
      <c r="DQ98" s="66"/>
      <c r="DR98" s="66"/>
      <c r="DS98" s="66"/>
      <c r="DT98" s="269"/>
      <c r="DU98" s="269"/>
      <c r="DV98" s="269"/>
      <c r="DW98" s="269"/>
      <c r="DX98" s="268"/>
      <c r="DY98" s="258"/>
      <c r="DZ98" s="258"/>
      <c r="EA98" s="258"/>
      <c r="EB98" s="258"/>
      <c r="EC98" s="66"/>
      <c r="ED98" s="66"/>
      <c r="EE98" s="66"/>
      <c r="EF98" s="66"/>
      <c r="EG98" s="66"/>
      <c r="EH98" s="258"/>
      <c r="EI98" s="258"/>
      <c r="EJ98" s="258"/>
      <c r="EK98" s="258"/>
    </row>
    <row r="99" spans="1:141" ht="127.5" customHeight="1" x14ac:dyDescent="0.2">
      <c r="A99" s="351">
        <v>16</v>
      </c>
      <c r="B99" s="354" t="s">
        <v>126</v>
      </c>
      <c r="C99" s="345" t="str">
        <f>VLOOKUP(B99,FORMULAS!$A$30:$B$46,2,0)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9" s="345" t="str">
        <f>VLOOKUP(B99,FORMULAS!$A$30:$C$46,3,0)</f>
        <v>Director de Mejoramiento de Vivienda</v>
      </c>
      <c r="E99" s="161" t="s">
        <v>821</v>
      </c>
      <c r="F99" s="348" t="s">
        <v>822</v>
      </c>
      <c r="G99" s="161" t="s">
        <v>488</v>
      </c>
      <c r="H99" s="348" t="s">
        <v>502</v>
      </c>
      <c r="I99" s="348" t="s">
        <v>503</v>
      </c>
      <c r="J99" s="345" t="s">
        <v>793</v>
      </c>
      <c r="K99" s="148" t="s">
        <v>676</v>
      </c>
      <c r="L99" s="148" t="s">
        <v>676</v>
      </c>
      <c r="M99" s="148" t="s">
        <v>676</v>
      </c>
      <c r="N99" s="148" t="s">
        <v>676</v>
      </c>
      <c r="O99" s="345" t="s">
        <v>285</v>
      </c>
      <c r="P99" s="339" t="str">
        <f>VLOOKUP(O99,FORMULAS!$A$77:$B$82,2,0)</f>
        <v>Improbable</v>
      </c>
      <c r="Q99" s="336" t="str">
        <f>+P99</f>
        <v>Improbable</v>
      </c>
      <c r="R99" s="339" t="str">
        <f>VLOOKUP(A99,'Impacto Ri Inhe'!$B$5:$AF$41,31,1)</f>
        <v>Mayor</v>
      </c>
      <c r="S99" s="336" t="str">
        <f>CONCATENATE(R99,"-",Q99)</f>
        <v>Mayor-Improbable</v>
      </c>
      <c r="T99" s="342" t="str">
        <f>VLOOKUP(S99,FORMULAS!$I$77:$J$97,2,0)</f>
        <v>Alto</v>
      </c>
      <c r="U99" s="149">
        <v>1</v>
      </c>
      <c r="V99" s="150" t="s">
        <v>679</v>
      </c>
      <c r="W99" s="150" t="s">
        <v>493</v>
      </c>
      <c r="X99" s="150" t="s">
        <v>504</v>
      </c>
      <c r="Y99" s="151" t="s">
        <v>12</v>
      </c>
      <c r="Z99" s="134">
        <f>+IF(Y99='Tabla Valoración controles'!$D$4,'Tabla Valoración controles'!$F$4,IF('Mapa Corrupcion'!Y99='Tabla Valoración controles'!$D$5,'Tabla Valoración controles'!$F$5,IF(Y99=FORMULAS!$A$10,0,'Tabla Valoración controles'!$F$6)))</f>
        <v>0.25</v>
      </c>
      <c r="AA99" s="151" t="s">
        <v>8</v>
      </c>
      <c r="AB99" s="135">
        <f>+IF(AA99='Tabla Valoración controles'!$D$7,'Tabla Valoración controles'!$F$7,IF(Y99=FORMULAS!$A$10,0,'Tabla Valoración controles'!$F$8))</f>
        <v>0.15</v>
      </c>
      <c r="AC99" s="151" t="s">
        <v>17</v>
      </c>
      <c r="AD99" s="134">
        <f>+IF(AC99='Tabla Valoración controles'!$D$9,'Tabla Valoración controles'!$F$9,IF(Y99=FORMULAS!$A$10,0,'Tabla Valoración controles'!$F$10))</f>
        <v>0</v>
      </c>
      <c r="AE99" s="151" t="s">
        <v>20</v>
      </c>
      <c r="AF99" s="134">
        <f>+IF(AE99='Tabla Valoración controles'!$D$9,'Tabla Valoración controles'!$F$9,IF(AA99=FORMULAS!$A$10,0,'Tabla Valoración controles'!$F$10))</f>
        <v>0</v>
      </c>
      <c r="AG99" s="151" t="s">
        <v>77</v>
      </c>
      <c r="AH99" s="134">
        <f>+IF(AG99='Tabla Valoración controles'!$D$13,'Tabla Valoración controles'!$F$13,'Tabla Valoración controles'!$F$14)</f>
        <v>0</v>
      </c>
      <c r="AI99" s="195">
        <f t="shared" si="3"/>
        <v>0.4</v>
      </c>
      <c r="AJ99" s="152" t="s">
        <v>716</v>
      </c>
      <c r="AK99" s="153">
        <f>+IF(AJ99=[2]CONTROLES!$C$50,[2]CONTROLES!$D$50,[2]CONTROLES!$D$51)</f>
        <v>15</v>
      </c>
      <c r="AL99" s="152" t="s">
        <v>722</v>
      </c>
      <c r="AM99" s="153">
        <f>+IF(AL99=[2]CONTROLES!$C$52,[2]CONTROLES!$D$52,[2]CONTROLES!$D$53)</f>
        <v>15</v>
      </c>
      <c r="AN99" s="152" t="s">
        <v>725</v>
      </c>
      <c r="AO99" s="153">
        <f>+IF(AN99=[2]CONTROLES!$C$54,[2]CONTROLES!$D$54,[2]CONTROLES!$D$55)</f>
        <v>15</v>
      </c>
      <c r="AP99" s="152" t="s">
        <v>728</v>
      </c>
      <c r="AQ99" s="153">
        <f>+IF(AP99=[2]CONTROLES!$C$56,[2]CONTROLES!$D$56,IF(AP99=[2]CONTROLES!$C$57,[2]CONTROLES!$D$57,[2]CONTROLES!$D$58))</f>
        <v>15</v>
      </c>
      <c r="AR99" s="152" t="s">
        <v>732</v>
      </c>
      <c r="AS99" s="153">
        <f>+IF(AR99=[2]CONTROLES!$C$59,[2]CONTROLES!$D$59,[2]CONTROLES!$D$60)</f>
        <v>15</v>
      </c>
      <c r="AT99" s="152" t="s">
        <v>735</v>
      </c>
      <c r="AU99" s="153">
        <f>+IF(AT99=[2]CONTROLES!$C$61,[2]CONTROLES!$D$61,[2]CONTROLES!$D$62)</f>
        <v>15</v>
      </c>
      <c r="AV99" s="152" t="s">
        <v>738</v>
      </c>
      <c r="AW99" s="154">
        <f>+IF(AV99=[2]CONTROLES!$C$63,[2]CONTROLES!$D$63,IF(AV99=[2]CONTROLES!$C$64,[2]CONTROLES!$D$64,[2]CONTROLES!$D$65))</f>
        <v>10</v>
      </c>
      <c r="AX99" s="154">
        <f t="shared" si="4"/>
        <v>100</v>
      </c>
      <c r="AY99" s="155" t="str">
        <f t="shared" si="5"/>
        <v>Fuerte</v>
      </c>
      <c r="AZ99" s="345" t="s">
        <v>286</v>
      </c>
      <c r="BA99" s="339" t="str">
        <f>VLOOKUP(AZ99,FORMULAS!$A$77:$B$82,2,0)</f>
        <v>Rara vez</v>
      </c>
      <c r="BB99" s="333" t="str">
        <f>+R99</f>
        <v>Mayor</v>
      </c>
      <c r="BC99" s="336" t="str">
        <f>CONCATENATE(BB99,"-",BA99)</f>
        <v>Mayor-Rara vez</v>
      </c>
      <c r="BD99" s="342" t="str">
        <f>VLOOKUP(BC99,FORMULAS!$I$77:$J$97,2,0)</f>
        <v>Alto</v>
      </c>
      <c r="BE99" s="342" t="s">
        <v>118</v>
      </c>
      <c r="BF99" s="180" t="s">
        <v>680</v>
      </c>
      <c r="BG99" s="180" t="s">
        <v>144</v>
      </c>
      <c r="BH99" s="180" t="s">
        <v>224</v>
      </c>
      <c r="BI99" s="156">
        <v>44562</v>
      </c>
      <c r="BJ99" s="156">
        <v>44910</v>
      </c>
      <c r="BK99" s="180" t="s">
        <v>498</v>
      </c>
      <c r="BL99" s="180" t="s">
        <v>500</v>
      </c>
      <c r="BM99" s="136" t="s">
        <v>172</v>
      </c>
      <c r="BN99" s="357" t="s">
        <v>501</v>
      </c>
      <c r="BO99" s="221" t="s">
        <v>1522</v>
      </c>
      <c r="BP99" s="221" t="s">
        <v>1523</v>
      </c>
      <c r="BQ99" s="221" t="s">
        <v>911</v>
      </c>
      <c r="BR99" s="221" t="s">
        <v>911</v>
      </c>
      <c r="BS99" s="221" t="s">
        <v>1522</v>
      </c>
      <c r="BT99" s="221" t="s">
        <v>1524</v>
      </c>
      <c r="BU99" s="221" t="s">
        <v>911</v>
      </c>
      <c r="BV99" s="221" t="s">
        <v>911</v>
      </c>
      <c r="BW99" s="221" t="s">
        <v>1522</v>
      </c>
      <c r="BX99" s="221" t="s">
        <v>1525</v>
      </c>
      <c r="BY99" s="221" t="s">
        <v>911</v>
      </c>
      <c r="BZ99" s="221" t="s">
        <v>911</v>
      </c>
      <c r="CA99" s="221" t="s">
        <v>1522</v>
      </c>
      <c r="CB99" s="221" t="s">
        <v>1526</v>
      </c>
      <c r="CC99" s="221" t="s">
        <v>1527</v>
      </c>
      <c r="CD99" s="221" t="s">
        <v>911</v>
      </c>
      <c r="CE99" s="230" t="s">
        <v>995</v>
      </c>
      <c r="CF99" s="231" t="s">
        <v>996</v>
      </c>
      <c r="CG99" s="211" t="s">
        <v>997</v>
      </c>
      <c r="CH99" s="211" t="s">
        <v>911</v>
      </c>
      <c r="CI99" s="230" t="s">
        <v>998</v>
      </c>
      <c r="CJ99" s="230" t="s">
        <v>999</v>
      </c>
      <c r="CK99" s="211" t="s">
        <v>1000</v>
      </c>
      <c r="CL99" s="211">
        <v>1</v>
      </c>
      <c r="CM99" s="230" t="s">
        <v>1001</v>
      </c>
      <c r="CN99" s="231" t="s">
        <v>1002</v>
      </c>
      <c r="CO99" s="211" t="s">
        <v>997</v>
      </c>
      <c r="CP99" s="211" t="s">
        <v>911</v>
      </c>
      <c r="CQ99" s="230" t="s">
        <v>1003</v>
      </c>
      <c r="CR99" s="231" t="s">
        <v>1004</v>
      </c>
      <c r="CS99" s="211" t="s">
        <v>997</v>
      </c>
      <c r="CT99" s="211" t="s">
        <v>911</v>
      </c>
      <c r="CU99" s="301" t="s">
        <v>1268</v>
      </c>
      <c r="CV99" s="302" t="s">
        <v>1269</v>
      </c>
      <c r="CW99" s="229" t="s">
        <v>1270</v>
      </c>
      <c r="CX99" s="229" t="s">
        <v>911</v>
      </c>
      <c r="CY99" s="301" t="s">
        <v>1268</v>
      </c>
      <c r="CZ99" s="302" t="s">
        <v>1271</v>
      </c>
      <c r="DA99" s="229" t="s">
        <v>1270</v>
      </c>
      <c r="DB99" s="229" t="s">
        <v>911</v>
      </c>
      <c r="DC99" s="301" t="s">
        <v>1272</v>
      </c>
      <c r="DD99" s="302" t="s">
        <v>1273</v>
      </c>
      <c r="DE99" s="229" t="s">
        <v>1274</v>
      </c>
      <c r="DF99" s="229" t="s">
        <v>1275</v>
      </c>
      <c r="DG99" s="301" t="s">
        <v>1272</v>
      </c>
      <c r="DH99" s="302" t="s">
        <v>1276</v>
      </c>
      <c r="DI99" s="229" t="s">
        <v>986</v>
      </c>
      <c r="DJ99" s="229" t="s">
        <v>911</v>
      </c>
      <c r="DK99" s="264" t="s">
        <v>1204</v>
      </c>
      <c r="DL99" s="264" t="s">
        <v>173</v>
      </c>
      <c r="DM99" s="264" t="s">
        <v>1203</v>
      </c>
      <c r="DN99" s="274" t="s">
        <v>625</v>
      </c>
      <c r="DO99" s="264" t="s">
        <v>173</v>
      </c>
      <c r="DP99" s="264" t="s">
        <v>1606</v>
      </c>
      <c r="DQ99" s="264" t="s">
        <v>1605</v>
      </c>
      <c r="DR99" s="264" t="s">
        <v>1578</v>
      </c>
      <c r="DS99" s="308">
        <v>0</v>
      </c>
      <c r="DT99" s="266" t="s">
        <v>1185</v>
      </c>
      <c r="DU99" s="264" t="s">
        <v>173</v>
      </c>
      <c r="DV99" s="279" t="s">
        <v>1182</v>
      </c>
      <c r="DW99" s="283">
        <f>1/2</f>
        <v>0.5</v>
      </c>
      <c r="DX99" s="280" t="s">
        <v>173</v>
      </c>
      <c r="DY99" s="279" t="s">
        <v>1205</v>
      </c>
      <c r="DZ99" s="272" t="s">
        <v>1206</v>
      </c>
      <c r="EA99" s="259" t="s">
        <v>1152</v>
      </c>
      <c r="EB99" s="259">
        <v>0.5</v>
      </c>
      <c r="EC99" s="264" t="s">
        <v>1277</v>
      </c>
      <c r="ED99" s="66" t="s">
        <v>172</v>
      </c>
      <c r="EE99" s="249" t="s">
        <v>1328</v>
      </c>
      <c r="EF99" s="66">
        <v>1</v>
      </c>
      <c r="EG99" s="66" t="s">
        <v>172</v>
      </c>
      <c r="EH99" s="288" t="s">
        <v>1647</v>
      </c>
      <c r="EI99" s="272" t="s">
        <v>1646</v>
      </c>
      <c r="EJ99" s="259" t="s">
        <v>1140</v>
      </c>
      <c r="EK99" s="259">
        <v>1</v>
      </c>
    </row>
    <row r="100" spans="1:141" ht="64.5" customHeight="1" x14ac:dyDescent="0.2">
      <c r="A100" s="352"/>
      <c r="B100" s="355"/>
      <c r="C100" s="346"/>
      <c r="D100" s="346"/>
      <c r="E100" s="161"/>
      <c r="F100" s="349"/>
      <c r="G100" s="161" t="s">
        <v>491</v>
      </c>
      <c r="H100" s="349"/>
      <c r="I100" s="349"/>
      <c r="J100" s="346"/>
      <c r="K100" s="181"/>
      <c r="L100" s="181"/>
      <c r="M100" s="181"/>
      <c r="N100" s="181"/>
      <c r="O100" s="346"/>
      <c r="P100" s="340"/>
      <c r="Q100" s="337"/>
      <c r="R100" s="340"/>
      <c r="S100" s="337"/>
      <c r="T100" s="343"/>
      <c r="U100" s="149"/>
      <c r="V100" s="157"/>
      <c r="W100" s="157"/>
      <c r="X100" s="157"/>
      <c r="Y100" s="151" t="s">
        <v>115</v>
      </c>
      <c r="Z100" s="134">
        <f>+IF(Y100='Tabla Valoración controles'!$D$4,'Tabla Valoración controles'!$F$4,IF('Mapa Corrupcion'!Y100='Tabla Valoración controles'!$D$5,'Tabla Valoración controles'!$F$5,IF(Y100=FORMULAS!$A$10,0,'Tabla Valoración controles'!$F$6)))</f>
        <v>0</v>
      </c>
      <c r="AA100" s="151"/>
      <c r="AB100" s="135">
        <f>+IF(AA100='Tabla Valoración controles'!$D$7,'Tabla Valoración controles'!$F$7,IF(Y100=FORMULAS!$A$10,0,'Tabla Valoración controles'!$F$8))</f>
        <v>0</v>
      </c>
      <c r="AC100" s="151"/>
      <c r="AD100" s="134">
        <f>+IF(AC100='Tabla Valoración controles'!$D$9,'Tabla Valoración controles'!$F$9,IF(Y100=FORMULAS!$A$10,0,'Tabla Valoración controles'!$F$10))</f>
        <v>0</v>
      </c>
      <c r="AE100" s="151"/>
      <c r="AF100" s="134">
        <f>+IF(AE100='Tabla Valoración controles'!$D$9,'Tabla Valoración controles'!$F$9,IF(AA100=FORMULAS!$A$10,0,'Tabla Valoración controles'!$F$10))</f>
        <v>0</v>
      </c>
      <c r="AG100" s="151"/>
      <c r="AH100" s="134">
        <f>+IF(AG100='Tabla Valoración controles'!$D$13,'Tabla Valoración controles'!$F$13,'Tabla Valoración controles'!$F$14)</f>
        <v>0</v>
      </c>
      <c r="AI100" s="195">
        <f t="shared" si="3"/>
        <v>0</v>
      </c>
      <c r="AJ100" s="152"/>
      <c r="AK100" s="153">
        <f>+IF(AJ100=[2]CONTROLES!$C$50,[2]CONTROLES!$D$50,[2]CONTROLES!$D$51)</f>
        <v>0</v>
      </c>
      <c r="AL100" s="152"/>
      <c r="AM100" s="153">
        <f>+IF(AL100=[2]CONTROLES!$C$52,[2]CONTROLES!$D$52,[2]CONTROLES!$D$53)</f>
        <v>0</v>
      </c>
      <c r="AN100" s="152"/>
      <c r="AO100" s="153">
        <f>+IF(AN100=[2]CONTROLES!$C$54,[2]CONTROLES!$D$54,[2]CONTROLES!$D$55)</f>
        <v>0</v>
      </c>
      <c r="AP100" s="152"/>
      <c r="AQ100" s="153">
        <f>+IF(AP100=[2]CONTROLES!$C$56,[2]CONTROLES!$D$56,IF(AP100=[2]CONTROLES!$C$57,[2]CONTROLES!$D$57,[2]CONTROLES!$D$58))</f>
        <v>0</v>
      </c>
      <c r="AR100" s="152"/>
      <c r="AS100" s="153">
        <f>+IF(AR100=[2]CONTROLES!$C$59,[2]CONTROLES!$D$59,[2]CONTROLES!$D$60)</f>
        <v>0</v>
      </c>
      <c r="AT100" s="152"/>
      <c r="AU100" s="153">
        <f>+IF(AT100=[2]CONTROLES!$C$61,[2]CONTROLES!$D$61,[2]CONTROLES!$D$62)</f>
        <v>0</v>
      </c>
      <c r="AV100" s="152"/>
      <c r="AW100" s="154">
        <f>+IF(AV100=[2]CONTROLES!$C$63,[2]CONTROLES!$D$63,IF(AV100=[2]CONTROLES!$C$64,[2]CONTROLES!$D$64,[2]CONTROLES!$D$65))</f>
        <v>0</v>
      </c>
      <c r="AX100" s="154">
        <f t="shared" si="4"/>
        <v>0</v>
      </c>
      <c r="AY100" s="155" t="str">
        <f t="shared" si="5"/>
        <v>Débil</v>
      </c>
      <c r="AZ100" s="346"/>
      <c r="BA100" s="340"/>
      <c r="BB100" s="334"/>
      <c r="BC100" s="337"/>
      <c r="BD100" s="343"/>
      <c r="BE100" s="343"/>
      <c r="BF100" s="136"/>
      <c r="BG100" s="136"/>
      <c r="BH100" s="180"/>
      <c r="BI100" s="136"/>
      <c r="BJ100" s="136"/>
      <c r="BK100" s="136"/>
      <c r="BL100" s="136"/>
      <c r="BM100" s="136" t="s">
        <v>171</v>
      </c>
      <c r="BN100" s="358"/>
      <c r="BO100" s="221"/>
      <c r="BP100" s="221"/>
      <c r="BQ100" s="221"/>
      <c r="BR100" s="221"/>
      <c r="BS100" s="221"/>
      <c r="BT100" s="221"/>
      <c r="BU100" s="221"/>
      <c r="BV100" s="221"/>
      <c r="BW100" s="221"/>
      <c r="BX100" s="221"/>
      <c r="BY100" s="221"/>
      <c r="BZ100" s="221"/>
      <c r="CA100" s="221"/>
      <c r="CB100" s="221"/>
      <c r="CC100" s="221"/>
      <c r="CD100" s="221"/>
      <c r="CE100" s="240"/>
      <c r="CF100" s="240"/>
      <c r="CG100" s="136"/>
      <c r="CH100" s="136"/>
      <c r="CI100" s="136"/>
      <c r="CJ100" s="136"/>
      <c r="CK100" s="136"/>
      <c r="CL100" s="136"/>
      <c r="CM100" s="136"/>
      <c r="CN100" s="136"/>
      <c r="CO100" s="136"/>
      <c r="CP100" s="136"/>
      <c r="CQ100" s="136"/>
      <c r="CR100" s="136"/>
      <c r="CS100" s="136"/>
      <c r="CT100" s="136"/>
      <c r="CU100" s="136"/>
      <c r="CV100" s="136"/>
      <c r="CW100" s="136"/>
      <c r="CX100" s="136"/>
      <c r="CY100" s="136"/>
      <c r="CZ100" s="136"/>
      <c r="DA100" s="136"/>
      <c r="DB100" s="136"/>
      <c r="DC100" s="136"/>
      <c r="DD100" s="136"/>
      <c r="DE100" s="136"/>
      <c r="DF100" s="136"/>
      <c r="DG100" s="136"/>
      <c r="DH100" s="136"/>
      <c r="DI100" s="136"/>
      <c r="DJ100" s="136"/>
      <c r="DK100" s="266"/>
      <c r="DL100" s="266"/>
      <c r="DM100" s="266"/>
      <c r="DN100" s="266"/>
      <c r="DO100" s="266"/>
      <c r="DP100" s="66"/>
      <c r="DQ100" s="66"/>
      <c r="DR100" s="66"/>
      <c r="DS100" s="66"/>
      <c r="DT100" s="269"/>
      <c r="DU100" s="269"/>
      <c r="DV100" s="269"/>
      <c r="DW100" s="269"/>
      <c r="DX100" s="268"/>
      <c r="DY100" s="257"/>
      <c r="DZ100" s="257"/>
      <c r="EA100" s="257"/>
      <c r="EB100" s="257"/>
      <c r="EC100" s="264"/>
      <c r="ED100" s="66"/>
      <c r="EE100" s="66"/>
      <c r="EF100" s="66"/>
      <c r="EG100" s="66"/>
      <c r="EH100" s="257"/>
      <c r="EI100" s="257"/>
      <c r="EJ100" s="257"/>
      <c r="EK100" s="257"/>
    </row>
    <row r="101" spans="1:141" ht="39.75" customHeight="1" x14ac:dyDescent="0.2">
      <c r="A101" s="352"/>
      <c r="B101" s="355"/>
      <c r="C101" s="346"/>
      <c r="D101" s="346"/>
      <c r="E101" s="161"/>
      <c r="F101" s="349"/>
      <c r="G101" s="161" t="s">
        <v>489</v>
      </c>
      <c r="H101" s="349"/>
      <c r="I101" s="349"/>
      <c r="J101" s="346"/>
      <c r="K101" s="181"/>
      <c r="L101" s="181"/>
      <c r="M101" s="181"/>
      <c r="N101" s="181"/>
      <c r="O101" s="346"/>
      <c r="P101" s="340"/>
      <c r="Q101" s="337"/>
      <c r="R101" s="340"/>
      <c r="S101" s="337"/>
      <c r="T101" s="343"/>
      <c r="U101" s="149"/>
      <c r="V101" s="157"/>
      <c r="W101" s="157"/>
      <c r="X101" s="157"/>
      <c r="Y101" s="151" t="s">
        <v>115</v>
      </c>
      <c r="Z101" s="134">
        <f>+IF(Y101='Tabla Valoración controles'!$D$4,'Tabla Valoración controles'!$F$4,IF('Mapa Corrupcion'!Y101='Tabla Valoración controles'!$D$5,'Tabla Valoración controles'!$F$5,IF(Y101=FORMULAS!$A$10,0,'Tabla Valoración controles'!$F$6)))</f>
        <v>0</v>
      </c>
      <c r="AA101" s="151"/>
      <c r="AB101" s="135">
        <f>+IF(AA101='Tabla Valoración controles'!$D$7,'Tabla Valoración controles'!$F$7,IF(Y101=FORMULAS!$A$10,0,'Tabla Valoración controles'!$F$8))</f>
        <v>0</v>
      </c>
      <c r="AC101" s="151"/>
      <c r="AD101" s="134">
        <f>+IF(AC101='Tabla Valoración controles'!$D$9,'Tabla Valoración controles'!$F$9,IF(Y101=FORMULAS!$A$10,0,'Tabla Valoración controles'!$F$10))</f>
        <v>0</v>
      </c>
      <c r="AE101" s="151"/>
      <c r="AF101" s="134">
        <f>+IF(AE101='Tabla Valoración controles'!$D$9,'Tabla Valoración controles'!$F$9,IF(AA101=FORMULAS!$A$10,0,'Tabla Valoración controles'!$F$10))</f>
        <v>0</v>
      </c>
      <c r="AG101" s="151"/>
      <c r="AH101" s="134">
        <f>+IF(AG101='Tabla Valoración controles'!$D$13,'Tabla Valoración controles'!$F$13,'Tabla Valoración controles'!$F$14)</f>
        <v>0</v>
      </c>
      <c r="AI101" s="195">
        <f t="shared" si="3"/>
        <v>0</v>
      </c>
      <c r="AJ101" s="152"/>
      <c r="AK101" s="153">
        <f>+IF(AJ101=[2]CONTROLES!$C$50,[2]CONTROLES!$D$50,[2]CONTROLES!$D$51)</f>
        <v>0</v>
      </c>
      <c r="AL101" s="152"/>
      <c r="AM101" s="153">
        <f>+IF(AL101=[2]CONTROLES!$C$52,[2]CONTROLES!$D$52,[2]CONTROLES!$D$53)</f>
        <v>0</v>
      </c>
      <c r="AN101" s="152"/>
      <c r="AO101" s="153">
        <f>+IF(AN101=[2]CONTROLES!$C$54,[2]CONTROLES!$D$54,[2]CONTROLES!$D$55)</f>
        <v>0</v>
      </c>
      <c r="AP101" s="152"/>
      <c r="AQ101" s="153">
        <f>+IF(AP101=[2]CONTROLES!$C$56,[2]CONTROLES!$D$56,IF(AP101=[2]CONTROLES!$C$57,[2]CONTROLES!$D$57,[2]CONTROLES!$D$58))</f>
        <v>0</v>
      </c>
      <c r="AR101" s="152"/>
      <c r="AS101" s="153">
        <f>+IF(AR101=[2]CONTROLES!$C$59,[2]CONTROLES!$D$59,[2]CONTROLES!$D$60)</f>
        <v>0</v>
      </c>
      <c r="AT101" s="152"/>
      <c r="AU101" s="153">
        <f>+IF(AT101=[2]CONTROLES!$C$61,[2]CONTROLES!$D$61,[2]CONTROLES!$D$62)</f>
        <v>0</v>
      </c>
      <c r="AV101" s="152"/>
      <c r="AW101" s="154">
        <f>+IF(AV101=[2]CONTROLES!$C$63,[2]CONTROLES!$D$63,IF(AV101=[2]CONTROLES!$C$64,[2]CONTROLES!$D$64,[2]CONTROLES!$D$65))</f>
        <v>0</v>
      </c>
      <c r="AX101" s="154">
        <f t="shared" si="4"/>
        <v>0</v>
      </c>
      <c r="AY101" s="155" t="str">
        <f t="shared" si="5"/>
        <v>Débil</v>
      </c>
      <c r="AZ101" s="346"/>
      <c r="BA101" s="340"/>
      <c r="BB101" s="334"/>
      <c r="BC101" s="337"/>
      <c r="BD101" s="343"/>
      <c r="BE101" s="343"/>
      <c r="BF101" s="136"/>
      <c r="BG101" s="136"/>
      <c r="BH101" s="180"/>
      <c r="BI101" s="136"/>
      <c r="BJ101" s="136"/>
      <c r="BK101" s="136"/>
      <c r="BL101" s="136"/>
      <c r="BM101" s="136" t="s">
        <v>171</v>
      </c>
      <c r="BN101" s="358"/>
      <c r="BO101" s="221"/>
      <c r="BP101" s="221"/>
      <c r="BQ101" s="221"/>
      <c r="BR101" s="221"/>
      <c r="BS101" s="221"/>
      <c r="BT101" s="221"/>
      <c r="BU101" s="221"/>
      <c r="BV101" s="221"/>
      <c r="BW101" s="221"/>
      <c r="BX101" s="221"/>
      <c r="BY101" s="221"/>
      <c r="BZ101" s="221"/>
      <c r="CA101" s="221"/>
      <c r="CB101" s="221"/>
      <c r="CC101" s="221"/>
      <c r="CD101" s="221"/>
      <c r="CE101" s="240"/>
      <c r="CF101" s="240"/>
      <c r="CG101" s="136"/>
      <c r="CH101" s="136"/>
      <c r="CI101" s="136"/>
      <c r="CJ101" s="136"/>
      <c r="CK101" s="136"/>
      <c r="CL101" s="136"/>
      <c r="CM101" s="136"/>
      <c r="CN101" s="136"/>
      <c r="CO101" s="136"/>
      <c r="CP101" s="136"/>
      <c r="CQ101" s="136"/>
      <c r="CR101" s="136"/>
      <c r="CS101" s="136"/>
      <c r="CT101" s="136"/>
      <c r="CU101" s="136"/>
      <c r="CV101" s="136"/>
      <c r="CW101" s="136"/>
      <c r="CX101" s="136"/>
      <c r="CY101" s="136"/>
      <c r="CZ101" s="136"/>
      <c r="DA101" s="136"/>
      <c r="DB101" s="136"/>
      <c r="DC101" s="136"/>
      <c r="DD101" s="136"/>
      <c r="DE101" s="136"/>
      <c r="DF101" s="136"/>
      <c r="DG101" s="136"/>
      <c r="DH101" s="136"/>
      <c r="DI101" s="136"/>
      <c r="DJ101" s="136"/>
      <c r="DK101" s="266"/>
      <c r="DL101" s="266"/>
      <c r="DM101" s="266"/>
      <c r="DN101" s="266"/>
      <c r="DO101" s="266"/>
      <c r="DP101" s="66"/>
      <c r="DQ101" s="66"/>
      <c r="DR101" s="66"/>
      <c r="DS101" s="66"/>
      <c r="DT101" s="269"/>
      <c r="DU101" s="269"/>
      <c r="DV101" s="269"/>
      <c r="DW101" s="269"/>
      <c r="DX101" s="268"/>
      <c r="DY101" s="257"/>
      <c r="DZ101" s="257"/>
      <c r="EA101" s="257"/>
      <c r="EB101" s="257"/>
      <c r="EC101" s="66"/>
      <c r="ED101" s="66"/>
      <c r="EE101" s="66"/>
      <c r="EF101" s="66"/>
      <c r="EG101" s="66"/>
      <c r="EH101" s="257"/>
      <c r="EI101" s="257"/>
      <c r="EJ101" s="257"/>
      <c r="EK101" s="257"/>
    </row>
    <row r="102" spans="1:141" ht="39.75" customHeight="1" x14ac:dyDescent="0.2">
      <c r="A102" s="352"/>
      <c r="B102" s="355"/>
      <c r="C102" s="346"/>
      <c r="D102" s="346"/>
      <c r="E102" s="161"/>
      <c r="F102" s="349"/>
      <c r="G102" s="161"/>
      <c r="H102" s="349"/>
      <c r="I102" s="349"/>
      <c r="J102" s="346"/>
      <c r="K102" s="181"/>
      <c r="L102" s="181"/>
      <c r="M102" s="181"/>
      <c r="N102" s="181"/>
      <c r="O102" s="346"/>
      <c r="P102" s="340"/>
      <c r="Q102" s="337"/>
      <c r="R102" s="340"/>
      <c r="S102" s="337"/>
      <c r="T102" s="343"/>
      <c r="U102" s="149"/>
      <c r="V102" s="157"/>
      <c r="W102" s="157"/>
      <c r="X102" s="157"/>
      <c r="Y102" s="151" t="s">
        <v>115</v>
      </c>
      <c r="Z102" s="134">
        <f>+IF(Y102='Tabla Valoración controles'!$D$4,'Tabla Valoración controles'!$F$4,IF('Mapa Corrupcion'!Y102='Tabla Valoración controles'!$D$5,'Tabla Valoración controles'!$F$5,IF(Y102=FORMULAS!$A$10,0,'Tabla Valoración controles'!$F$6)))</f>
        <v>0</v>
      </c>
      <c r="AA102" s="151"/>
      <c r="AB102" s="135">
        <f>+IF(AA102='Tabla Valoración controles'!$D$7,'Tabla Valoración controles'!$F$7,IF(Y102=FORMULAS!$A$10,0,'Tabla Valoración controles'!$F$8))</f>
        <v>0</v>
      </c>
      <c r="AC102" s="151"/>
      <c r="AD102" s="134">
        <f>+IF(AC102='Tabla Valoración controles'!$D$9,'Tabla Valoración controles'!$F$9,IF(Y102=FORMULAS!$A$10,0,'Tabla Valoración controles'!$F$10))</f>
        <v>0</v>
      </c>
      <c r="AE102" s="151"/>
      <c r="AF102" s="134">
        <f>+IF(AE102='Tabla Valoración controles'!$D$9,'Tabla Valoración controles'!$F$9,IF(AA102=FORMULAS!$A$10,0,'Tabla Valoración controles'!$F$10))</f>
        <v>0</v>
      </c>
      <c r="AG102" s="151"/>
      <c r="AH102" s="134">
        <f>+IF(AG102='Tabla Valoración controles'!$D$13,'Tabla Valoración controles'!$F$13,'Tabla Valoración controles'!$F$14)</f>
        <v>0</v>
      </c>
      <c r="AI102" s="195">
        <f t="shared" si="3"/>
        <v>0</v>
      </c>
      <c r="AJ102" s="152"/>
      <c r="AK102" s="153">
        <f>+IF(AJ102=[2]CONTROLES!$C$50,[2]CONTROLES!$D$50,[2]CONTROLES!$D$51)</f>
        <v>0</v>
      </c>
      <c r="AL102" s="152"/>
      <c r="AM102" s="153">
        <f>+IF(AL102=[2]CONTROLES!$C$52,[2]CONTROLES!$D$52,[2]CONTROLES!$D$53)</f>
        <v>0</v>
      </c>
      <c r="AN102" s="152"/>
      <c r="AO102" s="153">
        <f>+IF(AN102=[2]CONTROLES!$C$54,[2]CONTROLES!$D$54,[2]CONTROLES!$D$55)</f>
        <v>0</v>
      </c>
      <c r="AP102" s="152"/>
      <c r="AQ102" s="153">
        <f>+IF(AP102=[2]CONTROLES!$C$56,[2]CONTROLES!$D$56,IF(AP102=[2]CONTROLES!$C$57,[2]CONTROLES!$D$57,[2]CONTROLES!$D$58))</f>
        <v>0</v>
      </c>
      <c r="AR102" s="152"/>
      <c r="AS102" s="153">
        <f>+IF(AR102=[2]CONTROLES!$C$59,[2]CONTROLES!$D$59,[2]CONTROLES!$D$60)</f>
        <v>0</v>
      </c>
      <c r="AT102" s="152"/>
      <c r="AU102" s="153">
        <f>+IF(AT102=[2]CONTROLES!$C$61,[2]CONTROLES!$D$61,[2]CONTROLES!$D$62)</f>
        <v>0</v>
      </c>
      <c r="AV102" s="152"/>
      <c r="AW102" s="154">
        <f>+IF(AV102=[2]CONTROLES!$C$63,[2]CONTROLES!$D$63,IF(AV102=[2]CONTROLES!$C$64,[2]CONTROLES!$D$64,[2]CONTROLES!$D$65))</f>
        <v>0</v>
      </c>
      <c r="AX102" s="154">
        <f t="shared" si="4"/>
        <v>0</v>
      </c>
      <c r="AY102" s="155" t="str">
        <f t="shared" si="5"/>
        <v>Débil</v>
      </c>
      <c r="AZ102" s="346"/>
      <c r="BA102" s="340"/>
      <c r="BB102" s="334"/>
      <c r="BC102" s="337"/>
      <c r="BD102" s="343"/>
      <c r="BE102" s="343"/>
      <c r="BF102" s="136"/>
      <c r="BG102" s="136"/>
      <c r="BH102" s="180"/>
      <c r="BI102" s="136"/>
      <c r="BJ102" s="136"/>
      <c r="BK102" s="136"/>
      <c r="BL102" s="136"/>
      <c r="BM102" s="136" t="s">
        <v>171</v>
      </c>
      <c r="BN102" s="358"/>
      <c r="BO102" s="221"/>
      <c r="BP102" s="221"/>
      <c r="BQ102" s="221"/>
      <c r="BR102" s="221"/>
      <c r="BS102" s="221"/>
      <c r="BT102" s="221"/>
      <c r="BU102" s="221"/>
      <c r="BV102" s="221"/>
      <c r="BW102" s="221"/>
      <c r="BX102" s="221"/>
      <c r="BY102" s="221"/>
      <c r="BZ102" s="221"/>
      <c r="CA102" s="221"/>
      <c r="CB102" s="221"/>
      <c r="CC102" s="221"/>
      <c r="CD102" s="221"/>
      <c r="CE102" s="240"/>
      <c r="CF102" s="240"/>
      <c r="CG102" s="136"/>
      <c r="CH102" s="136"/>
      <c r="CI102" s="136"/>
      <c r="CJ102" s="136"/>
      <c r="CK102" s="136"/>
      <c r="CL102" s="136"/>
      <c r="CM102" s="136"/>
      <c r="CN102" s="136"/>
      <c r="CO102" s="136"/>
      <c r="CP102" s="136"/>
      <c r="CQ102" s="136"/>
      <c r="CR102" s="136"/>
      <c r="CS102" s="136"/>
      <c r="CT102" s="136"/>
      <c r="CU102" s="136"/>
      <c r="CV102" s="136"/>
      <c r="CW102" s="136"/>
      <c r="CX102" s="136"/>
      <c r="CY102" s="136"/>
      <c r="CZ102" s="136"/>
      <c r="DA102" s="136"/>
      <c r="DB102" s="136"/>
      <c r="DC102" s="136"/>
      <c r="DD102" s="136"/>
      <c r="DE102" s="136"/>
      <c r="DF102" s="136"/>
      <c r="DG102" s="136"/>
      <c r="DH102" s="136"/>
      <c r="DI102" s="136"/>
      <c r="DJ102" s="136"/>
      <c r="DK102" s="266"/>
      <c r="DL102" s="266"/>
      <c r="DM102" s="266"/>
      <c r="DN102" s="266"/>
      <c r="DO102" s="266"/>
      <c r="DP102" s="66"/>
      <c r="DQ102" s="66"/>
      <c r="DR102" s="66"/>
      <c r="DS102" s="66"/>
      <c r="DT102" s="269"/>
      <c r="DU102" s="269"/>
      <c r="DV102" s="269"/>
      <c r="DW102" s="269"/>
      <c r="DX102" s="268"/>
      <c r="DY102" s="257"/>
      <c r="DZ102" s="257"/>
      <c r="EA102" s="257"/>
      <c r="EB102" s="257"/>
      <c r="EC102" s="66"/>
      <c r="ED102" s="66"/>
      <c r="EE102" s="66"/>
      <c r="EF102" s="66"/>
      <c r="EG102" s="66"/>
      <c r="EH102" s="257"/>
      <c r="EI102" s="257"/>
      <c r="EJ102" s="257"/>
      <c r="EK102" s="257"/>
    </row>
    <row r="103" spans="1:141" ht="39.75" customHeight="1" x14ac:dyDescent="0.2">
      <c r="A103" s="352"/>
      <c r="B103" s="355"/>
      <c r="C103" s="346"/>
      <c r="D103" s="346"/>
      <c r="E103" s="161"/>
      <c r="F103" s="349"/>
      <c r="G103" s="161"/>
      <c r="H103" s="349"/>
      <c r="I103" s="349"/>
      <c r="J103" s="346"/>
      <c r="K103" s="181"/>
      <c r="L103" s="181"/>
      <c r="M103" s="181"/>
      <c r="N103" s="181"/>
      <c r="O103" s="346"/>
      <c r="P103" s="340"/>
      <c r="Q103" s="337"/>
      <c r="R103" s="340"/>
      <c r="S103" s="337"/>
      <c r="T103" s="343"/>
      <c r="U103" s="149"/>
      <c r="V103" s="157"/>
      <c r="W103" s="157"/>
      <c r="X103" s="157"/>
      <c r="Y103" s="151" t="s">
        <v>115</v>
      </c>
      <c r="Z103" s="134">
        <f>+IF(Y103='Tabla Valoración controles'!$D$4,'Tabla Valoración controles'!$F$4,IF('Mapa Corrupcion'!Y103='Tabla Valoración controles'!$D$5,'Tabla Valoración controles'!$F$5,IF(Y103=FORMULAS!$A$10,0,'Tabla Valoración controles'!$F$6)))</f>
        <v>0</v>
      </c>
      <c r="AA103" s="151"/>
      <c r="AB103" s="135">
        <f>+IF(AA103='Tabla Valoración controles'!$D$7,'Tabla Valoración controles'!$F$7,IF(Y103=FORMULAS!$A$10,0,'Tabla Valoración controles'!$F$8))</f>
        <v>0</v>
      </c>
      <c r="AC103" s="151"/>
      <c r="AD103" s="134">
        <f>+IF(AC103='Tabla Valoración controles'!$D$9,'Tabla Valoración controles'!$F$9,IF(Y103=FORMULAS!$A$10,0,'Tabla Valoración controles'!$F$10))</f>
        <v>0</v>
      </c>
      <c r="AE103" s="151"/>
      <c r="AF103" s="134">
        <f>+IF(AE103='Tabla Valoración controles'!$D$9,'Tabla Valoración controles'!$F$9,IF(AA103=FORMULAS!$A$10,0,'Tabla Valoración controles'!$F$10))</f>
        <v>0</v>
      </c>
      <c r="AG103" s="151"/>
      <c r="AH103" s="134">
        <f>+IF(AG103='Tabla Valoración controles'!$D$13,'Tabla Valoración controles'!$F$13,'Tabla Valoración controles'!$F$14)</f>
        <v>0</v>
      </c>
      <c r="AI103" s="195">
        <f t="shared" si="3"/>
        <v>0</v>
      </c>
      <c r="AJ103" s="152"/>
      <c r="AK103" s="153">
        <f>+IF(AJ103=[2]CONTROLES!$C$50,[2]CONTROLES!$D$50,[2]CONTROLES!$D$51)</f>
        <v>0</v>
      </c>
      <c r="AL103" s="152"/>
      <c r="AM103" s="153">
        <f>+IF(AL103=[2]CONTROLES!$C$52,[2]CONTROLES!$D$52,[2]CONTROLES!$D$53)</f>
        <v>0</v>
      </c>
      <c r="AN103" s="152"/>
      <c r="AO103" s="153">
        <f>+IF(AN103=[2]CONTROLES!$C$54,[2]CONTROLES!$D$54,[2]CONTROLES!$D$55)</f>
        <v>0</v>
      </c>
      <c r="AP103" s="152"/>
      <c r="AQ103" s="153">
        <f>+IF(AP103=[2]CONTROLES!$C$56,[2]CONTROLES!$D$56,IF(AP103=[2]CONTROLES!$C$57,[2]CONTROLES!$D$57,[2]CONTROLES!$D$58))</f>
        <v>0</v>
      </c>
      <c r="AR103" s="152"/>
      <c r="AS103" s="153">
        <f>+IF(AR103=[2]CONTROLES!$C$59,[2]CONTROLES!$D$59,[2]CONTROLES!$D$60)</f>
        <v>0</v>
      </c>
      <c r="AT103" s="152"/>
      <c r="AU103" s="153">
        <f>+IF(AT103=[2]CONTROLES!$C$61,[2]CONTROLES!$D$61,[2]CONTROLES!$D$62)</f>
        <v>0</v>
      </c>
      <c r="AV103" s="152"/>
      <c r="AW103" s="154">
        <f>+IF(AV103=[2]CONTROLES!$C$63,[2]CONTROLES!$D$63,IF(AV103=[2]CONTROLES!$C$64,[2]CONTROLES!$D$64,[2]CONTROLES!$D$65))</f>
        <v>0</v>
      </c>
      <c r="AX103" s="154">
        <f t="shared" si="4"/>
        <v>0</v>
      </c>
      <c r="AY103" s="155" t="str">
        <f t="shared" si="5"/>
        <v>Débil</v>
      </c>
      <c r="AZ103" s="346"/>
      <c r="BA103" s="340"/>
      <c r="BB103" s="334"/>
      <c r="BC103" s="337"/>
      <c r="BD103" s="343"/>
      <c r="BE103" s="343"/>
      <c r="BF103" s="136"/>
      <c r="BG103" s="136"/>
      <c r="BH103" s="180"/>
      <c r="BI103" s="136"/>
      <c r="BJ103" s="136"/>
      <c r="BK103" s="136"/>
      <c r="BL103" s="136"/>
      <c r="BM103" s="136" t="s">
        <v>171</v>
      </c>
      <c r="BN103" s="358"/>
      <c r="BO103" s="221"/>
      <c r="BP103" s="221"/>
      <c r="BQ103" s="221"/>
      <c r="BR103" s="221"/>
      <c r="BS103" s="221"/>
      <c r="BT103" s="221"/>
      <c r="BU103" s="221"/>
      <c r="BV103" s="221"/>
      <c r="BW103" s="221"/>
      <c r="BX103" s="221"/>
      <c r="BY103" s="221"/>
      <c r="BZ103" s="221"/>
      <c r="CA103" s="221"/>
      <c r="CB103" s="221"/>
      <c r="CC103" s="221"/>
      <c r="CD103" s="221"/>
      <c r="CE103" s="240"/>
      <c r="CF103" s="240"/>
      <c r="CG103" s="136"/>
      <c r="CH103" s="136"/>
      <c r="CI103" s="136"/>
      <c r="CJ103" s="136"/>
      <c r="CK103" s="136"/>
      <c r="CL103" s="136"/>
      <c r="CM103" s="136"/>
      <c r="CN103" s="136"/>
      <c r="CO103" s="136"/>
      <c r="CP103" s="136"/>
      <c r="CQ103" s="136"/>
      <c r="CR103" s="136"/>
      <c r="CS103" s="136"/>
      <c r="CT103" s="136"/>
      <c r="CU103" s="136"/>
      <c r="CV103" s="136"/>
      <c r="CW103" s="136"/>
      <c r="CX103" s="136"/>
      <c r="CY103" s="136"/>
      <c r="CZ103" s="136"/>
      <c r="DA103" s="136"/>
      <c r="DB103" s="136"/>
      <c r="DC103" s="136"/>
      <c r="DD103" s="136"/>
      <c r="DE103" s="136"/>
      <c r="DF103" s="136"/>
      <c r="DG103" s="136"/>
      <c r="DH103" s="136"/>
      <c r="DI103" s="136"/>
      <c r="DJ103" s="136"/>
      <c r="DK103" s="266"/>
      <c r="DL103" s="266"/>
      <c r="DM103" s="266"/>
      <c r="DN103" s="266"/>
      <c r="DO103" s="266"/>
      <c r="DP103" s="66"/>
      <c r="DQ103" s="66"/>
      <c r="DR103" s="66"/>
      <c r="DS103" s="66"/>
      <c r="DT103" s="269"/>
      <c r="DU103" s="269"/>
      <c r="DV103" s="269"/>
      <c r="DW103" s="269"/>
      <c r="DX103" s="268"/>
      <c r="DY103" s="257"/>
      <c r="DZ103" s="257"/>
      <c r="EA103" s="257"/>
      <c r="EB103" s="257"/>
      <c r="EC103" s="66"/>
      <c r="ED103" s="66"/>
      <c r="EE103" s="66"/>
      <c r="EF103" s="66"/>
      <c r="EG103" s="66"/>
      <c r="EH103" s="257"/>
      <c r="EI103" s="257"/>
      <c r="EJ103" s="257"/>
      <c r="EK103" s="257"/>
    </row>
    <row r="104" spans="1:141" ht="39.75" customHeight="1" x14ac:dyDescent="0.2">
      <c r="A104" s="353"/>
      <c r="B104" s="356"/>
      <c r="C104" s="347"/>
      <c r="D104" s="347"/>
      <c r="E104" s="161"/>
      <c r="F104" s="350"/>
      <c r="G104" s="161"/>
      <c r="H104" s="350"/>
      <c r="I104" s="350"/>
      <c r="J104" s="347"/>
      <c r="K104" s="182"/>
      <c r="L104" s="182"/>
      <c r="M104" s="182"/>
      <c r="N104" s="182"/>
      <c r="O104" s="347"/>
      <c r="P104" s="341"/>
      <c r="Q104" s="338"/>
      <c r="R104" s="341"/>
      <c r="S104" s="338"/>
      <c r="T104" s="344"/>
      <c r="U104" s="149"/>
      <c r="V104" s="157"/>
      <c r="W104" s="157"/>
      <c r="X104" s="157"/>
      <c r="Y104" s="151" t="s">
        <v>115</v>
      </c>
      <c r="Z104" s="134">
        <f>+IF(Y104='Tabla Valoración controles'!$D$4,'Tabla Valoración controles'!$F$4,IF('Mapa Corrupcion'!Y104='Tabla Valoración controles'!$D$5,'Tabla Valoración controles'!$F$5,IF(Y104=FORMULAS!$A$10,0,'Tabla Valoración controles'!$F$6)))</f>
        <v>0</v>
      </c>
      <c r="AA104" s="151"/>
      <c r="AB104" s="135">
        <f>+IF(AA104='Tabla Valoración controles'!$D$7,'Tabla Valoración controles'!$F$7,IF(Y104=FORMULAS!$A$10,0,'Tabla Valoración controles'!$F$8))</f>
        <v>0</v>
      </c>
      <c r="AC104" s="151"/>
      <c r="AD104" s="134">
        <f>+IF(AC104='Tabla Valoración controles'!$D$9,'Tabla Valoración controles'!$F$9,IF(Y104=FORMULAS!$A$10,0,'Tabla Valoración controles'!$F$10))</f>
        <v>0</v>
      </c>
      <c r="AE104" s="151"/>
      <c r="AF104" s="134">
        <f>+IF(AE104='Tabla Valoración controles'!$D$9,'Tabla Valoración controles'!$F$9,IF(AA104=FORMULAS!$A$10,0,'Tabla Valoración controles'!$F$10))</f>
        <v>0</v>
      </c>
      <c r="AG104" s="151"/>
      <c r="AH104" s="134">
        <f>+IF(AG104='Tabla Valoración controles'!$D$13,'Tabla Valoración controles'!$F$13,'Tabla Valoración controles'!$F$14)</f>
        <v>0</v>
      </c>
      <c r="AI104" s="195">
        <f t="shared" si="3"/>
        <v>0</v>
      </c>
      <c r="AJ104" s="152"/>
      <c r="AK104" s="153">
        <f>+IF(AJ104=[2]CONTROLES!$C$50,[2]CONTROLES!$D$50,[2]CONTROLES!$D$51)</f>
        <v>0</v>
      </c>
      <c r="AL104" s="152"/>
      <c r="AM104" s="153">
        <f>+IF(AL104=[2]CONTROLES!$C$52,[2]CONTROLES!$D$52,[2]CONTROLES!$D$53)</f>
        <v>0</v>
      </c>
      <c r="AN104" s="152"/>
      <c r="AO104" s="153">
        <f>+IF(AN104=[2]CONTROLES!$C$54,[2]CONTROLES!$D$54,[2]CONTROLES!$D$55)</f>
        <v>0</v>
      </c>
      <c r="AP104" s="152"/>
      <c r="AQ104" s="153">
        <f>+IF(AP104=[2]CONTROLES!$C$56,[2]CONTROLES!$D$56,IF(AP104=[2]CONTROLES!$C$57,[2]CONTROLES!$D$57,[2]CONTROLES!$D$58))</f>
        <v>0</v>
      </c>
      <c r="AR104" s="152"/>
      <c r="AS104" s="153">
        <f>+IF(AR104=[2]CONTROLES!$C$59,[2]CONTROLES!$D$59,[2]CONTROLES!$D$60)</f>
        <v>0</v>
      </c>
      <c r="AT104" s="152"/>
      <c r="AU104" s="153">
        <f>+IF(AT104=[2]CONTROLES!$C$61,[2]CONTROLES!$D$61,[2]CONTROLES!$D$62)</f>
        <v>0</v>
      </c>
      <c r="AV104" s="152"/>
      <c r="AW104" s="154">
        <f>+IF(AV104=[2]CONTROLES!$C$63,[2]CONTROLES!$D$63,IF(AV104=[2]CONTROLES!$C$64,[2]CONTROLES!$D$64,[2]CONTROLES!$D$65))</f>
        <v>0</v>
      </c>
      <c r="AX104" s="154">
        <f t="shared" si="4"/>
        <v>0</v>
      </c>
      <c r="AY104" s="155" t="str">
        <f t="shared" si="5"/>
        <v>Débil</v>
      </c>
      <c r="AZ104" s="347"/>
      <c r="BA104" s="341"/>
      <c r="BB104" s="335"/>
      <c r="BC104" s="338"/>
      <c r="BD104" s="344"/>
      <c r="BE104" s="344"/>
      <c r="BF104" s="136"/>
      <c r="BG104" s="136"/>
      <c r="BH104" s="180"/>
      <c r="BI104" s="136"/>
      <c r="BJ104" s="136"/>
      <c r="BK104" s="136"/>
      <c r="BL104" s="136"/>
      <c r="BM104" s="136" t="s">
        <v>171</v>
      </c>
      <c r="BN104" s="359"/>
      <c r="BO104" s="221"/>
      <c r="BP104" s="221"/>
      <c r="BQ104" s="221"/>
      <c r="BR104" s="221"/>
      <c r="BS104" s="221"/>
      <c r="BT104" s="221"/>
      <c r="BU104" s="221"/>
      <c r="BV104" s="221"/>
      <c r="BW104" s="221"/>
      <c r="BX104" s="221"/>
      <c r="BY104" s="221"/>
      <c r="BZ104" s="221"/>
      <c r="CA104" s="221"/>
      <c r="CB104" s="221"/>
      <c r="CC104" s="221"/>
      <c r="CD104" s="221"/>
      <c r="CE104" s="240"/>
      <c r="CF104" s="240"/>
      <c r="CG104" s="136"/>
      <c r="CH104" s="136"/>
      <c r="CI104" s="136"/>
      <c r="CJ104" s="136"/>
      <c r="CK104" s="136"/>
      <c r="CL104" s="136"/>
      <c r="CM104" s="136"/>
      <c r="CN104" s="136"/>
      <c r="CO104" s="136"/>
      <c r="CP104" s="136"/>
      <c r="CQ104" s="136"/>
      <c r="CR104" s="136"/>
      <c r="CS104" s="136"/>
      <c r="CT104" s="136"/>
      <c r="CU104" s="136"/>
      <c r="CV104" s="136"/>
      <c r="CW104" s="136"/>
      <c r="CX104" s="136"/>
      <c r="CY104" s="136"/>
      <c r="CZ104" s="136"/>
      <c r="DA104" s="136"/>
      <c r="DB104" s="136"/>
      <c r="DC104" s="136"/>
      <c r="DD104" s="136"/>
      <c r="DE104" s="136"/>
      <c r="DF104" s="136"/>
      <c r="DG104" s="136"/>
      <c r="DH104" s="136"/>
      <c r="DI104" s="136"/>
      <c r="DJ104" s="136"/>
      <c r="DK104" s="266"/>
      <c r="DL104" s="266"/>
      <c r="DM104" s="266"/>
      <c r="DN104" s="266"/>
      <c r="DO104" s="266"/>
      <c r="DP104" s="66"/>
      <c r="DQ104" s="66"/>
      <c r="DR104" s="66"/>
      <c r="DS104" s="66"/>
      <c r="DT104" s="269"/>
      <c r="DU104" s="269"/>
      <c r="DV104" s="269"/>
      <c r="DW104" s="269"/>
      <c r="DX104" s="268"/>
      <c r="DY104" s="258"/>
      <c r="DZ104" s="258"/>
      <c r="EA104" s="258"/>
      <c r="EB104" s="258"/>
      <c r="EC104" s="66"/>
      <c r="ED104" s="66"/>
      <c r="EE104" s="66"/>
      <c r="EF104" s="66"/>
      <c r="EG104" s="66"/>
      <c r="EH104" s="258"/>
      <c r="EI104" s="258"/>
      <c r="EJ104" s="258"/>
      <c r="EK104" s="258"/>
    </row>
    <row r="105" spans="1:141" ht="74.25" customHeight="1" x14ac:dyDescent="0.2">
      <c r="A105" s="351">
        <v>17</v>
      </c>
      <c r="B105" s="354" t="s">
        <v>126</v>
      </c>
      <c r="C105" s="345" t="str">
        <f>VLOOKUP(B105,FORMULAS!$A$30:$B$46,2,0)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5" s="345" t="str">
        <f>VLOOKUP(B105,FORMULAS!$A$30:$C$46,3,0)</f>
        <v>Director de Mejoramiento de Vivienda</v>
      </c>
      <c r="E105" s="161" t="s">
        <v>508</v>
      </c>
      <c r="F105" s="348" t="s">
        <v>507</v>
      </c>
      <c r="G105" s="161" t="s">
        <v>488</v>
      </c>
      <c r="H105" s="348" t="s">
        <v>505</v>
      </c>
      <c r="I105" s="348" t="s">
        <v>506</v>
      </c>
      <c r="J105" s="345" t="s">
        <v>625</v>
      </c>
      <c r="K105" s="148" t="s">
        <v>676</v>
      </c>
      <c r="L105" s="148" t="s">
        <v>676</v>
      </c>
      <c r="M105" s="148" t="s">
        <v>676</v>
      </c>
      <c r="N105" s="148" t="s">
        <v>676</v>
      </c>
      <c r="O105" s="345" t="s">
        <v>285</v>
      </c>
      <c r="P105" s="339" t="str">
        <f>VLOOKUP(O105,FORMULAS!$A$77:$B$82,2,0)</f>
        <v>Improbable</v>
      </c>
      <c r="Q105" s="336" t="str">
        <f>+P105</f>
        <v>Improbable</v>
      </c>
      <c r="R105" s="339" t="str">
        <f>VLOOKUP(A105,'Impacto Ri Inhe'!$B$5:$AF$41,31,1)</f>
        <v>Moderado</v>
      </c>
      <c r="S105" s="336" t="str">
        <f>CONCATENATE(R105,"-",Q105)</f>
        <v>Moderado-Improbable</v>
      </c>
      <c r="T105" s="342" t="str">
        <f>VLOOKUP(S105,FORMULAS!$I$77:$J$97,2,0)</f>
        <v>Moderado</v>
      </c>
      <c r="U105" s="149">
        <v>1</v>
      </c>
      <c r="V105" s="150" t="s">
        <v>823</v>
      </c>
      <c r="W105" s="150" t="s">
        <v>493</v>
      </c>
      <c r="X105" s="150" t="s">
        <v>512</v>
      </c>
      <c r="Y105" s="151" t="s">
        <v>12</v>
      </c>
      <c r="Z105" s="134">
        <f>+IF(Y105='Tabla Valoración controles'!$D$4,'Tabla Valoración controles'!$F$4,IF('Mapa Corrupcion'!Y105='Tabla Valoración controles'!$D$5,'Tabla Valoración controles'!$F$5,IF(Y105=FORMULAS!$A$10,0,'Tabla Valoración controles'!$F$6)))</f>
        <v>0.25</v>
      </c>
      <c r="AA105" s="151" t="s">
        <v>8</v>
      </c>
      <c r="AB105" s="135">
        <f>+IF(AA105='Tabla Valoración controles'!$D$7,'Tabla Valoración controles'!$F$7,IF(Y105=FORMULAS!$A$10,0,'Tabla Valoración controles'!$F$8))</f>
        <v>0.15</v>
      </c>
      <c r="AC105" s="151" t="s">
        <v>17</v>
      </c>
      <c r="AD105" s="134">
        <f>+IF(AC105='Tabla Valoración controles'!$D$9,'Tabla Valoración controles'!$F$9,IF(Y105=FORMULAS!$A$10,0,'Tabla Valoración controles'!$F$10))</f>
        <v>0</v>
      </c>
      <c r="AE105" s="151" t="s">
        <v>21</v>
      </c>
      <c r="AF105" s="134">
        <f>+IF(AE105='Tabla Valoración controles'!$D$9,'Tabla Valoración controles'!$F$9,IF(AA105=FORMULAS!$A$10,0,'Tabla Valoración controles'!$F$10))</f>
        <v>0</v>
      </c>
      <c r="AG105" s="151" t="s">
        <v>77</v>
      </c>
      <c r="AH105" s="134">
        <f>+IF(AG105='Tabla Valoración controles'!$D$13,'Tabla Valoración controles'!$F$13,'Tabla Valoración controles'!$F$14)</f>
        <v>0</v>
      </c>
      <c r="AI105" s="195">
        <f t="shared" si="3"/>
        <v>0.4</v>
      </c>
      <c r="AJ105" s="152" t="s">
        <v>716</v>
      </c>
      <c r="AK105" s="153">
        <f>+IF(AJ105=[2]CONTROLES!$C$50,[2]CONTROLES!$D$50,[2]CONTROLES!$D$51)</f>
        <v>15</v>
      </c>
      <c r="AL105" s="152" t="s">
        <v>722</v>
      </c>
      <c r="AM105" s="153">
        <f>+IF(AL105=[2]CONTROLES!$C$52,[2]CONTROLES!$D$52,[2]CONTROLES!$D$53)</f>
        <v>15</v>
      </c>
      <c r="AN105" s="152" t="s">
        <v>725</v>
      </c>
      <c r="AO105" s="153">
        <f>+IF(AN105=[2]CONTROLES!$C$54,[2]CONTROLES!$D$54,[2]CONTROLES!$D$55)</f>
        <v>15</v>
      </c>
      <c r="AP105" s="152" t="s">
        <v>728</v>
      </c>
      <c r="AQ105" s="153">
        <f>+IF(AP105=[2]CONTROLES!$C$56,[2]CONTROLES!$D$56,IF(AP105=[2]CONTROLES!$C$57,[2]CONTROLES!$D$57,[2]CONTROLES!$D$58))</f>
        <v>15</v>
      </c>
      <c r="AR105" s="152" t="s">
        <v>732</v>
      </c>
      <c r="AS105" s="153">
        <f>+IF(AR105=[2]CONTROLES!$C$59,[2]CONTROLES!$D$59,[2]CONTROLES!$D$60)</f>
        <v>15</v>
      </c>
      <c r="AT105" s="152" t="s">
        <v>735</v>
      </c>
      <c r="AU105" s="153">
        <f>+IF(AT105=[2]CONTROLES!$C$61,[2]CONTROLES!$D$61,[2]CONTROLES!$D$62)</f>
        <v>15</v>
      </c>
      <c r="AV105" s="152" t="s">
        <v>738</v>
      </c>
      <c r="AW105" s="154">
        <f>+IF(AV105=[2]CONTROLES!$C$63,[2]CONTROLES!$D$63,IF(AV105=[2]CONTROLES!$C$64,[2]CONTROLES!$D$64,[2]CONTROLES!$D$65))</f>
        <v>10</v>
      </c>
      <c r="AX105" s="154">
        <f t="shared" si="4"/>
        <v>100</v>
      </c>
      <c r="AY105" s="155" t="str">
        <f t="shared" si="5"/>
        <v>Fuerte</v>
      </c>
      <c r="AZ105" s="345" t="s">
        <v>286</v>
      </c>
      <c r="BA105" s="339" t="str">
        <f>VLOOKUP(AZ105,FORMULAS!$A$77:$B$82,2,0)</f>
        <v>Rara vez</v>
      </c>
      <c r="BB105" s="333" t="str">
        <f>+R105</f>
        <v>Moderado</v>
      </c>
      <c r="BC105" s="336" t="str">
        <f>CONCATENATE(BB105,"-",BA105)</f>
        <v>Moderado-Rara vez</v>
      </c>
      <c r="BD105" s="342" t="str">
        <f>VLOOKUP(BC105,FORMULAS!$I$77:$J$97,2,0)</f>
        <v>Moderado</v>
      </c>
      <c r="BE105" s="342" t="s">
        <v>118</v>
      </c>
      <c r="BF105" s="180" t="s">
        <v>682</v>
      </c>
      <c r="BG105" s="180" t="s">
        <v>144</v>
      </c>
      <c r="BH105" s="180" t="s">
        <v>224</v>
      </c>
      <c r="BI105" s="156">
        <v>44562</v>
      </c>
      <c r="BJ105" s="156">
        <v>44910</v>
      </c>
      <c r="BK105" s="180" t="s">
        <v>513</v>
      </c>
      <c r="BL105" s="180" t="s">
        <v>500</v>
      </c>
      <c r="BM105" s="136" t="s">
        <v>172</v>
      </c>
      <c r="BN105" s="357" t="s">
        <v>501</v>
      </c>
      <c r="BO105" s="221" t="s">
        <v>1528</v>
      </c>
      <c r="BP105" s="221" t="s">
        <v>1529</v>
      </c>
      <c r="BQ105" s="221" t="s">
        <v>986</v>
      </c>
      <c r="BR105" s="221" t="s">
        <v>911</v>
      </c>
      <c r="BS105" s="221" t="s">
        <v>911</v>
      </c>
      <c r="BT105" s="221" t="s">
        <v>911</v>
      </c>
      <c r="BU105" s="221" t="s">
        <v>911</v>
      </c>
      <c r="BV105" s="221" t="s">
        <v>911</v>
      </c>
      <c r="BW105" s="221" t="s">
        <v>911</v>
      </c>
      <c r="BX105" s="221" t="s">
        <v>911</v>
      </c>
      <c r="BY105" s="221" t="s">
        <v>911</v>
      </c>
      <c r="BZ105" s="221" t="s">
        <v>911</v>
      </c>
      <c r="CA105" s="221" t="s">
        <v>911</v>
      </c>
      <c r="CB105" s="221" t="s">
        <v>911</v>
      </c>
      <c r="CC105" s="221" t="s">
        <v>1530</v>
      </c>
      <c r="CD105" s="221" t="s">
        <v>911</v>
      </c>
      <c r="CE105" s="232" t="s">
        <v>1005</v>
      </c>
      <c r="CF105" s="233" t="s">
        <v>1006</v>
      </c>
      <c r="CG105" s="232" t="s">
        <v>1007</v>
      </c>
      <c r="CH105" s="234" t="s">
        <v>911</v>
      </c>
      <c r="CI105" s="232" t="s">
        <v>1008</v>
      </c>
      <c r="CJ105" s="232" t="s">
        <v>1009</v>
      </c>
      <c r="CK105" s="232" t="s">
        <v>1010</v>
      </c>
      <c r="CL105" s="234">
        <v>1</v>
      </c>
      <c r="CM105" s="232" t="s">
        <v>1011</v>
      </c>
      <c r="CN105" s="233" t="s">
        <v>1012</v>
      </c>
      <c r="CO105" s="234" t="s">
        <v>1013</v>
      </c>
      <c r="CP105" s="234" t="s">
        <v>911</v>
      </c>
      <c r="CQ105" s="232" t="s">
        <v>1329</v>
      </c>
      <c r="CR105" s="233" t="s">
        <v>1014</v>
      </c>
      <c r="CS105" s="211" t="s">
        <v>1013</v>
      </c>
      <c r="CT105" s="211" t="s">
        <v>911</v>
      </c>
      <c r="CU105" s="301" t="s">
        <v>1278</v>
      </c>
      <c r="CV105" s="302" t="s">
        <v>1279</v>
      </c>
      <c r="CW105" s="229" t="s">
        <v>1280</v>
      </c>
      <c r="CX105" s="229" t="s">
        <v>911</v>
      </c>
      <c r="CY105" s="301" t="s">
        <v>1330</v>
      </c>
      <c r="CZ105" s="302" t="s">
        <v>1281</v>
      </c>
      <c r="DA105" s="229" t="s">
        <v>1280</v>
      </c>
      <c r="DB105" s="229" t="s">
        <v>911</v>
      </c>
      <c r="DC105" s="301" t="s">
        <v>1331</v>
      </c>
      <c r="DD105" s="302" t="s">
        <v>1282</v>
      </c>
      <c r="DE105" s="243" t="s">
        <v>1283</v>
      </c>
      <c r="DF105" s="243" t="s">
        <v>1284</v>
      </c>
      <c r="DG105" s="301" t="s">
        <v>1332</v>
      </c>
      <c r="DH105" s="302" t="s">
        <v>1285</v>
      </c>
      <c r="DI105" s="240" t="s">
        <v>911</v>
      </c>
      <c r="DJ105" s="240" t="s">
        <v>911</v>
      </c>
      <c r="DK105" s="264" t="s">
        <v>1155</v>
      </c>
      <c r="DL105" s="264" t="s">
        <v>173</v>
      </c>
      <c r="DM105" s="264" t="s">
        <v>1203</v>
      </c>
      <c r="DN105" s="274" t="s">
        <v>625</v>
      </c>
      <c r="DO105" s="264" t="s">
        <v>173</v>
      </c>
      <c r="DP105" s="264" t="s">
        <v>1607</v>
      </c>
      <c r="DQ105" s="264" t="s">
        <v>1605</v>
      </c>
      <c r="DR105" s="264" t="s">
        <v>1578</v>
      </c>
      <c r="DS105" s="308">
        <v>0</v>
      </c>
      <c r="DT105" s="266" t="s">
        <v>1185</v>
      </c>
      <c r="DU105" s="264" t="s">
        <v>173</v>
      </c>
      <c r="DV105" s="279" t="s">
        <v>1182</v>
      </c>
      <c r="DW105" s="283">
        <f>1/2</f>
        <v>0.5</v>
      </c>
      <c r="DX105" s="280" t="s">
        <v>173</v>
      </c>
      <c r="DY105" s="279" t="s">
        <v>1207</v>
      </c>
      <c r="DZ105" s="272" t="s">
        <v>1208</v>
      </c>
      <c r="EA105" s="259" t="s">
        <v>1152</v>
      </c>
      <c r="EB105" s="259">
        <v>0</v>
      </c>
      <c r="EC105" s="264" t="s">
        <v>1277</v>
      </c>
      <c r="ED105" s="66" t="s">
        <v>172</v>
      </c>
      <c r="EE105" s="249" t="s">
        <v>1328</v>
      </c>
      <c r="EF105" s="66">
        <v>1</v>
      </c>
      <c r="EG105" s="66" t="s">
        <v>172</v>
      </c>
      <c r="EH105" s="288" t="s">
        <v>1648</v>
      </c>
      <c r="EI105" s="272" t="s">
        <v>1646</v>
      </c>
      <c r="EJ105" s="259" t="s">
        <v>1140</v>
      </c>
      <c r="EK105" s="259">
        <v>1</v>
      </c>
    </row>
    <row r="106" spans="1:141" ht="74.25" customHeight="1" x14ac:dyDescent="0.2">
      <c r="A106" s="352"/>
      <c r="B106" s="355"/>
      <c r="C106" s="346"/>
      <c r="D106" s="346"/>
      <c r="E106" s="161"/>
      <c r="F106" s="349"/>
      <c r="G106" s="161" t="s">
        <v>511</v>
      </c>
      <c r="H106" s="349"/>
      <c r="I106" s="349"/>
      <c r="J106" s="346"/>
      <c r="K106" s="181"/>
      <c r="L106" s="181"/>
      <c r="M106" s="181"/>
      <c r="N106" s="181"/>
      <c r="O106" s="346"/>
      <c r="P106" s="340"/>
      <c r="Q106" s="337"/>
      <c r="R106" s="340"/>
      <c r="S106" s="337"/>
      <c r="T106" s="343"/>
      <c r="U106" s="149">
        <v>2</v>
      </c>
      <c r="V106" s="150" t="s">
        <v>782</v>
      </c>
      <c r="W106" s="150" t="s">
        <v>493</v>
      </c>
      <c r="X106" s="150" t="s">
        <v>783</v>
      </c>
      <c r="Y106" s="151" t="s">
        <v>12</v>
      </c>
      <c r="Z106" s="134">
        <f>+IF(Y106='Tabla Valoración controles'!$D$4,'Tabla Valoración controles'!$F$4,IF('Mapa Corrupcion'!Y106='Tabla Valoración controles'!$D$5,'Tabla Valoración controles'!$F$5,IF(Y106=FORMULAS!$A$10,0,'Tabla Valoración controles'!$F$6)))</f>
        <v>0.25</v>
      </c>
      <c r="AA106" s="151" t="s">
        <v>8</v>
      </c>
      <c r="AB106" s="135">
        <f>+IF(AA106='Tabla Valoración controles'!$D$7,'Tabla Valoración controles'!$F$7,IF(Y106=FORMULAS!$A$10,0,'Tabla Valoración controles'!$F$8))</f>
        <v>0.15</v>
      </c>
      <c r="AC106" s="151" t="s">
        <v>17</v>
      </c>
      <c r="AD106" s="134">
        <f>+IF(AC106='Tabla Valoración controles'!$D$9,'Tabla Valoración controles'!$F$9,IF(Y106=FORMULAS!$A$10,0,'Tabla Valoración controles'!$F$10))</f>
        <v>0</v>
      </c>
      <c r="AE106" s="151" t="s">
        <v>21</v>
      </c>
      <c r="AF106" s="134">
        <f>+IF(AE106='Tabla Valoración controles'!$D$9,'Tabla Valoración controles'!$F$9,IF(AA106=FORMULAS!$A$10,0,'Tabla Valoración controles'!$F$10))</f>
        <v>0</v>
      </c>
      <c r="AG106" s="151" t="s">
        <v>77</v>
      </c>
      <c r="AH106" s="134">
        <f>+IF(AG106='Tabla Valoración controles'!$D$13,'Tabla Valoración controles'!$F$13,'Tabla Valoración controles'!$F$14)</f>
        <v>0</v>
      </c>
      <c r="AI106" s="195">
        <f t="shared" si="3"/>
        <v>0.4</v>
      </c>
      <c r="AJ106" s="152" t="s">
        <v>716</v>
      </c>
      <c r="AK106" s="153">
        <f>+IF(AJ106=[2]CONTROLES!$C$50,[2]CONTROLES!$D$50,[2]CONTROLES!$D$51)</f>
        <v>15</v>
      </c>
      <c r="AL106" s="152" t="s">
        <v>722</v>
      </c>
      <c r="AM106" s="153">
        <f>+IF(AL106=[2]CONTROLES!$C$52,[2]CONTROLES!$D$52,[2]CONTROLES!$D$53)</f>
        <v>15</v>
      </c>
      <c r="AN106" s="152" t="s">
        <v>725</v>
      </c>
      <c r="AO106" s="153">
        <f>+IF(AN106=[2]CONTROLES!$C$54,[2]CONTROLES!$D$54,[2]CONTROLES!$D$55)</f>
        <v>15</v>
      </c>
      <c r="AP106" s="152" t="s">
        <v>728</v>
      </c>
      <c r="AQ106" s="153">
        <f>+IF(AP106=[2]CONTROLES!$C$56,[2]CONTROLES!$D$56,IF(AP106=[2]CONTROLES!$C$57,[2]CONTROLES!$D$57,[2]CONTROLES!$D$58))</f>
        <v>15</v>
      </c>
      <c r="AR106" s="152" t="s">
        <v>732</v>
      </c>
      <c r="AS106" s="153">
        <f>+IF(AR106=[2]CONTROLES!$C$59,[2]CONTROLES!$D$59,[2]CONTROLES!$D$60)</f>
        <v>15</v>
      </c>
      <c r="AT106" s="152" t="s">
        <v>735</v>
      </c>
      <c r="AU106" s="153">
        <f>+IF(AT106=[2]CONTROLES!$C$61,[2]CONTROLES!$D$61,[2]CONTROLES!$D$62)</f>
        <v>15</v>
      </c>
      <c r="AV106" s="152" t="s">
        <v>738</v>
      </c>
      <c r="AW106" s="154">
        <f>+IF(AV106=[2]CONTROLES!$C$63,[2]CONTROLES!$D$63,IF(AV106=[2]CONTROLES!$C$64,[2]CONTROLES!$D$64,[2]CONTROLES!$D$65))</f>
        <v>10</v>
      </c>
      <c r="AX106" s="154">
        <f t="shared" si="4"/>
        <v>100</v>
      </c>
      <c r="AY106" s="155" t="str">
        <f t="shared" si="5"/>
        <v>Fuerte</v>
      </c>
      <c r="AZ106" s="346"/>
      <c r="BA106" s="340"/>
      <c r="BB106" s="334"/>
      <c r="BC106" s="337"/>
      <c r="BD106" s="343"/>
      <c r="BE106" s="343"/>
      <c r="BF106" s="180" t="s">
        <v>784</v>
      </c>
      <c r="BG106" s="180" t="s">
        <v>144</v>
      </c>
      <c r="BH106" s="180" t="s">
        <v>224</v>
      </c>
      <c r="BI106" s="156">
        <v>44562</v>
      </c>
      <c r="BJ106" s="156">
        <v>44910</v>
      </c>
      <c r="BK106" s="180" t="s">
        <v>514</v>
      </c>
      <c r="BL106" s="180" t="s">
        <v>500</v>
      </c>
      <c r="BM106" s="136" t="s">
        <v>172</v>
      </c>
      <c r="BN106" s="358"/>
      <c r="BO106" s="221" t="s">
        <v>1517</v>
      </c>
      <c r="BP106" s="221" t="s">
        <v>911</v>
      </c>
      <c r="BQ106" s="221" t="s">
        <v>1517</v>
      </c>
      <c r="BR106" s="221" t="s">
        <v>911</v>
      </c>
      <c r="BS106" s="221" t="s">
        <v>1517</v>
      </c>
      <c r="BT106" s="221" t="s">
        <v>911</v>
      </c>
      <c r="BU106" s="221" t="s">
        <v>1517</v>
      </c>
      <c r="BV106" s="221" t="s">
        <v>911</v>
      </c>
      <c r="BW106" s="221" t="s">
        <v>1517</v>
      </c>
      <c r="BX106" s="221" t="s">
        <v>911</v>
      </c>
      <c r="BY106" s="221" t="s">
        <v>1517</v>
      </c>
      <c r="BZ106" s="221" t="s">
        <v>911</v>
      </c>
      <c r="CA106" s="221" t="s">
        <v>1531</v>
      </c>
      <c r="CB106" s="221" t="s">
        <v>1532</v>
      </c>
      <c r="CC106" s="221" t="s">
        <v>1517</v>
      </c>
      <c r="CD106" s="221" t="s">
        <v>911</v>
      </c>
      <c r="CE106" s="234" t="s">
        <v>911</v>
      </c>
      <c r="CF106" s="234" t="s">
        <v>911</v>
      </c>
      <c r="CG106" s="234" t="s">
        <v>986</v>
      </c>
      <c r="CH106" s="234" t="s">
        <v>911</v>
      </c>
      <c r="CI106" s="234" t="s">
        <v>911</v>
      </c>
      <c r="CJ106" s="234" t="s">
        <v>911</v>
      </c>
      <c r="CK106" s="234" t="s">
        <v>986</v>
      </c>
      <c r="CL106" s="234" t="s">
        <v>911</v>
      </c>
      <c r="CM106" s="234" t="s">
        <v>911</v>
      </c>
      <c r="CN106" s="234" t="s">
        <v>911</v>
      </c>
      <c r="CO106" s="234" t="s">
        <v>997</v>
      </c>
      <c r="CP106" s="234" t="s">
        <v>911</v>
      </c>
      <c r="CQ106" s="234" t="s">
        <v>1333</v>
      </c>
      <c r="CR106" s="232" t="s">
        <v>1015</v>
      </c>
      <c r="CS106" s="234" t="s">
        <v>1016</v>
      </c>
      <c r="CT106" s="234" t="s">
        <v>911</v>
      </c>
      <c r="CU106" s="229" t="s">
        <v>1286</v>
      </c>
      <c r="CV106" s="229" t="s">
        <v>986</v>
      </c>
      <c r="CW106" s="229" t="s">
        <v>1280</v>
      </c>
      <c r="CX106" s="229" t="s">
        <v>911</v>
      </c>
      <c r="CY106" s="229" t="s">
        <v>1286</v>
      </c>
      <c r="CZ106" s="229" t="s">
        <v>911</v>
      </c>
      <c r="DA106" s="229" t="s">
        <v>1280</v>
      </c>
      <c r="DB106" s="229" t="s">
        <v>911</v>
      </c>
      <c r="DC106" s="229" t="s">
        <v>1286</v>
      </c>
      <c r="DD106" s="229" t="s">
        <v>911</v>
      </c>
      <c r="DE106" s="243" t="s">
        <v>1287</v>
      </c>
      <c r="DF106" s="136"/>
      <c r="DG106" s="136"/>
      <c r="DH106" s="136"/>
      <c r="DI106" s="136"/>
      <c r="DJ106" s="136"/>
      <c r="DK106" s="264" t="s">
        <v>1209</v>
      </c>
      <c r="DL106" s="264" t="s">
        <v>173</v>
      </c>
      <c r="DM106" s="264" t="s">
        <v>1203</v>
      </c>
      <c r="DN106" s="274" t="s">
        <v>625</v>
      </c>
      <c r="DO106" s="264" t="s">
        <v>173</v>
      </c>
      <c r="DP106" s="264" t="s">
        <v>1608</v>
      </c>
      <c r="DQ106" s="264" t="s">
        <v>1605</v>
      </c>
      <c r="DR106" s="264" t="s">
        <v>1578</v>
      </c>
      <c r="DS106" s="308">
        <v>0</v>
      </c>
      <c r="DT106" s="266" t="s">
        <v>1185</v>
      </c>
      <c r="DU106" s="264" t="s">
        <v>173</v>
      </c>
      <c r="DV106" s="279" t="s">
        <v>1182</v>
      </c>
      <c r="DW106" s="283">
        <f>1/2</f>
        <v>0.5</v>
      </c>
      <c r="DX106" s="280" t="s">
        <v>173</v>
      </c>
      <c r="DY106" s="279" t="s">
        <v>1334</v>
      </c>
      <c r="DZ106" s="272" t="s">
        <v>1208</v>
      </c>
      <c r="EA106" s="259" t="s">
        <v>1152</v>
      </c>
      <c r="EB106" s="259">
        <v>0</v>
      </c>
      <c r="EC106" s="264" t="s">
        <v>1277</v>
      </c>
      <c r="ED106" s="66" t="s">
        <v>172</v>
      </c>
      <c r="EE106" s="249" t="s">
        <v>1328</v>
      </c>
      <c r="EF106" s="66">
        <v>1</v>
      </c>
      <c r="EG106" s="66" t="s">
        <v>172</v>
      </c>
      <c r="EH106" s="288" t="s">
        <v>1649</v>
      </c>
      <c r="EI106" s="272" t="s">
        <v>1646</v>
      </c>
      <c r="EJ106" s="259" t="s">
        <v>1140</v>
      </c>
      <c r="EK106" s="259">
        <v>1</v>
      </c>
    </row>
    <row r="107" spans="1:141" ht="39.75" customHeight="1" x14ac:dyDescent="0.2">
      <c r="A107" s="352"/>
      <c r="B107" s="355"/>
      <c r="C107" s="346"/>
      <c r="D107" s="346"/>
      <c r="E107" s="161"/>
      <c r="F107" s="349"/>
      <c r="G107" s="161" t="s">
        <v>509</v>
      </c>
      <c r="H107" s="349"/>
      <c r="I107" s="349"/>
      <c r="J107" s="346"/>
      <c r="K107" s="181"/>
      <c r="L107" s="181"/>
      <c r="M107" s="181"/>
      <c r="N107" s="181"/>
      <c r="O107" s="346"/>
      <c r="P107" s="340"/>
      <c r="Q107" s="337"/>
      <c r="R107" s="340"/>
      <c r="S107" s="337"/>
      <c r="T107" s="343"/>
      <c r="U107" s="149"/>
      <c r="V107" s="157"/>
      <c r="W107" s="157"/>
      <c r="X107" s="157"/>
      <c r="Y107" s="151" t="s">
        <v>115</v>
      </c>
      <c r="Z107" s="134">
        <f>+IF(Y107='Tabla Valoración controles'!$D$4,'Tabla Valoración controles'!$F$4,IF('Mapa Corrupcion'!Y107='Tabla Valoración controles'!$D$5,'Tabla Valoración controles'!$F$5,IF(Y107=FORMULAS!$A$10,0,'Tabla Valoración controles'!$F$6)))</f>
        <v>0</v>
      </c>
      <c r="AA107" s="151"/>
      <c r="AB107" s="135">
        <f>+IF(AA107='Tabla Valoración controles'!$D$7,'Tabla Valoración controles'!$F$7,IF(Y107=FORMULAS!$A$10,0,'Tabla Valoración controles'!$F$8))</f>
        <v>0</v>
      </c>
      <c r="AC107" s="151"/>
      <c r="AD107" s="134">
        <f>+IF(AC107='Tabla Valoración controles'!$D$9,'Tabla Valoración controles'!$F$9,IF(Y107=FORMULAS!$A$10,0,'Tabla Valoración controles'!$F$10))</f>
        <v>0</v>
      </c>
      <c r="AE107" s="151"/>
      <c r="AF107" s="134">
        <f>+IF(AE107='Tabla Valoración controles'!$D$9,'Tabla Valoración controles'!$F$9,IF(AA107=FORMULAS!$A$10,0,'Tabla Valoración controles'!$F$10))</f>
        <v>0</v>
      </c>
      <c r="AG107" s="151"/>
      <c r="AH107" s="134">
        <f>+IF(AG107='Tabla Valoración controles'!$D$13,'Tabla Valoración controles'!$F$13,'Tabla Valoración controles'!$F$14)</f>
        <v>0</v>
      </c>
      <c r="AI107" s="195">
        <f t="shared" si="3"/>
        <v>0</v>
      </c>
      <c r="AJ107" s="152"/>
      <c r="AK107" s="153">
        <f>+IF(AJ107=[2]CONTROLES!$C$50,[2]CONTROLES!$D$50,[2]CONTROLES!$D$51)</f>
        <v>0</v>
      </c>
      <c r="AL107" s="152"/>
      <c r="AM107" s="153">
        <f>+IF(AL107=[2]CONTROLES!$C$52,[2]CONTROLES!$D$52,[2]CONTROLES!$D$53)</f>
        <v>0</v>
      </c>
      <c r="AN107" s="152"/>
      <c r="AO107" s="153">
        <f>+IF(AN107=[2]CONTROLES!$C$54,[2]CONTROLES!$D$54,[2]CONTROLES!$D$55)</f>
        <v>0</v>
      </c>
      <c r="AP107" s="152"/>
      <c r="AQ107" s="153">
        <f>+IF(AP107=[2]CONTROLES!$C$56,[2]CONTROLES!$D$56,IF(AP107=[2]CONTROLES!$C$57,[2]CONTROLES!$D$57,[2]CONTROLES!$D$58))</f>
        <v>0</v>
      </c>
      <c r="AR107" s="152"/>
      <c r="AS107" s="153">
        <f>+IF(AR107=[2]CONTROLES!$C$59,[2]CONTROLES!$D$59,[2]CONTROLES!$D$60)</f>
        <v>0</v>
      </c>
      <c r="AT107" s="152"/>
      <c r="AU107" s="153">
        <f>+IF(AT107=[2]CONTROLES!$C$61,[2]CONTROLES!$D$61,[2]CONTROLES!$D$62)</f>
        <v>0</v>
      </c>
      <c r="AV107" s="152"/>
      <c r="AW107" s="154">
        <f>+IF(AV107=[2]CONTROLES!$C$63,[2]CONTROLES!$D$63,IF(AV107=[2]CONTROLES!$C$64,[2]CONTROLES!$D$64,[2]CONTROLES!$D$65))</f>
        <v>0</v>
      </c>
      <c r="AX107" s="154">
        <f t="shared" si="4"/>
        <v>0</v>
      </c>
      <c r="AY107" s="155" t="str">
        <f t="shared" si="5"/>
        <v>Débil</v>
      </c>
      <c r="AZ107" s="346"/>
      <c r="BA107" s="340"/>
      <c r="BB107" s="334"/>
      <c r="BC107" s="337"/>
      <c r="BD107" s="343"/>
      <c r="BE107" s="343"/>
      <c r="BF107" s="180"/>
      <c r="BG107" s="180"/>
      <c r="BH107" s="180"/>
      <c r="BI107" s="136"/>
      <c r="BJ107" s="136"/>
      <c r="BK107" s="136"/>
      <c r="BL107" s="136"/>
      <c r="BM107" s="136" t="s">
        <v>171</v>
      </c>
      <c r="BN107" s="358"/>
      <c r="BO107" s="221"/>
      <c r="BP107" s="221"/>
      <c r="BQ107" s="221"/>
      <c r="BR107" s="221"/>
      <c r="BS107" s="221"/>
      <c r="BT107" s="221"/>
      <c r="BU107" s="221"/>
      <c r="BV107" s="221"/>
      <c r="BW107" s="221"/>
      <c r="BX107" s="221"/>
      <c r="BY107" s="221"/>
      <c r="BZ107" s="221"/>
      <c r="CA107" s="221"/>
      <c r="CB107" s="221"/>
      <c r="CC107" s="221"/>
      <c r="CD107" s="221"/>
      <c r="CE107" s="240"/>
      <c r="CF107" s="240"/>
      <c r="CG107" s="136"/>
      <c r="CH107" s="136"/>
      <c r="CI107" s="136"/>
      <c r="CJ107" s="136"/>
      <c r="CK107" s="136"/>
      <c r="CL107" s="136"/>
      <c r="CM107" s="136"/>
      <c r="CN107" s="136"/>
      <c r="CO107" s="136"/>
      <c r="CP107" s="136"/>
      <c r="CQ107" s="136"/>
      <c r="CR107" s="136"/>
      <c r="CS107" s="136"/>
      <c r="CT107" s="136"/>
      <c r="CU107" s="136"/>
      <c r="CV107" s="136"/>
      <c r="CW107" s="136"/>
      <c r="CX107" s="136"/>
      <c r="CY107" s="136"/>
      <c r="CZ107" s="136"/>
      <c r="DA107" s="136"/>
      <c r="DB107" s="136"/>
      <c r="DC107" s="136"/>
      <c r="DD107" s="136"/>
      <c r="DE107" s="136"/>
      <c r="DF107" s="136"/>
      <c r="DG107" s="136"/>
      <c r="DH107" s="136"/>
      <c r="DI107" s="136"/>
      <c r="DJ107" s="136"/>
      <c r="DK107" s="266"/>
      <c r="DL107" s="266"/>
      <c r="DM107" s="266"/>
      <c r="DN107" s="266"/>
      <c r="DO107" s="266"/>
      <c r="DP107" s="66"/>
      <c r="DQ107" s="66"/>
      <c r="DR107" s="66"/>
      <c r="DS107" s="66"/>
      <c r="DT107" s="269"/>
      <c r="DU107" s="269"/>
      <c r="DV107" s="269"/>
      <c r="DW107" s="269"/>
      <c r="DX107" s="268"/>
      <c r="DY107" s="257"/>
      <c r="DZ107" s="257"/>
      <c r="EA107" s="257"/>
      <c r="EB107" s="257"/>
      <c r="EC107" s="66"/>
      <c r="ED107" s="66"/>
      <c r="EE107" s="66"/>
      <c r="EF107" s="66"/>
      <c r="EG107" s="66"/>
      <c r="EH107" s="288"/>
      <c r="EI107" s="257"/>
      <c r="EJ107" s="257"/>
      <c r="EK107" s="257"/>
    </row>
    <row r="108" spans="1:141" ht="39.75" customHeight="1" x14ac:dyDescent="0.2">
      <c r="A108" s="352"/>
      <c r="B108" s="355"/>
      <c r="C108" s="346"/>
      <c r="D108" s="346"/>
      <c r="E108" s="161"/>
      <c r="F108" s="349"/>
      <c r="G108" s="161" t="s">
        <v>510</v>
      </c>
      <c r="H108" s="349"/>
      <c r="I108" s="349"/>
      <c r="J108" s="346"/>
      <c r="K108" s="181"/>
      <c r="L108" s="181"/>
      <c r="M108" s="181"/>
      <c r="N108" s="181"/>
      <c r="O108" s="346"/>
      <c r="P108" s="340"/>
      <c r="Q108" s="337"/>
      <c r="R108" s="340"/>
      <c r="S108" s="337"/>
      <c r="T108" s="343"/>
      <c r="U108" s="149"/>
      <c r="V108" s="157"/>
      <c r="W108" s="157"/>
      <c r="X108" s="157"/>
      <c r="Y108" s="151" t="s">
        <v>115</v>
      </c>
      <c r="Z108" s="134">
        <f>+IF(Y108='Tabla Valoración controles'!$D$4,'Tabla Valoración controles'!$F$4,IF('Mapa Corrupcion'!Y108='Tabla Valoración controles'!$D$5,'Tabla Valoración controles'!$F$5,IF(Y108=FORMULAS!$A$10,0,'Tabla Valoración controles'!$F$6)))</f>
        <v>0</v>
      </c>
      <c r="AA108" s="151"/>
      <c r="AB108" s="135">
        <f>+IF(AA108='Tabla Valoración controles'!$D$7,'Tabla Valoración controles'!$F$7,IF(Y108=FORMULAS!$A$10,0,'Tabla Valoración controles'!$F$8))</f>
        <v>0</v>
      </c>
      <c r="AC108" s="151"/>
      <c r="AD108" s="134">
        <f>+IF(AC108='Tabla Valoración controles'!$D$9,'Tabla Valoración controles'!$F$9,IF(Y108=FORMULAS!$A$10,0,'Tabla Valoración controles'!$F$10))</f>
        <v>0</v>
      </c>
      <c r="AE108" s="151"/>
      <c r="AF108" s="134">
        <f>+IF(AE108='Tabla Valoración controles'!$D$9,'Tabla Valoración controles'!$F$9,IF(AA108=FORMULAS!$A$10,0,'Tabla Valoración controles'!$F$10))</f>
        <v>0</v>
      </c>
      <c r="AG108" s="151"/>
      <c r="AH108" s="134">
        <f>+IF(AG108='Tabla Valoración controles'!$D$13,'Tabla Valoración controles'!$F$13,'Tabla Valoración controles'!$F$14)</f>
        <v>0</v>
      </c>
      <c r="AI108" s="195">
        <f t="shared" si="3"/>
        <v>0</v>
      </c>
      <c r="AJ108" s="152"/>
      <c r="AK108" s="153">
        <f>+IF(AJ108=[2]CONTROLES!$C$50,[2]CONTROLES!$D$50,[2]CONTROLES!$D$51)</f>
        <v>0</v>
      </c>
      <c r="AL108" s="152"/>
      <c r="AM108" s="153">
        <f>+IF(AL108=[2]CONTROLES!$C$52,[2]CONTROLES!$D$52,[2]CONTROLES!$D$53)</f>
        <v>0</v>
      </c>
      <c r="AN108" s="152"/>
      <c r="AO108" s="153">
        <f>+IF(AN108=[2]CONTROLES!$C$54,[2]CONTROLES!$D$54,[2]CONTROLES!$D$55)</f>
        <v>0</v>
      </c>
      <c r="AP108" s="152"/>
      <c r="AQ108" s="153">
        <f>+IF(AP108=[2]CONTROLES!$C$56,[2]CONTROLES!$D$56,IF(AP108=[2]CONTROLES!$C$57,[2]CONTROLES!$D$57,[2]CONTROLES!$D$58))</f>
        <v>0</v>
      </c>
      <c r="AR108" s="152"/>
      <c r="AS108" s="153">
        <f>+IF(AR108=[2]CONTROLES!$C$59,[2]CONTROLES!$D$59,[2]CONTROLES!$D$60)</f>
        <v>0</v>
      </c>
      <c r="AT108" s="152"/>
      <c r="AU108" s="153">
        <f>+IF(AT108=[2]CONTROLES!$C$61,[2]CONTROLES!$D$61,[2]CONTROLES!$D$62)</f>
        <v>0</v>
      </c>
      <c r="AV108" s="152"/>
      <c r="AW108" s="154">
        <f>+IF(AV108=[2]CONTROLES!$C$63,[2]CONTROLES!$D$63,IF(AV108=[2]CONTROLES!$C$64,[2]CONTROLES!$D$64,[2]CONTROLES!$D$65))</f>
        <v>0</v>
      </c>
      <c r="AX108" s="154">
        <f t="shared" si="4"/>
        <v>0</v>
      </c>
      <c r="AY108" s="155" t="str">
        <f t="shared" si="5"/>
        <v>Débil</v>
      </c>
      <c r="AZ108" s="346"/>
      <c r="BA108" s="340"/>
      <c r="BB108" s="334"/>
      <c r="BC108" s="337"/>
      <c r="BD108" s="343"/>
      <c r="BE108" s="343"/>
      <c r="BF108" s="136"/>
      <c r="BG108" s="136"/>
      <c r="BH108" s="180"/>
      <c r="BI108" s="136"/>
      <c r="BJ108" s="136"/>
      <c r="BK108" s="136"/>
      <c r="BL108" s="136"/>
      <c r="BM108" s="136" t="s">
        <v>171</v>
      </c>
      <c r="BN108" s="358"/>
      <c r="BO108" s="221"/>
      <c r="BP108" s="221"/>
      <c r="BQ108" s="221"/>
      <c r="BR108" s="221"/>
      <c r="BS108" s="221"/>
      <c r="BT108" s="221"/>
      <c r="BU108" s="221"/>
      <c r="BV108" s="221"/>
      <c r="BW108" s="221"/>
      <c r="BX108" s="221"/>
      <c r="BY108" s="221"/>
      <c r="BZ108" s="221"/>
      <c r="CA108" s="221"/>
      <c r="CB108" s="221"/>
      <c r="CC108" s="221"/>
      <c r="CD108" s="221"/>
      <c r="CE108" s="240"/>
      <c r="CF108" s="240"/>
      <c r="CG108" s="136"/>
      <c r="CH108" s="136"/>
      <c r="CI108" s="136"/>
      <c r="CJ108" s="136"/>
      <c r="CK108" s="136"/>
      <c r="CL108" s="136"/>
      <c r="CM108" s="136"/>
      <c r="CN108" s="136"/>
      <c r="CO108" s="136"/>
      <c r="CP108" s="136"/>
      <c r="CQ108" s="136"/>
      <c r="CR108" s="136"/>
      <c r="CS108" s="136"/>
      <c r="CT108" s="136"/>
      <c r="CU108" s="136"/>
      <c r="CV108" s="136"/>
      <c r="CW108" s="136"/>
      <c r="CX108" s="136"/>
      <c r="CY108" s="136"/>
      <c r="CZ108" s="136"/>
      <c r="DA108" s="136"/>
      <c r="DB108" s="136"/>
      <c r="DC108" s="136"/>
      <c r="DD108" s="136"/>
      <c r="DE108" s="136"/>
      <c r="DF108" s="136"/>
      <c r="DG108" s="136"/>
      <c r="DH108" s="136"/>
      <c r="DI108" s="136"/>
      <c r="DJ108" s="136"/>
      <c r="DK108" s="266"/>
      <c r="DL108" s="266"/>
      <c r="DM108" s="266"/>
      <c r="DN108" s="266"/>
      <c r="DO108" s="266"/>
      <c r="DP108" s="66"/>
      <c r="DQ108" s="66"/>
      <c r="DR108" s="66"/>
      <c r="DS108" s="66"/>
      <c r="DT108" s="269"/>
      <c r="DU108" s="269"/>
      <c r="DV108" s="269"/>
      <c r="DW108" s="269"/>
      <c r="DX108" s="268"/>
      <c r="DY108" s="257"/>
      <c r="DZ108" s="257"/>
      <c r="EA108" s="257"/>
      <c r="EB108" s="257"/>
      <c r="EC108" s="66"/>
      <c r="ED108" s="66"/>
      <c r="EE108" s="66"/>
      <c r="EF108" s="66"/>
      <c r="EG108" s="66"/>
      <c r="EH108" s="257"/>
      <c r="EI108" s="257"/>
      <c r="EJ108" s="257"/>
      <c r="EK108" s="257"/>
    </row>
    <row r="109" spans="1:141" ht="39.75" customHeight="1" x14ac:dyDescent="0.2">
      <c r="A109" s="352"/>
      <c r="B109" s="355"/>
      <c r="C109" s="346"/>
      <c r="D109" s="346"/>
      <c r="E109" s="161"/>
      <c r="F109" s="349"/>
      <c r="G109" s="161"/>
      <c r="H109" s="349"/>
      <c r="I109" s="349"/>
      <c r="J109" s="346"/>
      <c r="K109" s="181"/>
      <c r="L109" s="181"/>
      <c r="M109" s="181"/>
      <c r="N109" s="181"/>
      <c r="O109" s="346"/>
      <c r="P109" s="340"/>
      <c r="Q109" s="337"/>
      <c r="R109" s="340"/>
      <c r="S109" s="337"/>
      <c r="T109" s="343"/>
      <c r="U109" s="149"/>
      <c r="V109" s="157"/>
      <c r="W109" s="157"/>
      <c r="X109" s="157"/>
      <c r="Y109" s="151" t="s">
        <v>115</v>
      </c>
      <c r="Z109" s="134">
        <f>+IF(Y109='Tabla Valoración controles'!$D$4,'Tabla Valoración controles'!$F$4,IF('Mapa Corrupcion'!Y109='Tabla Valoración controles'!$D$5,'Tabla Valoración controles'!$F$5,IF(Y109=FORMULAS!$A$10,0,'Tabla Valoración controles'!$F$6)))</f>
        <v>0</v>
      </c>
      <c r="AA109" s="151"/>
      <c r="AB109" s="135">
        <f>+IF(AA109='Tabla Valoración controles'!$D$7,'Tabla Valoración controles'!$F$7,IF(Y109=FORMULAS!$A$10,0,'Tabla Valoración controles'!$F$8))</f>
        <v>0</v>
      </c>
      <c r="AC109" s="151"/>
      <c r="AD109" s="134">
        <f>+IF(AC109='Tabla Valoración controles'!$D$9,'Tabla Valoración controles'!$F$9,IF(Y109=FORMULAS!$A$10,0,'Tabla Valoración controles'!$F$10))</f>
        <v>0</v>
      </c>
      <c r="AE109" s="151"/>
      <c r="AF109" s="134">
        <f>+IF(AE109='Tabla Valoración controles'!$D$9,'Tabla Valoración controles'!$F$9,IF(AA109=FORMULAS!$A$10,0,'Tabla Valoración controles'!$F$10))</f>
        <v>0</v>
      </c>
      <c r="AG109" s="151"/>
      <c r="AH109" s="134">
        <f>+IF(AG109='Tabla Valoración controles'!$D$13,'Tabla Valoración controles'!$F$13,'Tabla Valoración controles'!$F$14)</f>
        <v>0</v>
      </c>
      <c r="AI109" s="195">
        <f t="shared" si="3"/>
        <v>0</v>
      </c>
      <c r="AJ109" s="152"/>
      <c r="AK109" s="153">
        <f>+IF(AJ109=[2]CONTROLES!$C$50,[2]CONTROLES!$D$50,[2]CONTROLES!$D$51)</f>
        <v>0</v>
      </c>
      <c r="AL109" s="152"/>
      <c r="AM109" s="153">
        <f>+IF(AL109=[2]CONTROLES!$C$52,[2]CONTROLES!$D$52,[2]CONTROLES!$D$53)</f>
        <v>0</v>
      </c>
      <c r="AN109" s="152"/>
      <c r="AO109" s="153">
        <f>+IF(AN109=[2]CONTROLES!$C$54,[2]CONTROLES!$D$54,[2]CONTROLES!$D$55)</f>
        <v>0</v>
      </c>
      <c r="AP109" s="152"/>
      <c r="AQ109" s="153">
        <f>+IF(AP109=[2]CONTROLES!$C$56,[2]CONTROLES!$D$56,IF(AP109=[2]CONTROLES!$C$57,[2]CONTROLES!$D$57,[2]CONTROLES!$D$58))</f>
        <v>0</v>
      </c>
      <c r="AR109" s="152"/>
      <c r="AS109" s="153">
        <f>+IF(AR109=[2]CONTROLES!$C$59,[2]CONTROLES!$D$59,[2]CONTROLES!$D$60)</f>
        <v>0</v>
      </c>
      <c r="AT109" s="152"/>
      <c r="AU109" s="153">
        <f>+IF(AT109=[2]CONTROLES!$C$61,[2]CONTROLES!$D$61,[2]CONTROLES!$D$62)</f>
        <v>0</v>
      </c>
      <c r="AV109" s="152"/>
      <c r="AW109" s="154">
        <f>+IF(AV109=[2]CONTROLES!$C$63,[2]CONTROLES!$D$63,IF(AV109=[2]CONTROLES!$C$64,[2]CONTROLES!$D$64,[2]CONTROLES!$D$65))</f>
        <v>0</v>
      </c>
      <c r="AX109" s="154">
        <f t="shared" si="4"/>
        <v>0</v>
      </c>
      <c r="AY109" s="155" t="str">
        <f t="shared" si="5"/>
        <v>Débil</v>
      </c>
      <c r="AZ109" s="346"/>
      <c r="BA109" s="340"/>
      <c r="BB109" s="334"/>
      <c r="BC109" s="337"/>
      <c r="BD109" s="343"/>
      <c r="BE109" s="343"/>
      <c r="BF109" s="136"/>
      <c r="BG109" s="136"/>
      <c r="BH109" s="180"/>
      <c r="BI109" s="136"/>
      <c r="BJ109" s="136"/>
      <c r="BK109" s="136"/>
      <c r="BL109" s="136"/>
      <c r="BM109" s="136" t="s">
        <v>171</v>
      </c>
      <c r="BN109" s="358"/>
      <c r="BO109" s="221"/>
      <c r="BP109" s="221"/>
      <c r="BQ109" s="221"/>
      <c r="BR109" s="221"/>
      <c r="BS109" s="221"/>
      <c r="BT109" s="221"/>
      <c r="BU109" s="221"/>
      <c r="BV109" s="221"/>
      <c r="BW109" s="221"/>
      <c r="BX109" s="221"/>
      <c r="BY109" s="221"/>
      <c r="BZ109" s="221"/>
      <c r="CA109" s="221"/>
      <c r="CB109" s="221"/>
      <c r="CC109" s="221"/>
      <c r="CD109" s="221"/>
      <c r="CE109" s="240"/>
      <c r="CF109" s="240"/>
      <c r="CG109" s="136"/>
      <c r="CH109" s="136"/>
      <c r="CI109" s="136"/>
      <c r="CJ109" s="136"/>
      <c r="CK109" s="136"/>
      <c r="CL109" s="136"/>
      <c r="CM109" s="136"/>
      <c r="CN109" s="136"/>
      <c r="CO109" s="136"/>
      <c r="CP109" s="136"/>
      <c r="CQ109" s="136"/>
      <c r="CR109" s="136"/>
      <c r="CS109" s="136"/>
      <c r="CT109" s="136"/>
      <c r="CU109" s="136"/>
      <c r="CV109" s="136"/>
      <c r="CW109" s="136"/>
      <c r="CX109" s="136"/>
      <c r="CY109" s="136"/>
      <c r="CZ109" s="136"/>
      <c r="DA109" s="136"/>
      <c r="DB109" s="136"/>
      <c r="DC109" s="136"/>
      <c r="DD109" s="136"/>
      <c r="DE109" s="136"/>
      <c r="DF109" s="136"/>
      <c r="DG109" s="136"/>
      <c r="DH109" s="136"/>
      <c r="DI109" s="136"/>
      <c r="DJ109" s="136"/>
      <c r="DK109" s="266"/>
      <c r="DL109" s="266"/>
      <c r="DM109" s="266"/>
      <c r="DN109" s="266"/>
      <c r="DO109" s="266"/>
      <c r="DP109" s="66"/>
      <c r="DQ109" s="66"/>
      <c r="DR109" s="66"/>
      <c r="DS109" s="66"/>
      <c r="DT109" s="269"/>
      <c r="DU109" s="269"/>
      <c r="DV109" s="269"/>
      <c r="DW109" s="269"/>
      <c r="DX109" s="268"/>
      <c r="DY109" s="257"/>
      <c r="DZ109" s="257"/>
      <c r="EA109" s="257"/>
      <c r="EB109" s="257"/>
      <c r="EC109" s="66"/>
      <c r="ED109" s="66"/>
      <c r="EE109" s="66"/>
      <c r="EF109" s="66"/>
      <c r="EG109" s="66"/>
      <c r="EH109" s="257"/>
      <c r="EI109" s="257"/>
      <c r="EJ109" s="257"/>
      <c r="EK109" s="257"/>
    </row>
    <row r="110" spans="1:141" ht="39.75" customHeight="1" x14ac:dyDescent="0.2">
      <c r="A110" s="353"/>
      <c r="B110" s="356"/>
      <c r="C110" s="347"/>
      <c r="D110" s="347"/>
      <c r="E110" s="161"/>
      <c r="F110" s="350"/>
      <c r="G110" s="161"/>
      <c r="H110" s="350"/>
      <c r="I110" s="350"/>
      <c r="J110" s="347"/>
      <c r="K110" s="182"/>
      <c r="L110" s="182"/>
      <c r="M110" s="182"/>
      <c r="N110" s="182"/>
      <c r="O110" s="347"/>
      <c r="P110" s="341"/>
      <c r="Q110" s="338"/>
      <c r="R110" s="341"/>
      <c r="S110" s="338"/>
      <c r="T110" s="344"/>
      <c r="U110" s="149"/>
      <c r="V110" s="157"/>
      <c r="W110" s="157"/>
      <c r="X110" s="157"/>
      <c r="Y110" s="151" t="s">
        <v>115</v>
      </c>
      <c r="Z110" s="134">
        <f>+IF(Y110='Tabla Valoración controles'!$D$4,'Tabla Valoración controles'!$F$4,IF('Mapa Corrupcion'!Y110='Tabla Valoración controles'!$D$5,'Tabla Valoración controles'!$F$5,IF(Y110=FORMULAS!$A$10,0,'Tabla Valoración controles'!$F$6)))</f>
        <v>0</v>
      </c>
      <c r="AA110" s="151"/>
      <c r="AB110" s="135">
        <f>+IF(AA110='Tabla Valoración controles'!$D$7,'Tabla Valoración controles'!$F$7,IF(Y110=FORMULAS!$A$10,0,'Tabla Valoración controles'!$F$8))</f>
        <v>0</v>
      </c>
      <c r="AC110" s="151"/>
      <c r="AD110" s="134">
        <f>+IF(AC110='Tabla Valoración controles'!$D$9,'Tabla Valoración controles'!$F$9,IF(Y110=FORMULAS!$A$10,0,'Tabla Valoración controles'!$F$10))</f>
        <v>0</v>
      </c>
      <c r="AE110" s="151"/>
      <c r="AF110" s="134">
        <f>+IF(AE110='Tabla Valoración controles'!$D$9,'Tabla Valoración controles'!$F$9,IF(AA110=FORMULAS!$A$10,0,'Tabla Valoración controles'!$F$10))</f>
        <v>0</v>
      </c>
      <c r="AG110" s="151"/>
      <c r="AH110" s="134">
        <f>+IF(AG110='Tabla Valoración controles'!$D$13,'Tabla Valoración controles'!$F$13,'Tabla Valoración controles'!$F$14)</f>
        <v>0</v>
      </c>
      <c r="AI110" s="195">
        <f t="shared" si="3"/>
        <v>0</v>
      </c>
      <c r="AJ110" s="152"/>
      <c r="AK110" s="153">
        <f>+IF(AJ110=[2]CONTROLES!$C$50,[2]CONTROLES!$D$50,[2]CONTROLES!$D$51)</f>
        <v>0</v>
      </c>
      <c r="AL110" s="152"/>
      <c r="AM110" s="153">
        <f>+IF(AL110=[2]CONTROLES!$C$52,[2]CONTROLES!$D$52,[2]CONTROLES!$D$53)</f>
        <v>0</v>
      </c>
      <c r="AN110" s="152"/>
      <c r="AO110" s="153">
        <f>+IF(AN110=[2]CONTROLES!$C$54,[2]CONTROLES!$D$54,[2]CONTROLES!$D$55)</f>
        <v>0</v>
      </c>
      <c r="AP110" s="152"/>
      <c r="AQ110" s="153">
        <f>+IF(AP110=[2]CONTROLES!$C$56,[2]CONTROLES!$D$56,IF(AP110=[2]CONTROLES!$C$57,[2]CONTROLES!$D$57,[2]CONTROLES!$D$58))</f>
        <v>0</v>
      </c>
      <c r="AR110" s="152"/>
      <c r="AS110" s="153">
        <f>+IF(AR110=[2]CONTROLES!$C$59,[2]CONTROLES!$D$59,[2]CONTROLES!$D$60)</f>
        <v>0</v>
      </c>
      <c r="AT110" s="152"/>
      <c r="AU110" s="153">
        <f>+IF(AT110=[2]CONTROLES!$C$61,[2]CONTROLES!$D$61,[2]CONTROLES!$D$62)</f>
        <v>0</v>
      </c>
      <c r="AV110" s="152"/>
      <c r="AW110" s="154">
        <f>+IF(AV110=[2]CONTROLES!$C$63,[2]CONTROLES!$D$63,IF(AV110=[2]CONTROLES!$C$64,[2]CONTROLES!$D$64,[2]CONTROLES!$D$65))</f>
        <v>0</v>
      </c>
      <c r="AX110" s="154">
        <f t="shared" si="4"/>
        <v>0</v>
      </c>
      <c r="AY110" s="155" t="str">
        <f t="shared" si="5"/>
        <v>Débil</v>
      </c>
      <c r="AZ110" s="347"/>
      <c r="BA110" s="341"/>
      <c r="BB110" s="335"/>
      <c r="BC110" s="338"/>
      <c r="BD110" s="344"/>
      <c r="BE110" s="344"/>
      <c r="BF110" s="136"/>
      <c r="BG110" s="136"/>
      <c r="BH110" s="180"/>
      <c r="BI110" s="136"/>
      <c r="BJ110" s="136"/>
      <c r="BK110" s="136"/>
      <c r="BL110" s="136"/>
      <c r="BM110" s="136" t="s">
        <v>171</v>
      </c>
      <c r="BN110" s="359"/>
      <c r="BO110" s="221"/>
      <c r="BP110" s="221"/>
      <c r="BQ110" s="221"/>
      <c r="BR110" s="221"/>
      <c r="BS110" s="221"/>
      <c r="BT110" s="221"/>
      <c r="BU110" s="221"/>
      <c r="BV110" s="221"/>
      <c r="BW110" s="221"/>
      <c r="BX110" s="221"/>
      <c r="BY110" s="221"/>
      <c r="BZ110" s="221"/>
      <c r="CA110" s="221"/>
      <c r="CB110" s="221"/>
      <c r="CC110" s="221"/>
      <c r="CD110" s="221"/>
      <c r="CE110" s="240"/>
      <c r="CF110" s="240"/>
      <c r="CG110" s="136"/>
      <c r="CH110" s="136"/>
      <c r="CI110" s="136"/>
      <c r="CJ110" s="136"/>
      <c r="CK110" s="136"/>
      <c r="CL110" s="136"/>
      <c r="CM110" s="136"/>
      <c r="CN110" s="136"/>
      <c r="CO110" s="136"/>
      <c r="CP110" s="136"/>
      <c r="CQ110" s="136"/>
      <c r="CR110" s="136"/>
      <c r="CS110" s="136"/>
      <c r="CT110" s="136"/>
      <c r="CU110" s="136"/>
      <c r="CV110" s="136"/>
      <c r="CW110" s="136"/>
      <c r="CX110" s="136"/>
      <c r="CY110" s="136"/>
      <c r="CZ110" s="136"/>
      <c r="DA110" s="136"/>
      <c r="DB110" s="136"/>
      <c r="DC110" s="136"/>
      <c r="DD110" s="136"/>
      <c r="DE110" s="136"/>
      <c r="DF110" s="136"/>
      <c r="DG110" s="136"/>
      <c r="DH110" s="136"/>
      <c r="DI110" s="136"/>
      <c r="DJ110" s="136"/>
      <c r="DK110" s="266"/>
      <c r="DL110" s="266"/>
      <c r="DM110" s="266"/>
      <c r="DN110" s="266"/>
      <c r="DO110" s="266"/>
      <c r="DP110" s="66"/>
      <c r="DQ110" s="66"/>
      <c r="DR110" s="66"/>
      <c r="DS110" s="66"/>
      <c r="DT110" s="269"/>
      <c r="DU110" s="269"/>
      <c r="DV110" s="269"/>
      <c r="DW110" s="269"/>
      <c r="DX110" s="268"/>
      <c r="DY110" s="258"/>
      <c r="DZ110" s="258"/>
      <c r="EA110" s="258"/>
      <c r="EB110" s="258"/>
      <c r="EC110" s="66"/>
      <c r="ED110" s="66"/>
      <c r="EE110" s="66"/>
      <c r="EF110" s="66"/>
      <c r="EG110" s="66"/>
      <c r="EH110" s="258"/>
      <c r="EI110" s="258"/>
      <c r="EJ110" s="258"/>
      <c r="EK110" s="258"/>
    </row>
    <row r="111" spans="1:141" ht="72.75" customHeight="1" x14ac:dyDescent="0.2">
      <c r="A111" s="351">
        <v>18</v>
      </c>
      <c r="B111" s="354" t="s">
        <v>132</v>
      </c>
      <c r="C111" s="345" t="str">
        <f>VLOOKUP(B111,FORMULAS!$A$30:$B$46,2,0)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345" t="str">
        <f>VLOOKUP(B111,FORMULAS!$A$30:$C$46,3,0)</f>
        <v>Subdirector Financiero</v>
      </c>
      <c r="E111" s="161" t="s">
        <v>741</v>
      </c>
      <c r="F111" s="348" t="s">
        <v>517</v>
      </c>
      <c r="G111" s="161" t="s">
        <v>518</v>
      </c>
      <c r="H111" s="348" t="s">
        <v>515</v>
      </c>
      <c r="I111" s="348" t="s">
        <v>516</v>
      </c>
      <c r="J111" s="345" t="s">
        <v>625</v>
      </c>
      <c r="K111" s="148" t="s">
        <v>676</v>
      </c>
      <c r="L111" s="148" t="s">
        <v>676</v>
      </c>
      <c r="M111" s="148" t="s">
        <v>676</v>
      </c>
      <c r="N111" s="148" t="s">
        <v>676</v>
      </c>
      <c r="O111" s="345" t="s">
        <v>286</v>
      </c>
      <c r="P111" s="339" t="str">
        <f>VLOOKUP(O111,FORMULAS!$A$77:$B$82,2,0)</f>
        <v>Rara vez</v>
      </c>
      <c r="Q111" s="336" t="str">
        <f>+P111</f>
        <v>Rara vez</v>
      </c>
      <c r="R111" s="339" t="str">
        <f>VLOOKUP(A111,'Impacto Ri Inhe'!$B$5:$AF$41,31,1)</f>
        <v>Moderado</v>
      </c>
      <c r="S111" s="336" t="str">
        <f>CONCATENATE(R111,"-",Q111)</f>
        <v>Moderado-Rara vez</v>
      </c>
      <c r="T111" s="342" t="str">
        <f>VLOOKUP(S111,FORMULAS!$I$77:$J$97,2,0)</f>
        <v>Moderado</v>
      </c>
      <c r="U111" s="149">
        <v>1</v>
      </c>
      <c r="V111" s="150" t="s">
        <v>519</v>
      </c>
      <c r="W111" s="150" t="s">
        <v>520</v>
      </c>
      <c r="X111" s="150" t="s">
        <v>521</v>
      </c>
      <c r="Y111" s="151" t="s">
        <v>13</v>
      </c>
      <c r="Z111" s="134">
        <f>+IF(Y111='Tabla Valoración controles'!$D$4,'Tabla Valoración controles'!$F$4,IF('Mapa Corrupcion'!Y111='Tabla Valoración controles'!$D$5,'Tabla Valoración controles'!$F$5,IF(Y111=FORMULAS!$A$10,0,'Tabla Valoración controles'!$F$6)))</f>
        <v>0.15</v>
      </c>
      <c r="AA111" s="151" t="s">
        <v>8</v>
      </c>
      <c r="AB111" s="135">
        <f>+IF(AA111='Tabla Valoración controles'!$D$7,'Tabla Valoración controles'!$F$7,IF(Y111=FORMULAS!$A$10,0,'Tabla Valoración controles'!$F$8))</f>
        <v>0.15</v>
      </c>
      <c r="AC111" s="151" t="s">
        <v>17</v>
      </c>
      <c r="AD111" s="134">
        <f>+IF(AC111='Tabla Valoración controles'!$D$9,'Tabla Valoración controles'!$F$9,IF(Y111=FORMULAS!$A$10,0,'Tabla Valoración controles'!$F$10))</f>
        <v>0</v>
      </c>
      <c r="AE111" s="151" t="s">
        <v>20</v>
      </c>
      <c r="AF111" s="134">
        <f>+IF(AE111='Tabla Valoración controles'!$D$9,'Tabla Valoración controles'!$F$9,IF(AA111=FORMULAS!$A$10,0,'Tabla Valoración controles'!$F$10))</f>
        <v>0</v>
      </c>
      <c r="AG111" s="151" t="s">
        <v>77</v>
      </c>
      <c r="AH111" s="134">
        <f>+IF(AG111='Tabla Valoración controles'!$D$13,'Tabla Valoración controles'!$F$13,'Tabla Valoración controles'!$F$14)</f>
        <v>0</v>
      </c>
      <c r="AI111" s="195">
        <f t="shared" si="3"/>
        <v>0.3</v>
      </c>
      <c r="AJ111" s="152" t="s">
        <v>716</v>
      </c>
      <c r="AK111" s="153">
        <f>+IF(AJ111=[2]CONTROLES!$C$50,[2]CONTROLES!$D$50,[2]CONTROLES!$D$51)</f>
        <v>15</v>
      </c>
      <c r="AL111" s="152" t="s">
        <v>722</v>
      </c>
      <c r="AM111" s="153">
        <f>+IF(AL111=[2]CONTROLES!$C$52,[2]CONTROLES!$D$52,[2]CONTROLES!$D$53)</f>
        <v>15</v>
      </c>
      <c r="AN111" s="152" t="s">
        <v>725</v>
      </c>
      <c r="AO111" s="153">
        <f>+IF(AN111=[2]CONTROLES!$C$54,[2]CONTROLES!$D$54,[2]CONTROLES!$D$55)</f>
        <v>15</v>
      </c>
      <c r="AP111" s="152" t="s">
        <v>729</v>
      </c>
      <c r="AQ111" s="153">
        <f>+IF(AP111=[2]CONTROLES!$C$56,[2]CONTROLES!$D$56,IF(AP111=[2]CONTROLES!$C$57,[2]CONTROLES!$D$57,[2]CONTROLES!$D$58))</f>
        <v>10</v>
      </c>
      <c r="AR111" s="152" t="s">
        <v>732</v>
      </c>
      <c r="AS111" s="153">
        <f>+IF(AR111=[2]CONTROLES!$C$59,[2]CONTROLES!$D$59,[2]CONTROLES!$D$60)</f>
        <v>15</v>
      </c>
      <c r="AT111" s="152" t="s">
        <v>735</v>
      </c>
      <c r="AU111" s="153">
        <f>+IF(AT111=[2]CONTROLES!$C$61,[2]CONTROLES!$D$61,[2]CONTROLES!$D$62)</f>
        <v>15</v>
      </c>
      <c r="AV111" s="152" t="s">
        <v>738</v>
      </c>
      <c r="AW111" s="154">
        <f>+IF(AV111=[2]CONTROLES!$C$63,[2]CONTROLES!$D$63,IF(AV111=[2]CONTROLES!$C$64,[2]CONTROLES!$D$64,[2]CONTROLES!$D$65))</f>
        <v>10</v>
      </c>
      <c r="AX111" s="154">
        <f t="shared" si="4"/>
        <v>95</v>
      </c>
      <c r="AY111" s="155" t="str">
        <f t="shared" si="5"/>
        <v>Moderado</v>
      </c>
      <c r="AZ111" s="345" t="s">
        <v>286</v>
      </c>
      <c r="BA111" s="339" t="str">
        <f>VLOOKUP(AZ111,FORMULAS!$A$77:$B$82,2,0)</f>
        <v>Rara vez</v>
      </c>
      <c r="BB111" s="333" t="str">
        <f>+R111</f>
        <v>Moderado</v>
      </c>
      <c r="BC111" s="336" t="str">
        <f>CONCATENATE(BB111,"-",BA111)</f>
        <v>Moderado-Rara vez</v>
      </c>
      <c r="BD111" s="342" t="str">
        <f>VLOOKUP(BC111,FORMULAS!$I$77:$J$97,2,0)</f>
        <v>Moderado</v>
      </c>
      <c r="BE111" s="342" t="s">
        <v>118</v>
      </c>
      <c r="BF111" s="180" t="s">
        <v>522</v>
      </c>
      <c r="BG111" s="180" t="s">
        <v>523</v>
      </c>
      <c r="BH111" s="180" t="s">
        <v>220</v>
      </c>
      <c r="BI111" s="156">
        <v>44562</v>
      </c>
      <c r="BJ111" s="156">
        <v>44926</v>
      </c>
      <c r="BK111" s="180" t="s">
        <v>524</v>
      </c>
      <c r="BL111" s="180" t="s">
        <v>525</v>
      </c>
      <c r="BM111" s="136" t="s">
        <v>172</v>
      </c>
      <c r="BN111" s="357" t="s">
        <v>526</v>
      </c>
      <c r="BO111" s="221" t="s">
        <v>1533</v>
      </c>
      <c r="BP111" s="221" t="s">
        <v>1534</v>
      </c>
      <c r="BQ111" s="221" t="s">
        <v>1535</v>
      </c>
      <c r="BR111" s="221">
        <v>1</v>
      </c>
      <c r="BS111" s="221" t="s">
        <v>1536</v>
      </c>
      <c r="BT111" s="221" t="s">
        <v>1537</v>
      </c>
      <c r="BU111" s="221" t="s">
        <v>1535</v>
      </c>
      <c r="BV111" s="221">
        <v>1</v>
      </c>
      <c r="BW111" s="221" t="s">
        <v>1533</v>
      </c>
      <c r="BX111" s="221" t="s">
        <v>1534</v>
      </c>
      <c r="BY111" s="221" t="s">
        <v>1535</v>
      </c>
      <c r="BZ111" s="221">
        <v>1</v>
      </c>
      <c r="CA111" s="221" t="s">
        <v>1504</v>
      </c>
      <c r="CB111" s="221" t="s">
        <v>625</v>
      </c>
      <c r="CC111" s="221" t="s">
        <v>625</v>
      </c>
      <c r="CD111" s="221" t="s">
        <v>625</v>
      </c>
      <c r="CE111" s="221" t="s">
        <v>1017</v>
      </c>
      <c r="CF111" s="221" t="s">
        <v>1018</v>
      </c>
      <c r="CG111" s="221" t="s">
        <v>1019</v>
      </c>
      <c r="CH111" s="219">
        <v>5</v>
      </c>
      <c r="CI111" s="221" t="s">
        <v>1020</v>
      </c>
      <c r="CJ111" s="221" t="s">
        <v>1021</v>
      </c>
      <c r="CK111" s="221" t="s">
        <v>1022</v>
      </c>
      <c r="CL111" s="219">
        <v>6</v>
      </c>
      <c r="CM111" s="221" t="s">
        <v>1023</v>
      </c>
      <c r="CN111" s="221" t="s">
        <v>1024</v>
      </c>
      <c r="CO111" s="221" t="s">
        <v>1025</v>
      </c>
      <c r="CP111" s="219">
        <v>7</v>
      </c>
      <c r="CQ111" s="221" t="s">
        <v>932</v>
      </c>
      <c r="CR111" s="222" t="s">
        <v>625</v>
      </c>
      <c r="CS111" s="222" t="s">
        <v>625</v>
      </c>
      <c r="CT111" s="222" t="s">
        <v>625</v>
      </c>
      <c r="CU111" s="221" t="s">
        <v>1383</v>
      </c>
      <c r="CV111" s="221" t="s">
        <v>1384</v>
      </c>
      <c r="CW111" s="221" t="s">
        <v>1385</v>
      </c>
      <c r="CX111" s="219">
        <v>9</v>
      </c>
      <c r="CY111" s="221" t="s">
        <v>1386</v>
      </c>
      <c r="CZ111" s="221" t="s">
        <v>1387</v>
      </c>
      <c r="DA111" s="221" t="s">
        <v>1388</v>
      </c>
      <c r="DB111" s="219">
        <v>10</v>
      </c>
      <c r="DC111" s="221" t="s">
        <v>1389</v>
      </c>
      <c r="DD111" s="221" t="s">
        <v>1390</v>
      </c>
      <c r="DE111" s="221" t="s">
        <v>1391</v>
      </c>
      <c r="DF111" s="219">
        <v>11</v>
      </c>
      <c r="DG111" s="221" t="s">
        <v>1392</v>
      </c>
      <c r="DH111" s="221" t="s">
        <v>1393</v>
      </c>
      <c r="DI111" s="221" t="s">
        <v>1394</v>
      </c>
      <c r="DJ111" s="219">
        <v>12</v>
      </c>
      <c r="DK111" s="264" t="s">
        <v>1210</v>
      </c>
      <c r="DL111" s="264" t="s">
        <v>173</v>
      </c>
      <c r="DM111" s="264" t="s">
        <v>1176</v>
      </c>
      <c r="DN111" s="281">
        <v>3</v>
      </c>
      <c r="DO111" s="264" t="s">
        <v>173</v>
      </c>
      <c r="DP111" s="264" t="s">
        <v>1594</v>
      </c>
      <c r="DQ111" s="264" t="s">
        <v>1174</v>
      </c>
      <c r="DR111" s="264" t="s">
        <v>1152</v>
      </c>
      <c r="DS111" s="308">
        <v>0.25</v>
      </c>
      <c r="DT111" s="264" t="s">
        <v>1155</v>
      </c>
      <c r="DU111" s="264" t="s">
        <v>173</v>
      </c>
      <c r="DV111" s="264" t="s">
        <v>1211</v>
      </c>
      <c r="DW111" s="281">
        <v>7</v>
      </c>
      <c r="DX111" s="282" t="s">
        <v>173</v>
      </c>
      <c r="DY111" s="264" t="s">
        <v>1212</v>
      </c>
      <c r="DZ111" s="264" t="s">
        <v>1174</v>
      </c>
      <c r="EA111" s="259" t="s">
        <v>1152</v>
      </c>
      <c r="EB111" s="259">
        <v>0.57999999999999996</v>
      </c>
      <c r="EC111" s="246" t="s">
        <v>1382</v>
      </c>
      <c r="ED111" s="66" t="s">
        <v>172</v>
      </c>
      <c r="EE111" s="251" t="s">
        <v>1409</v>
      </c>
      <c r="EF111" s="255">
        <v>12</v>
      </c>
      <c r="EG111" s="66" t="s">
        <v>172</v>
      </c>
      <c r="EH111" s="264" t="s">
        <v>1651</v>
      </c>
      <c r="EI111" s="264" t="s">
        <v>1650</v>
      </c>
      <c r="EJ111" s="259" t="s">
        <v>1140</v>
      </c>
      <c r="EK111" s="259">
        <v>1</v>
      </c>
    </row>
    <row r="112" spans="1:141" ht="39.75" customHeight="1" x14ac:dyDescent="0.2">
      <c r="A112" s="352"/>
      <c r="B112" s="355"/>
      <c r="C112" s="346"/>
      <c r="D112" s="346"/>
      <c r="E112" s="161"/>
      <c r="F112" s="349"/>
      <c r="G112" s="161"/>
      <c r="H112" s="349"/>
      <c r="I112" s="349"/>
      <c r="J112" s="346"/>
      <c r="K112" s="181"/>
      <c r="L112" s="181"/>
      <c r="M112" s="181"/>
      <c r="N112" s="181"/>
      <c r="O112" s="346"/>
      <c r="P112" s="340"/>
      <c r="Q112" s="337"/>
      <c r="R112" s="340"/>
      <c r="S112" s="337"/>
      <c r="T112" s="343"/>
      <c r="U112" s="149"/>
      <c r="V112" s="157"/>
      <c r="W112" s="157"/>
      <c r="X112" s="157"/>
      <c r="Y112" s="151" t="s">
        <v>115</v>
      </c>
      <c r="Z112" s="134">
        <f>+IF(Y112='Tabla Valoración controles'!$D$4,'Tabla Valoración controles'!$F$4,IF('Mapa Corrupcion'!Y112='Tabla Valoración controles'!$D$5,'Tabla Valoración controles'!$F$5,IF(Y112=FORMULAS!$A$10,0,'Tabla Valoración controles'!$F$6)))</f>
        <v>0</v>
      </c>
      <c r="AA112" s="151"/>
      <c r="AB112" s="135">
        <f>+IF(AA112='Tabla Valoración controles'!$D$7,'Tabla Valoración controles'!$F$7,IF(Y112=FORMULAS!$A$10,0,'Tabla Valoración controles'!$F$8))</f>
        <v>0</v>
      </c>
      <c r="AC112" s="151"/>
      <c r="AD112" s="134">
        <f>+IF(AC112='Tabla Valoración controles'!$D$9,'Tabla Valoración controles'!$F$9,IF(Y112=FORMULAS!$A$10,0,'Tabla Valoración controles'!$F$10))</f>
        <v>0</v>
      </c>
      <c r="AE112" s="151"/>
      <c r="AF112" s="134">
        <f>+IF(AE112='Tabla Valoración controles'!$D$9,'Tabla Valoración controles'!$F$9,IF(AA112=FORMULAS!$A$10,0,'Tabla Valoración controles'!$F$10))</f>
        <v>0</v>
      </c>
      <c r="AG112" s="151"/>
      <c r="AH112" s="134">
        <f>+IF(AG112='Tabla Valoración controles'!$D$13,'Tabla Valoración controles'!$F$13,'Tabla Valoración controles'!$F$14)</f>
        <v>0</v>
      </c>
      <c r="AI112" s="195">
        <f t="shared" si="3"/>
        <v>0</v>
      </c>
      <c r="AJ112" s="152"/>
      <c r="AK112" s="153">
        <f>+IF(AJ112=[2]CONTROLES!$C$50,[2]CONTROLES!$D$50,[2]CONTROLES!$D$51)</f>
        <v>0</v>
      </c>
      <c r="AL112" s="152"/>
      <c r="AM112" s="153">
        <f>+IF(AL112=[2]CONTROLES!$C$52,[2]CONTROLES!$D$52,[2]CONTROLES!$D$53)</f>
        <v>0</v>
      </c>
      <c r="AN112" s="152"/>
      <c r="AO112" s="153">
        <f>+IF(AN112=[2]CONTROLES!$C$54,[2]CONTROLES!$D$54,[2]CONTROLES!$D$55)</f>
        <v>0</v>
      </c>
      <c r="AP112" s="152"/>
      <c r="AQ112" s="153">
        <f>+IF(AP112=[2]CONTROLES!$C$56,[2]CONTROLES!$D$56,IF(AP112=[2]CONTROLES!$C$57,[2]CONTROLES!$D$57,[2]CONTROLES!$D$58))</f>
        <v>0</v>
      </c>
      <c r="AR112" s="152"/>
      <c r="AS112" s="153">
        <f>+IF(AR112=[2]CONTROLES!$C$59,[2]CONTROLES!$D$59,[2]CONTROLES!$D$60)</f>
        <v>0</v>
      </c>
      <c r="AT112" s="152"/>
      <c r="AU112" s="153">
        <f>+IF(AT112=[2]CONTROLES!$C$61,[2]CONTROLES!$D$61,[2]CONTROLES!$D$62)</f>
        <v>0</v>
      </c>
      <c r="AV112" s="152"/>
      <c r="AW112" s="154">
        <f>+IF(AV112=[2]CONTROLES!$C$63,[2]CONTROLES!$D$63,IF(AV112=[2]CONTROLES!$C$64,[2]CONTROLES!$D$64,[2]CONTROLES!$D$65))</f>
        <v>0</v>
      </c>
      <c r="AX112" s="154">
        <f t="shared" si="4"/>
        <v>0</v>
      </c>
      <c r="AY112" s="155" t="str">
        <f t="shared" si="5"/>
        <v>Débil</v>
      </c>
      <c r="AZ112" s="346"/>
      <c r="BA112" s="340"/>
      <c r="BB112" s="334"/>
      <c r="BC112" s="337"/>
      <c r="BD112" s="343"/>
      <c r="BE112" s="343"/>
      <c r="BF112" s="136"/>
      <c r="BG112" s="136"/>
      <c r="BH112" s="180"/>
      <c r="BI112" s="136"/>
      <c r="BJ112" s="136"/>
      <c r="BK112" s="136"/>
      <c r="BL112" s="136"/>
      <c r="BM112" s="136" t="s">
        <v>171</v>
      </c>
      <c r="BN112" s="358"/>
      <c r="BO112" s="221"/>
      <c r="BP112" s="221"/>
      <c r="BQ112" s="221"/>
      <c r="BR112" s="221"/>
      <c r="BS112" s="221"/>
      <c r="BT112" s="221"/>
      <c r="BU112" s="221"/>
      <c r="BV112" s="221"/>
      <c r="BW112" s="221"/>
      <c r="BX112" s="221"/>
      <c r="BY112" s="221"/>
      <c r="BZ112" s="221"/>
      <c r="CA112" s="221"/>
      <c r="CB112" s="221"/>
      <c r="CC112" s="221"/>
      <c r="CD112" s="221"/>
      <c r="CE112" s="240"/>
      <c r="CF112" s="240"/>
      <c r="CG112" s="136"/>
      <c r="CH112" s="136"/>
      <c r="CI112" s="136"/>
      <c r="CJ112" s="136"/>
      <c r="CK112" s="136"/>
      <c r="CL112" s="136"/>
      <c r="CM112" s="136"/>
      <c r="CN112" s="136"/>
      <c r="CO112" s="136"/>
      <c r="CP112" s="136"/>
      <c r="CQ112" s="136"/>
      <c r="CR112" s="136"/>
      <c r="CS112" s="136"/>
      <c r="CT112" s="136"/>
      <c r="CU112" s="136"/>
      <c r="CV112" s="136"/>
      <c r="CW112" s="136"/>
      <c r="CX112" s="136"/>
      <c r="CY112" s="136"/>
      <c r="CZ112" s="136"/>
      <c r="DA112" s="136"/>
      <c r="DB112" s="136"/>
      <c r="DC112" s="136"/>
      <c r="DD112" s="136"/>
      <c r="DE112" s="136"/>
      <c r="DF112" s="136"/>
      <c r="DG112" s="136"/>
      <c r="DH112" s="136"/>
      <c r="DI112" s="136"/>
      <c r="DJ112" s="136"/>
      <c r="DK112" s="266"/>
      <c r="DL112" s="266"/>
      <c r="DM112" s="266"/>
      <c r="DN112" s="266"/>
      <c r="DO112" s="266"/>
      <c r="DP112" s="66"/>
      <c r="DQ112" s="66"/>
      <c r="DR112" s="66"/>
      <c r="DS112" s="66"/>
      <c r="DT112" s="269"/>
      <c r="DU112" s="269"/>
      <c r="DV112" s="269"/>
      <c r="DW112" s="269"/>
      <c r="DX112" s="268"/>
      <c r="DY112" s="257"/>
      <c r="DZ112" s="257"/>
      <c r="EA112" s="257"/>
      <c r="EB112" s="257"/>
      <c r="EC112" s="66"/>
      <c r="ED112" s="66"/>
      <c r="EE112" s="66"/>
      <c r="EF112" s="66"/>
      <c r="EG112" s="66"/>
      <c r="EH112" s="257"/>
      <c r="EI112" s="257"/>
      <c r="EJ112" s="257"/>
      <c r="EK112" s="257"/>
    </row>
    <row r="113" spans="1:141" ht="39.75" customHeight="1" x14ac:dyDescent="0.2">
      <c r="A113" s="352"/>
      <c r="B113" s="355"/>
      <c r="C113" s="346"/>
      <c r="D113" s="346"/>
      <c r="E113" s="161"/>
      <c r="F113" s="349"/>
      <c r="G113" s="161"/>
      <c r="H113" s="349"/>
      <c r="I113" s="349"/>
      <c r="J113" s="346"/>
      <c r="K113" s="181"/>
      <c r="L113" s="181"/>
      <c r="M113" s="181"/>
      <c r="N113" s="181"/>
      <c r="O113" s="346"/>
      <c r="P113" s="340"/>
      <c r="Q113" s="337"/>
      <c r="R113" s="340"/>
      <c r="S113" s="337"/>
      <c r="T113" s="343"/>
      <c r="U113" s="149"/>
      <c r="V113" s="157"/>
      <c r="W113" s="157"/>
      <c r="X113" s="157"/>
      <c r="Y113" s="151" t="s">
        <v>115</v>
      </c>
      <c r="Z113" s="134">
        <f>+IF(Y113='Tabla Valoración controles'!$D$4,'Tabla Valoración controles'!$F$4,IF('Mapa Corrupcion'!Y113='Tabla Valoración controles'!$D$5,'Tabla Valoración controles'!$F$5,IF(Y113=FORMULAS!$A$10,0,'Tabla Valoración controles'!$F$6)))</f>
        <v>0</v>
      </c>
      <c r="AA113" s="151"/>
      <c r="AB113" s="135">
        <f>+IF(AA113='Tabla Valoración controles'!$D$7,'Tabla Valoración controles'!$F$7,IF(Y113=FORMULAS!$A$10,0,'Tabla Valoración controles'!$F$8))</f>
        <v>0</v>
      </c>
      <c r="AC113" s="151"/>
      <c r="AD113" s="134">
        <f>+IF(AC113='Tabla Valoración controles'!$D$9,'Tabla Valoración controles'!$F$9,IF(Y113=FORMULAS!$A$10,0,'Tabla Valoración controles'!$F$10))</f>
        <v>0</v>
      </c>
      <c r="AE113" s="151"/>
      <c r="AF113" s="134">
        <f>+IF(AE113='Tabla Valoración controles'!$D$9,'Tabla Valoración controles'!$F$9,IF(AA113=FORMULAS!$A$10,0,'Tabla Valoración controles'!$F$10))</f>
        <v>0</v>
      </c>
      <c r="AG113" s="151"/>
      <c r="AH113" s="134">
        <f>+IF(AG113='Tabla Valoración controles'!$D$13,'Tabla Valoración controles'!$F$13,'Tabla Valoración controles'!$F$14)</f>
        <v>0</v>
      </c>
      <c r="AI113" s="195">
        <f t="shared" si="3"/>
        <v>0</v>
      </c>
      <c r="AJ113" s="152"/>
      <c r="AK113" s="153">
        <f>+IF(AJ113=[2]CONTROLES!$C$50,[2]CONTROLES!$D$50,[2]CONTROLES!$D$51)</f>
        <v>0</v>
      </c>
      <c r="AL113" s="152"/>
      <c r="AM113" s="153">
        <f>+IF(AL113=[2]CONTROLES!$C$52,[2]CONTROLES!$D$52,[2]CONTROLES!$D$53)</f>
        <v>0</v>
      </c>
      <c r="AN113" s="152"/>
      <c r="AO113" s="153">
        <f>+IF(AN113=[2]CONTROLES!$C$54,[2]CONTROLES!$D$54,[2]CONTROLES!$D$55)</f>
        <v>0</v>
      </c>
      <c r="AP113" s="152"/>
      <c r="AQ113" s="153">
        <f>+IF(AP113=[2]CONTROLES!$C$56,[2]CONTROLES!$D$56,IF(AP113=[2]CONTROLES!$C$57,[2]CONTROLES!$D$57,[2]CONTROLES!$D$58))</f>
        <v>0</v>
      </c>
      <c r="AR113" s="152"/>
      <c r="AS113" s="153">
        <f>+IF(AR113=[2]CONTROLES!$C$59,[2]CONTROLES!$D$59,[2]CONTROLES!$D$60)</f>
        <v>0</v>
      </c>
      <c r="AT113" s="152"/>
      <c r="AU113" s="153">
        <f>+IF(AT113=[2]CONTROLES!$C$61,[2]CONTROLES!$D$61,[2]CONTROLES!$D$62)</f>
        <v>0</v>
      </c>
      <c r="AV113" s="152"/>
      <c r="AW113" s="154">
        <f>+IF(AV113=[2]CONTROLES!$C$63,[2]CONTROLES!$D$63,IF(AV113=[2]CONTROLES!$C$64,[2]CONTROLES!$D$64,[2]CONTROLES!$D$65))</f>
        <v>0</v>
      </c>
      <c r="AX113" s="154">
        <f t="shared" si="4"/>
        <v>0</v>
      </c>
      <c r="AY113" s="155" t="str">
        <f t="shared" si="5"/>
        <v>Débil</v>
      </c>
      <c r="AZ113" s="346"/>
      <c r="BA113" s="340"/>
      <c r="BB113" s="334"/>
      <c r="BC113" s="337"/>
      <c r="BD113" s="343"/>
      <c r="BE113" s="343"/>
      <c r="BF113" s="136"/>
      <c r="BG113" s="136"/>
      <c r="BH113" s="180"/>
      <c r="BI113" s="136"/>
      <c r="BJ113" s="136"/>
      <c r="BK113" s="136"/>
      <c r="BL113" s="136"/>
      <c r="BM113" s="136" t="s">
        <v>171</v>
      </c>
      <c r="BN113" s="358"/>
      <c r="BO113" s="221"/>
      <c r="BP113" s="221"/>
      <c r="BQ113" s="221"/>
      <c r="BR113" s="221"/>
      <c r="BS113" s="221"/>
      <c r="BT113" s="221"/>
      <c r="BU113" s="221"/>
      <c r="BV113" s="221"/>
      <c r="BW113" s="221"/>
      <c r="BX113" s="221"/>
      <c r="BY113" s="221"/>
      <c r="BZ113" s="221"/>
      <c r="CA113" s="221"/>
      <c r="CB113" s="221"/>
      <c r="CC113" s="221"/>
      <c r="CD113" s="221"/>
      <c r="CE113" s="240"/>
      <c r="CF113" s="240"/>
      <c r="CG113" s="136"/>
      <c r="CH113" s="136"/>
      <c r="CI113" s="136"/>
      <c r="CJ113" s="136"/>
      <c r="CK113" s="136"/>
      <c r="CL113" s="136"/>
      <c r="CM113" s="136"/>
      <c r="CN113" s="136"/>
      <c r="CO113" s="136"/>
      <c r="CP113" s="136"/>
      <c r="CQ113" s="136"/>
      <c r="CR113" s="136"/>
      <c r="CS113" s="136"/>
      <c r="CT113" s="136"/>
      <c r="CU113" s="136"/>
      <c r="CV113" s="136"/>
      <c r="CW113" s="136"/>
      <c r="CX113" s="136"/>
      <c r="CY113" s="136"/>
      <c r="CZ113" s="136"/>
      <c r="DA113" s="136"/>
      <c r="DB113" s="136"/>
      <c r="DC113" s="136"/>
      <c r="DD113" s="136"/>
      <c r="DE113" s="136"/>
      <c r="DF113" s="136"/>
      <c r="DG113" s="136"/>
      <c r="DH113" s="136"/>
      <c r="DI113" s="136"/>
      <c r="DJ113" s="136"/>
      <c r="DK113" s="266"/>
      <c r="DL113" s="266"/>
      <c r="DM113" s="266"/>
      <c r="DN113" s="266"/>
      <c r="DO113" s="266"/>
      <c r="DP113" s="66"/>
      <c r="DQ113" s="66"/>
      <c r="DR113" s="66"/>
      <c r="DS113" s="66"/>
      <c r="DT113" s="269"/>
      <c r="DU113" s="269"/>
      <c r="DV113" s="269"/>
      <c r="DW113" s="269"/>
      <c r="DX113" s="268"/>
      <c r="DY113" s="257"/>
      <c r="DZ113" s="257"/>
      <c r="EA113" s="257"/>
      <c r="EB113" s="257"/>
      <c r="EC113" s="66"/>
      <c r="ED113" s="66"/>
      <c r="EE113" s="66"/>
      <c r="EF113" s="66"/>
      <c r="EG113" s="66"/>
      <c r="EH113" s="257"/>
      <c r="EI113" s="257"/>
      <c r="EJ113" s="257"/>
      <c r="EK113" s="257"/>
    </row>
    <row r="114" spans="1:141" ht="39.75" customHeight="1" x14ac:dyDescent="0.2">
      <c r="A114" s="352"/>
      <c r="B114" s="355"/>
      <c r="C114" s="346"/>
      <c r="D114" s="346"/>
      <c r="E114" s="161"/>
      <c r="F114" s="349"/>
      <c r="G114" s="161"/>
      <c r="H114" s="349"/>
      <c r="I114" s="349"/>
      <c r="J114" s="346"/>
      <c r="K114" s="181"/>
      <c r="L114" s="181"/>
      <c r="M114" s="181"/>
      <c r="N114" s="181"/>
      <c r="O114" s="346"/>
      <c r="P114" s="340"/>
      <c r="Q114" s="337"/>
      <c r="R114" s="340"/>
      <c r="S114" s="337"/>
      <c r="T114" s="343"/>
      <c r="U114" s="149"/>
      <c r="V114" s="157"/>
      <c r="W114" s="157"/>
      <c r="X114" s="157"/>
      <c r="Y114" s="151" t="s">
        <v>115</v>
      </c>
      <c r="Z114" s="134">
        <f>+IF(Y114='Tabla Valoración controles'!$D$4,'Tabla Valoración controles'!$F$4,IF('Mapa Corrupcion'!Y114='Tabla Valoración controles'!$D$5,'Tabla Valoración controles'!$F$5,IF(Y114=FORMULAS!$A$10,0,'Tabla Valoración controles'!$F$6)))</f>
        <v>0</v>
      </c>
      <c r="AA114" s="151"/>
      <c r="AB114" s="135">
        <f>+IF(AA114='Tabla Valoración controles'!$D$7,'Tabla Valoración controles'!$F$7,IF(Y114=FORMULAS!$A$10,0,'Tabla Valoración controles'!$F$8))</f>
        <v>0</v>
      </c>
      <c r="AC114" s="151"/>
      <c r="AD114" s="134">
        <f>+IF(AC114='Tabla Valoración controles'!$D$9,'Tabla Valoración controles'!$F$9,IF(Y114=FORMULAS!$A$10,0,'Tabla Valoración controles'!$F$10))</f>
        <v>0</v>
      </c>
      <c r="AE114" s="151"/>
      <c r="AF114" s="134">
        <f>+IF(AE114='Tabla Valoración controles'!$D$9,'Tabla Valoración controles'!$F$9,IF(AA114=FORMULAS!$A$10,0,'Tabla Valoración controles'!$F$10))</f>
        <v>0</v>
      </c>
      <c r="AG114" s="151"/>
      <c r="AH114" s="134">
        <f>+IF(AG114='Tabla Valoración controles'!$D$13,'Tabla Valoración controles'!$F$13,'Tabla Valoración controles'!$F$14)</f>
        <v>0</v>
      </c>
      <c r="AI114" s="195">
        <f t="shared" si="3"/>
        <v>0</v>
      </c>
      <c r="AJ114" s="152"/>
      <c r="AK114" s="153">
        <f>+IF(AJ114=[2]CONTROLES!$C$50,[2]CONTROLES!$D$50,[2]CONTROLES!$D$51)</f>
        <v>0</v>
      </c>
      <c r="AL114" s="152"/>
      <c r="AM114" s="153">
        <f>+IF(AL114=[2]CONTROLES!$C$52,[2]CONTROLES!$D$52,[2]CONTROLES!$D$53)</f>
        <v>0</v>
      </c>
      <c r="AN114" s="152"/>
      <c r="AO114" s="153">
        <f>+IF(AN114=[2]CONTROLES!$C$54,[2]CONTROLES!$D$54,[2]CONTROLES!$D$55)</f>
        <v>0</v>
      </c>
      <c r="AP114" s="152"/>
      <c r="AQ114" s="153">
        <f>+IF(AP114=[2]CONTROLES!$C$56,[2]CONTROLES!$D$56,IF(AP114=[2]CONTROLES!$C$57,[2]CONTROLES!$D$57,[2]CONTROLES!$D$58))</f>
        <v>0</v>
      </c>
      <c r="AR114" s="152"/>
      <c r="AS114" s="153">
        <f>+IF(AR114=[2]CONTROLES!$C$59,[2]CONTROLES!$D$59,[2]CONTROLES!$D$60)</f>
        <v>0</v>
      </c>
      <c r="AT114" s="152"/>
      <c r="AU114" s="153">
        <f>+IF(AT114=[2]CONTROLES!$C$61,[2]CONTROLES!$D$61,[2]CONTROLES!$D$62)</f>
        <v>0</v>
      </c>
      <c r="AV114" s="152"/>
      <c r="AW114" s="154">
        <f>+IF(AV114=[2]CONTROLES!$C$63,[2]CONTROLES!$D$63,IF(AV114=[2]CONTROLES!$C$64,[2]CONTROLES!$D$64,[2]CONTROLES!$D$65))</f>
        <v>0</v>
      </c>
      <c r="AX114" s="154">
        <f t="shared" si="4"/>
        <v>0</v>
      </c>
      <c r="AY114" s="155" t="str">
        <f t="shared" si="5"/>
        <v>Débil</v>
      </c>
      <c r="AZ114" s="346"/>
      <c r="BA114" s="340"/>
      <c r="BB114" s="334"/>
      <c r="BC114" s="337"/>
      <c r="BD114" s="343"/>
      <c r="BE114" s="343"/>
      <c r="BF114" s="136"/>
      <c r="BG114" s="136"/>
      <c r="BH114" s="180"/>
      <c r="BI114" s="136"/>
      <c r="BJ114" s="136"/>
      <c r="BK114" s="136"/>
      <c r="BL114" s="136"/>
      <c r="BM114" s="136" t="s">
        <v>171</v>
      </c>
      <c r="BN114" s="358"/>
      <c r="BO114" s="221"/>
      <c r="BP114" s="221"/>
      <c r="BQ114" s="221"/>
      <c r="BR114" s="221"/>
      <c r="BS114" s="221"/>
      <c r="BT114" s="221"/>
      <c r="BU114" s="221"/>
      <c r="BV114" s="221"/>
      <c r="BW114" s="221"/>
      <c r="BX114" s="221"/>
      <c r="BY114" s="221"/>
      <c r="BZ114" s="221"/>
      <c r="CA114" s="221"/>
      <c r="CB114" s="221"/>
      <c r="CC114" s="221"/>
      <c r="CD114" s="221"/>
      <c r="CE114" s="240"/>
      <c r="CF114" s="240"/>
      <c r="CG114" s="136"/>
      <c r="CH114" s="136"/>
      <c r="CI114" s="136"/>
      <c r="CJ114" s="136"/>
      <c r="CK114" s="136"/>
      <c r="CL114" s="136"/>
      <c r="CM114" s="136"/>
      <c r="CN114" s="136"/>
      <c r="CO114" s="136"/>
      <c r="CP114" s="136"/>
      <c r="CQ114" s="136"/>
      <c r="CR114" s="136"/>
      <c r="CS114" s="136"/>
      <c r="CT114" s="136"/>
      <c r="CU114" s="136"/>
      <c r="CV114" s="136"/>
      <c r="CW114" s="136"/>
      <c r="CX114" s="136"/>
      <c r="CY114" s="136"/>
      <c r="CZ114" s="136"/>
      <c r="DA114" s="136"/>
      <c r="DB114" s="136"/>
      <c r="DC114" s="136"/>
      <c r="DD114" s="136"/>
      <c r="DE114" s="136"/>
      <c r="DF114" s="136"/>
      <c r="DG114" s="136"/>
      <c r="DH114" s="136"/>
      <c r="DI114" s="136"/>
      <c r="DJ114" s="136"/>
      <c r="DK114" s="266"/>
      <c r="DL114" s="266"/>
      <c r="DM114" s="266"/>
      <c r="DN114" s="266"/>
      <c r="DO114" s="266"/>
      <c r="DP114" s="66"/>
      <c r="DQ114" s="66"/>
      <c r="DR114" s="66"/>
      <c r="DS114" s="66"/>
      <c r="DT114" s="269"/>
      <c r="DU114" s="269"/>
      <c r="DV114" s="269"/>
      <c r="DW114" s="269"/>
      <c r="DX114" s="268"/>
      <c r="DY114" s="257"/>
      <c r="DZ114" s="257"/>
      <c r="EA114" s="257"/>
      <c r="EB114" s="257"/>
      <c r="EC114" s="66"/>
      <c r="ED114" s="66"/>
      <c r="EE114" s="66"/>
      <c r="EF114" s="66"/>
      <c r="EG114" s="66"/>
      <c r="EH114" s="257"/>
      <c r="EI114" s="257"/>
      <c r="EJ114" s="257"/>
      <c r="EK114" s="257"/>
    </row>
    <row r="115" spans="1:141" ht="39.75" customHeight="1" x14ac:dyDescent="0.2">
      <c r="A115" s="352"/>
      <c r="B115" s="355"/>
      <c r="C115" s="346"/>
      <c r="D115" s="346"/>
      <c r="E115" s="161"/>
      <c r="F115" s="349"/>
      <c r="G115" s="161"/>
      <c r="H115" s="349"/>
      <c r="I115" s="349"/>
      <c r="J115" s="346"/>
      <c r="K115" s="181"/>
      <c r="L115" s="181"/>
      <c r="M115" s="181"/>
      <c r="N115" s="181"/>
      <c r="O115" s="346"/>
      <c r="P115" s="340"/>
      <c r="Q115" s="337"/>
      <c r="R115" s="340"/>
      <c r="S115" s="337"/>
      <c r="T115" s="343"/>
      <c r="U115" s="149"/>
      <c r="V115" s="157"/>
      <c r="W115" s="157"/>
      <c r="X115" s="157"/>
      <c r="Y115" s="151" t="s">
        <v>115</v>
      </c>
      <c r="Z115" s="134">
        <f>+IF(Y115='Tabla Valoración controles'!$D$4,'Tabla Valoración controles'!$F$4,IF('Mapa Corrupcion'!Y115='Tabla Valoración controles'!$D$5,'Tabla Valoración controles'!$F$5,IF(Y115=FORMULAS!$A$10,0,'Tabla Valoración controles'!$F$6)))</f>
        <v>0</v>
      </c>
      <c r="AA115" s="151"/>
      <c r="AB115" s="135">
        <f>+IF(AA115='Tabla Valoración controles'!$D$7,'Tabla Valoración controles'!$F$7,IF(Y115=FORMULAS!$A$10,0,'Tabla Valoración controles'!$F$8))</f>
        <v>0</v>
      </c>
      <c r="AC115" s="151"/>
      <c r="AD115" s="134">
        <f>+IF(AC115='Tabla Valoración controles'!$D$9,'Tabla Valoración controles'!$F$9,IF(Y115=FORMULAS!$A$10,0,'Tabla Valoración controles'!$F$10))</f>
        <v>0</v>
      </c>
      <c r="AE115" s="151"/>
      <c r="AF115" s="134">
        <f>+IF(AE115='Tabla Valoración controles'!$D$9,'Tabla Valoración controles'!$F$9,IF(AA115=FORMULAS!$A$10,0,'Tabla Valoración controles'!$F$10))</f>
        <v>0</v>
      </c>
      <c r="AG115" s="151"/>
      <c r="AH115" s="134">
        <f>+IF(AG115='Tabla Valoración controles'!$D$13,'Tabla Valoración controles'!$F$13,'Tabla Valoración controles'!$F$14)</f>
        <v>0</v>
      </c>
      <c r="AI115" s="195">
        <f t="shared" si="3"/>
        <v>0</v>
      </c>
      <c r="AJ115" s="152"/>
      <c r="AK115" s="153">
        <f>+IF(AJ115=[2]CONTROLES!$C$50,[2]CONTROLES!$D$50,[2]CONTROLES!$D$51)</f>
        <v>0</v>
      </c>
      <c r="AL115" s="152"/>
      <c r="AM115" s="153">
        <f>+IF(AL115=[2]CONTROLES!$C$52,[2]CONTROLES!$D$52,[2]CONTROLES!$D$53)</f>
        <v>0</v>
      </c>
      <c r="AN115" s="152"/>
      <c r="AO115" s="153">
        <f>+IF(AN115=[2]CONTROLES!$C$54,[2]CONTROLES!$D$54,[2]CONTROLES!$D$55)</f>
        <v>0</v>
      </c>
      <c r="AP115" s="152"/>
      <c r="AQ115" s="153">
        <f>+IF(AP115=[2]CONTROLES!$C$56,[2]CONTROLES!$D$56,IF(AP115=[2]CONTROLES!$C$57,[2]CONTROLES!$D$57,[2]CONTROLES!$D$58))</f>
        <v>0</v>
      </c>
      <c r="AR115" s="152"/>
      <c r="AS115" s="153">
        <f>+IF(AR115=[2]CONTROLES!$C$59,[2]CONTROLES!$D$59,[2]CONTROLES!$D$60)</f>
        <v>0</v>
      </c>
      <c r="AT115" s="152"/>
      <c r="AU115" s="153">
        <f>+IF(AT115=[2]CONTROLES!$C$61,[2]CONTROLES!$D$61,[2]CONTROLES!$D$62)</f>
        <v>0</v>
      </c>
      <c r="AV115" s="152"/>
      <c r="AW115" s="154">
        <f>+IF(AV115=[2]CONTROLES!$C$63,[2]CONTROLES!$D$63,IF(AV115=[2]CONTROLES!$C$64,[2]CONTROLES!$D$64,[2]CONTROLES!$D$65))</f>
        <v>0</v>
      </c>
      <c r="AX115" s="154">
        <f t="shared" si="4"/>
        <v>0</v>
      </c>
      <c r="AY115" s="155" t="str">
        <f t="shared" si="5"/>
        <v>Débil</v>
      </c>
      <c r="AZ115" s="346"/>
      <c r="BA115" s="340"/>
      <c r="BB115" s="334"/>
      <c r="BC115" s="337"/>
      <c r="BD115" s="343"/>
      <c r="BE115" s="343"/>
      <c r="BF115" s="136"/>
      <c r="BG115" s="136"/>
      <c r="BH115" s="180"/>
      <c r="BI115" s="136"/>
      <c r="BJ115" s="136"/>
      <c r="BK115" s="136"/>
      <c r="BL115" s="136"/>
      <c r="BM115" s="136" t="s">
        <v>171</v>
      </c>
      <c r="BN115" s="358"/>
      <c r="BO115" s="221"/>
      <c r="BP115" s="221"/>
      <c r="BQ115" s="221"/>
      <c r="BR115" s="221"/>
      <c r="BS115" s="221"/>
      <c r="BT115" s="221"/>
      <c r="BU115" s="221"/>
      <c r="BV115" s="221"/>
      <c r="BW115" s="221"/>
      <c r="BX115" s="221"/>
      <c r="BY115" s="221"/>
      <c r="BZ115" s="221"/>
      <c r="CA115" s="221"/>
      <c r="CB115" s="221"/>
      <c r="CC115" s="221"/>
      <c r="CD115" s="221"/>
      <c r="CE115" s="240"/>
      <c r="CF115" s="240"/>
      <c r="CG115" s="136"/>
      <c r="CH115" s="136"/>
      <c r="CI115" s="136"/>
      <c r="CJ115" s="136"/>
      <c r="CK115" s="136"/>
      <c r="CL115" s="136"/>
      <c r="CM115" s="136"/>
      <c r="CN115" s="136"/>
      <c r="CO115" s="136"/>
      <c r="CP115" s="136"/>
      <c r="CQ115" s="136"/>
      <c r="CR115" s="136"/>
      <c r="CS115" s="136"/>
      <c r="CT115" s="136"/>
      <c r="CU115" s="136"/>
      <c r="CV115" s="136"/>
      <c r="CW115" s="136"/>
      <c r="CX115" s="136"/>
      <c r="CY115" s="136"/>
      <c r="CZ115" s="136"/>
      <c r="DA115" s="136"/>
      <c r="DB115" s="136"/>
      <c r="DC115" s="136"/>
      <c r="DD115" s="136"/>
      <c r="DE115" s="136"/>
      <c r="DF115" s="136"/>
      <c r="DG115" s="136"/>
      <c r="DH115" s="136"/>
      <c r="DI115" s="136"/>
      <c r="DJ115" s="136"/>
      <c r="DK115" s="266"/>
      <c r="DL115" s="266"/>
      <c r="DM115" s="266"/>
      <c r="DN115" s="266"/>
      <c r="DO115" s="266"/>
      <c r="DP115" s="66"/>
      <c r="DQ115" s="66"/>
      <c r="DR115" s="66"/>
      <c r="DS115" s="66"/>
      <c r="DT115" s="269"/>
      <c r="DU115" s="269"/>
      <c r="DV115" s="269"/>
      <c r="DW115" s="269"/>
      <c r="DX115" s="268"/>
      <c r="DY115" s="257"/>
      <c r="DZ115" s="257"/>
      <c r="EA115" s="257"/>
      <c r="EB115" s="257"/>
      <c r="EC115" s="66"/>
      <c r="ED115" s="66"/>
      <c r="EE115" s="66"/>
      <c r="EF115" s="66"/>
      <c r="EG115" s="66"/>
      <c r="EH115" s="257"/>
      <c r="EI115" s="257"/>
      <c r="EJ115" s="257"/>
      <c r="EK115" s="257"/>
    </row>
    <row r="116" spans="1:141" ht="39.75" customHeight="1" x14ac:dyDescent="0.2">
      <c r="A116" s="353"/>
      <c r="B116" s="356"/>
      <c r="C116" s="347"/>
      <c r="D116" s="347"/>
      <c r="E116" s="161"/>
      <c r="F116" s="350"/>
      <c r="G116" s="161"/>
      <c r="H116" s="350"/>
      <c r="I116" s="350"/>
      <c r="J116" s="347"/>
      <c r="K116" s="182"/>
      <c r="L116" s="182"/>
      <c r="M116" s="182"/>
      <c r="N116" s="182"/>
      <c r="O116" s="347"/>
      <c r="P116" s="341"/>
      <c r="Q116" s="338"/>
      <c r="R116" s="341"/>
      <c r="S116" s="338"/>
      <c r="T116" s="344"/>
      <c r="U116" s="149"/>
      <c r="V116" s="157"/>
      <c r="W116" s="157"/>
      <c r="X116" s="157"/>
      <c r="Y116" s="151" t="s">
        <v>115</v>
      </c>
      <c r="Z116" s="134">
        <f>+IF(Y116='Tabla Valoración controles'!$D$4,'Tabla Valoración controles'!$F$4,IF('Mapa Corrupcion'!Y116='Tabla Valoración controles'!$D$5,'Tabla Valoración controles'!$F$5,IF(Y116=FORMULAS!$A$10,0,'Tabla Valoración controles'!$F$6)))</f>
        <v>0</v>
      </c>
      <c r="AA116" s="151"/>
      <c r="AB116" s="135">
        <f>+IF(AA116='Tabla Valoración controles'!$D$7,'Tabla Valoración controles'!$F$7,IF(Y116=FORMULAS!$A$10,0,'Tabla Valoración controles'!$F$8))</f>
        <v>0</v>
      </c>
      <c r="AC116" s="151"/>
      <c r="AD116" s="134">
        <f>+IF(AC116='Tabla Valoración controles'!$D$9,'Tabla Valoración controles'!$F$9,IF(Y116=FORMULAS!$A$10,0,'Tabla Valoración controles'!$F$10))</f>
        <v>0</v>
      </c>
      <c r="AE116" s="151"/>
      <c r="AF116" s="134">
        <f>+IF(AE116='Tabla Valoración controles'!$D$9,'Tabla Valoración controles'!$F$9,IF(AA116=FORMULAS!$A$10,0,'Tabla Valoración controles'!$F$10))</f>
        <v>0</v>
      </c>
      <c r="AG116" s="151"/>
      <c r="AH116" s="134">
        <f>+IF(AG116='Tabla Valoración controles'!$D$13,'Tabla Valoración controles'!$F$13,'Tabla Valoración controles'!$F$14)</f>
        <v>0</v>
      </c>
      <c r="AI116" s="195">
        <f t="shared" si="3"/>
        <v>0</v>
      </c>
      <c r="AJ116" s="152"/>
      <c r="AK116" s="153">
        <f>+IF(AJ116=[2]CONTROLES!$C$50,[2]CONTROLES!$D$50,[2]CONTROLES!$D$51)</f>
        <v>0</v>
      </c>
      <c r="AL116" s="152"/>
      <c r="AM116" s="153">
        <f>+IF(AL116=[2]CONTROLES!$C$52,[2]CONTROLES!$D$52,[2]CONTROLES!$D$53)</f>
        <v>0</v>
      </c>
      <c r="AN116" s="152"/>
      <c r="AO116" s="153">
        <f>+IF(AN116=[2]CONTROLES!$C$54,[2]CONTROLES!$D$54,[2]CONTROLES!$D$55)</f>
        <v>0</v>
      </c>
      <c r="AP116" s="152"/>
      <c r="AQ116" s="153">
        <f>+IF(AP116=[2]CONTROLES!$C$56,[2]CONTROLES!$D$56,IF(AP116=[2]CONTROLES!$C$57,[2]CONTROLES!$D$57,[2]CONTROLES!$D$58))</f>
        <v>0</v>
      </c>
      <c r="AR116" s="152"/>
      <c r="AS116" s="153">
        <f>+IF(AR116=[2]CONTROLES!$C$59,[2]CONTROLES!$D$59,[2]CONTROLES!$D$60)</f>
        <v>0</v>
      </c>
      <c r="AT116" s="152"/>
      <c r="AU116" s="153">
        <f>+IF(AT116=[2]CONTROLES!$C$61,[2]CONTROLES!$D$61,[2]CONTROLES!$D$62)</f>
        <v>0</v>
      </c>
      <c r="AV116" s="152"/>
      <c r="AW116" s="154">
        <f>+IF(AV116=[2]CONTROLES!$C$63,[2]CONTROLES!$D$63,IF(AV116=[2]CONTROLES!$C$64,[2]CONTROLES!$D$64,[2]CONTROLES!$D$65))</f>
        <v>0</v>
      </c>
      <c r="AX116" s="154">
        <f t="shared" si="4"/>
        <v>0</v>
      </c>
      <c r="AY116" s="155" t="str">
        <f t="shared" si="5"/>
        <v>Débil</v>
      </c>
      <c r="AZ116" s="347"/>
      <c r="BA116" s="341"/>
      <c r="BB116" s="335"/>
      <c r="BC116" s="338"/>
      <c r="BD116" s="344"/>
      <c r="BE116" s="344"/>
      <c r="BF116" s="136"/>
      <c r="BG116" s="136"/>
      <c r="BH116" s="180"/>
      <c r="BI116" s="136"/>
      <c r="BJ116" s="136"/>
      <c r="BK116" s="136"/>
      <c r="BL116" s="136"/>
      <c r="BM116" s="136" t="s">
        <v>171</v>
      </c>
      <c r="BN116" s="359"/>
      <c r="BO116" s="221"/>
      <c r="BP116" s="221"/>
      <c r="BQ116" s="221"/>
      <c r="BR116" s="221"/>
      <c r="BS116" s="221"/>
      <c r="BT116" s="221"/>
      <c r="BU116" s="221"/>
      <c r="BV116" s="221"/>
      <c r="BW116" s="221"/>
      <c r="BX116" s="221"/>
      <c r="BY116" s="221"/>
      <c r="BZ116" s="221"/>
      <c r="CA116" s="221"/>
      <c r="CB116" s="221"/>
      <c r="CC116" s="221"/>
      <c r="CD116" s="221"/>
      <c r="CE116" s="240"/>
      <c r="CF116" s="240"/>
      <c r="CG116" s="136"/>
      <c r="CH116" s="136"/>
      <c r="CI116" s="136"/>
      <c r="CJ116" s="136"/>
      <c r="CK116" s="136"/>
      <c r="CL116" s="136"/>
      <c r="CM116" s="136"/>
      <c r="CN116" s="136"/>
      <c r="CO116" s="136"/>
      <c r="CP116" s="136"/>
      <c r="CQ116" s="136"/>
      <c r="CR116" s="136"/>
      <c r="CS116" s="136"/>
      <c r="CT116" s="136"/>
      <c r="CU116" s="136"/>
      <c r="CV116" s="136"/>
      <c r="CW116" s="136"/>
      <c r="CX116" s="136"/>
      <c r="CY116" s="136"/>
      <c r="CZ116" s="136"/>
      <c r="DA116" s="136"/>
      <c r="DB116" s="136"/>
      <c r="DC116" s="136"/>
      <c r="DD116" s="136"/>
      <c r="DE116" s="136"/>
      <c r="DF116" s="136"/>
      <c r="DG116" s="136"/>
      <c r="DH116" s="136"/>
      <c r="DI116" s="136"/>
      <c r="DJ116" s="136"/>
      <c r="DK116" s="266"/>
      <c r="DL116" s="266"/>
      <c r="DM116" s="266"/>
      <c r="DN116" s="266"/>
      <c r="DO116" s="266"/>
      <c r="DP116" s="66"/>
      <c r="DQ116" s="66"/>
      <c r="DR116" s="66"/>
      <c r="DS116" s="66"/>
      <c r="DT116" s="269"/>
      <c r="DU116" s="269"/>
      <c r="DV116" s="269"/>
      <c r="DW116" s="269"/>
      <c r="DX116" s="268"/>
      <c r="DY116" s="258"/>
      <c r="DZ116" s="258"/>
      <c r="EA116" s="258"/>
      <c r="EB116" s="258"/>
      <c r="EC116" s="66"/>
      <c r="ED116" s="66"/>
      <c r="EE116" s="66"/>
      <c r="EF116" s="66"/>
      <c r="EG116" s="66"/>
      <c r="EH116" s="258"/>
      <c r="EI116" s="258"/>
      <c r="EJ116" s="258"/>
      <c r="EK116" s="258"/>
    </row>
    <row r="117" spans="1:141" ht="84" customHeight="1" x14ac:dyDescent="0.2">
      <c r="A117" s="351">
        <v>19</v>
      </c>
      <c r="B117" s="354" t="s">
        <v>132</v>
      </c>
      <c r="C117" s="345" t="str">
        <f>VLOOKUP(B117,FORMULAS!$A$30:$B$46,2,0)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345" t="str">
        <f>VLOOKUP(B117,FORMULAS!$A$30:$C$46,3,0)</f>
        <v>Subdirector Financiero</v>
      </c>
      <c r="E117" s="161" t="s">
        <v>530</v>
      </c>
      <c r="F117" s="348" t="s">
        <v>529</v>
      </c>
      <c r="G117" s="161" t="s">
        <v>531</v>
      </c>
      <c r="H117" s="348" t="s">
        <v>527</v>
      </c>
      <c r="I117" s="348" t="s">
        <v>528</v>
      </c>
      <c r="J117" s="345" t="s">
        <v>794</v>
      </c>
      <c r="K117" s="148" t="s">
        <v>676</v>
      </c>
      <c r="L117" s="148" t="s">
        <v>676</v>
      </c>
      <c r="M117" s="148" t="s">
        <v>676</v>
      </c>
      <c r="N117" s="148" t="s">
        <v>676</v>
      </c>
      <c r="O117" s="345" t="s">
        <v>286</v>
      </c>
      <c r="P117" s="339" t="str">
        <f>VLOOKUP(O117,FORMULAS!$A$77:$B$82,2,0)</f>
        <v>Rara vez</v>
      </c>
      <c r="Q117" s="336" t="str">
        <f>+P117</f>
        <v>Rara vez</v>
      </c>
      <c r="R117" s="339" t="str">
        <f>VLOOKUP(A117,'Impacto Ri Inhe'!$B$5:$AF$41,31,1)</f>
        <v>Mayor</v>
      </c>
      <c r="S117" s="336" t="str">
        <f>CONCATENATE(R117,"-",Q117)</f>
        <v>Mayor-Rara vez</v>
      </c>
      <c r="T117" s="342" t="str">
        <f>VLOOKUP(S117,FORMULAS!$I$77:$J$97,2,0)</f>
        <v>Alto</v>
      </c>
      <c r="U117" s="149">
        <v>1</v>
      </c>
      <c r="V117" s="150" t="s">
        <v>829</v>
      </c>
      <c r="W117" s="150" t="s">
        <v>534</v>
      </c>
      <c r="X117" s="150" t="s">
        <v>535</v>
      </c>
      <c r="Y117" s="151" t="s">
        <v>13</v>
      </c>
      <c r="Z117" s="134">
        <f>+IF(Y117='Tabla Valoración controles'!$D$4,'Tabla Valoración controles'!$F$4,IF('Mapa Corrupcion'!Y117='Tabla Valoración controles'!$D$5,'Tabla Valoración controles'!$F$5,IF(Y117=FORMULAS!$A$10,0,'Tabla Valoración controles'!$F$6)))</f>
        <v>0.15</v>
      </c>
      <c r="AA117" s="151" t="s">
        <v>8</v>
      </c>
      <c r="AB117" s="135">
        <f>+IF(AA117='Tabla Valoración controles'!$D$7,'Tabla Valoración controles'!$F$7,IF(Y117=FORMULAS!$A$10,0,'Tabla Valoración controles'!$F$8))</f>
        <v>0.15</v>
      </c>
      <c r="AC117" s="151" t="s">
        <v>17</v>
      </c>
      <c r="AD117" s="134">
        <f>+IF(AC117='Tabla Valoración controles'!$D$9,'Tabla Valoración controles'!$F$9,IF(Y117=FORMULAS!$A$10,0,'Tabla Valoración controles'!$F$10))</f>
        <v>0</v>
      </c>
      <c r="AE117" s="151" t="s">
        <v>20</v>
      </c>
      <c r="AF117" s="134">
        <f>+IF(AE117='Tabla Valoración controles'!$D$9,'Tabla Valoración controles'!$F$9,IF(AA117=FORMULAS!$A$10,0,'Tabla Valoración controles'!$F$10))</f>
        <v>0</v>
      </c>
      <c r="AG117" s="151" t="s">
        <v>77</v>
      </c>
      <c r="AH117" s="134">
        <f>+IF(AG117='Tabla Valoración controles'!$D$13,'Tabla Valoración controles'!$F$13,'Tabla Valoración controles'!$F$14)</f>
        <v>0</v>
      </c>
      <c r="AI117" s="195">
        <f t="shared" si="3"/>
        <v>0.3</v>
      </c>
      <c r="AJ117" s="152" t="s">
        <v>716</v>
      </c>
      <c r="AK117" s="153">
        <f>+IF(AJ117=[2]CONTROLES!$C$50,[2]CONTROLES!$D$50,[2]CONTROLES!$D$51)</f>
        <v>15</v>
      </c>
      <c r="AL117" s="152" t="s">
        <v>722</v>
      </c>
      <c r="AM117" s="153">
        <f>+IF(AL117=[2]CONTROLES!$C$52,[2]CONTROLES!$D$52,[2]CONTROLES!$D$53)</f>
        <v>15</v>
      </c>
      <c r="AN117" s="152" t="s">
        <v>725</v>
      </c>
      <c r="AO117" s="153">
        <f>+IF(AN117=[2]CONTROLES!$C$54,[2]CONTROLES!$D$54,[2]CONTROLES!$D$55)</f>
        <v>15</v>
      </c>
      <c r="AP117" s="152" t="s">
        <v>729</v>
      </c>
      <c r="AQ117" s="153">
        <f>+IF(AP117=[2]CONTROLES!$C$56,[2]CONTROLES!$D$56,IF(AP117=[2]CONTROLES!$C$57,[2]CONTROLES!$D$57,[2]CONTROLES!$D$58))</f>
        <v>10</v>
      </c>
      <c r="AR117" s="152" t="s">
        <v>732</v>
      </c>
      <c r="AS117" s="153">
        <f>+IF(AR117=[2]CONTROLES!$C$59,[2]CONTROLES!$D$59,[2]CONTROLES!$D$60)</f>
        <v>15</v>
      </c>
      <c r="AT117" s="152" t="s">
        <v>735</v>
      </c>
      <c r="AU117" s="153">
        <f>+IF(AT117=[2]CONTROLES!$C$61,[2]CONTROLES!$D$61,[2]CONTROLES!$D$62)</f>
        <v>15</v>
      </c>
      <c r="AV117" s="152" t="s">
        <v>738</v>
      </c>
      <c r="AW117" s="154">
        <f>+IF(AV117=[2]CONTROLES!$C$63,[2]CONTROLES!$D$63,IF(AV117=[2]CONTROLES!$C$64,[2]CONTROLES!$D$64,[2]CONTROLES!$D$65))</f>
        <v>10</v>
      </c>
      <c r="AX117" s="154">
        <f t="shared" si="4"/>
        <v>95</v>
      </c>
      <c r="AY117" s="155" t="str">
        <f t="shared" si="5"/>
        <v>Moderado</v>
      </c>
      <c r="AZ117" s="345" t="s">
        <v>286</v>
      </c>
      <c r="BA117" s="339" t="str">
        <f>VLOOKUP(AZ117,FORMULAS!$A$77:$B$82,2,0)</f>
        <v>Rara vez</v>
      </c>
      <c r="BB117" s="333" t="str">
        <f>+R117</f>
        <v>Mayor</v>
      </c>
      <c r="BC117" s="336" t="str">
        <f>CONCATENATE(BB117,"-",BA117)</f>
        <v>Mayor-Rara vez</v>
      </c>
      <c r="BD117" s="342" t="str">
        <f>VLOOKUP(BC117,FORMULAS!$I$77:$J$97,2,0)</f>
        <v>Alto</v>
      </c>
      <c r="BE117" s="342" t="s">
        <v>118</v>
      </c>
      <c r="BF117" s="180" t="s">
        <v>538</v>
      </c>
      <c r="BG117" s="180" t="s">
        <v>542</v>
      </c>
      <c r="BH117" s="180" t="s">
        <v>222</v>
      </c>
      <c r="BI117" s="156">
        <v>44562</v>
      </c>
      <c r="BJ117" s="156">
        <v>44926</v>
      </c>
      <c r="BK117" s="180" t="s">
        <v>540</v>
      </c>
      <c r="BL117" s="180" t="s">
        <v>543</v>
      </c>
      <c r="BM117" s="136" t="s">
        <v>172</v>
      </c>
      <c r="BN117" s="357" t="s">
        <v>545</v>
      </c>
      <c r="BO117" s="221" t="s">
        <v>625</v>
      </c>
      <c r="BP117" s="221" t="s">
        <v>625</v>
      </c>
      <c r="BQ117" s="221" t="s">
        <v>625</v>
      </c>
      <c r="BR117" s="221" t="s">
        <v>625</v>
      </c>
      <c r="BS117" s="221" t="s">
        <v>625</v>
      </c>
      <c r="BT117" s="221" t="s">
        <v>625</v>
      </c>
      <c r="BU117" s="221" t="s">
        <v>625</v>
      </c>
      <c r="BV117" s="221" t="s">
        <v>625</v>
      </c>
      <c r="BW117" s="221" t="s">
        <v>1538</v>
      </c>
      <c r="BX117" s="221" t="s">
        <v>1539</v>
      </c>
      <c r="BY117" s="221" t="s">
        <v>1540</v>
      </c>
      <c r="BZ117" s="221">
        <v>1</v>
      </c>
      <c r="CA117" s="221" t="s">
        <v>625</v>
      </c>
      <c r="CB117" s="221" t="s">
        <v>625</v>
      </c>
      <c r="CC117" s="221" t="s">
        <v>625</v>
      </c>
      <c r="CD117" s="221" t="s">
        <v>625</v>
      </c>
      <c r="CE117" s="222" t="s">
        <v>625</v>
      </c>
      <c r="CF117" s="222" t="s">
        <v>625</v>
      </c>
      <c r="CG117" s="222" t="s">
        <v>625</v>
      </c>
      <c r="CH117" s="222" t="s">
        <v>625</v>
      </c>
      <c r="CI117" s="222" t="s">
        <v>625</v>
      </c>
      <c r="CJ117" s="222" t="s">
        <v>625</v>
      </c>
      <c r="CK117" s="222" t="s">
        <v>625</v>
      </c>
      <c r="CL117" s="222" t="s">
        <v>625</v>
      </c>
      <c r="CM117" s="221" t="s">
        <v>1026</v>
      </c>
      <c r="CN117" s="221" t="s">
        <v>1027</v>
      </c>
      <c r="CO117" s="222" t="s">
        <v>625</v>
      </c>
      <c r="CP117" s="222" t="s">
        <v>625</v>
      </c>
      <c r="CQ117" s="222" t="s">
        <v>625</v>
      </c>
      <c r="CR117" s="222" t="s">
        <v>625</v>
      </c>
      <c r="CS117" s="222" t="s">
        <v>625</v>
      </c>
      <c r="CT117" s="222" t="s">
        <v>625</v>
      </c>
      <c r="CU117" s="222" t="s">
        <v>625</v>
      </c>
      <c r="CV117" s="222" t="s">
        <v>625</v>
      </c>
      <c r="CW117" s="222" t="s">
        <v>625</v>
      </c>
      <c r="CX117" s="222" t="s">
        <v>625</v>
      </c>
      <c r="CY117" s="221" t="s">
        <v>1026</v>
      </c>
      <c r="CZ117" s="221" t="s">
        <v>1027</v>
      </c>
      <c r="DA117" s="222" t="s">
        <v>1395</v>
      </c>
      <c r="DB117" s="219">
        <v>4</v>
      </c>
      <c r="DC117" s="222" t="s">
        <v>625</v>
      </c>
      <c r="DD117" s="222" t="s">
        <v>625</v>
      </c>
      <c r="DE117" s="222" t="s">
        <v>625</v>
      </c>
      <c r="DF117" s="222" t="s">
        <v>625</v>
      </c>
      <c r="DG117" s="222" t="s">
        <v>625</v>
      </c>
      <c r="DH117" s="222" t="s">
        <v>625</v>
      </c>
      <c r="DI117" s="222" t="s">
        <v>625</v>
      </c>
      <c r="DJ117" s="222" t="s">
        <v>625</v>
      </c>
      <c r="DK117" s="264" t="s">
        <v>1210</v>
      </c>
      <c r="DL117" s="264" t="s">
        <v>173</v>
      </c>
      <c r="DM117" s="264" t="s">
        <v>1176</v>
      </c>
      <c r="DN117" s="281">
        <v>1</v>
      </c>
      <c r="DO117" s="264" t="s">
        <v>173</v>
      </c>
      <c r="DP117" s="264" t="s">
        <v>1609</v>
      </c>
      <c r="DQ117" s="264" t="s">
        <v>1174</v>
      </c>
      <c r="DR117" s="264" t="s">
        <v>1152</v>
      </c>
      <c r="DS117" s="308">
        <v>0.25</v>
      </c>
      <c r="DT117" s="264" t="s">
        <v>1155</v>
      </c>
      <c r="DU117" s="264" t="s">
        <v>173</v>
      </c>
      <c r="DV117" s="264" t="s">
        <v>1211</v>
      </c>
      <c r="DW117" s="281">
        <v>2</v>
      </c>
      <c r="DX117" s="282" t="s">
        <v>173</v>
      </c>
      <c r="DY117" s="272" t="s">
        <v>1194</v>
      </c>
      <c r="DZ117" s="264" t="s">
        <v>1174</v>
      </c>
      <c r="EA117" s="259" t="s">
        <v>1152</v>
      </c>
      <c r="EB117" s="259">
        <v>0.5</v>
      </c>
      <c r="EC117" s="264" t="s">
        <v>1277</v>
      </c>
      <c r="ED117" s="66" t="s">
        <v>172</v>
      </c>
      <c r="EE117" s="249" t="s">
        <v>1229</v>
      </c>
      <c r="EF117" s="255">
        <v>4</v>
      </c>
      <c r="EG117" s="66" t="s">
        <v>172</v>
      </c>
      <c r="EH117" s="264" t="s">
        <v>1651</v>
      </c>
      <c r="EI117" s="264" t="s">
        <v>1650</v>
      </c>
      <c r="EJ117" s="259" t="s">
        <v>1140</v>
      </c>
      <c r="EK117" s="259">
        <v>1</v>
      </c>
    </row>
    <row r="118" spans="1:141" ht="81" customHeight="1" x14ac:dyDescent="0.2">
      <c r="A118" s="352"/>
      <c r="B118" s="355"/>
      <c r="C118" s="346"/>
      <c r="D118" s="346"/>
      <c r="E118" s="161"/>
      <c r="F118" s="349"/>
      <c r="G118" s="161" t="s">
        <v>532</v>
      </c>
      <c r="H118" s="349"/>
      <c r="I118" s="349"/>
      <c r="J118" s="346"/>
      <c r="K118" s="181"/>
      <c r="L118" s="181"/>
      <c r="M118" s="181"/>
      <c r="N118" s="181"/>
      <c r="O118" s="346"/>
      <c r="P118" s="340"/>
      <c r="Q118" s="337"/>
      <c r="R118" s="340"/>
      <c r="S118" s="337"/>
      <c r="T118" s="343"/>
      <c r="U118" s="149">
        <v>2</v>
      </c>
      <c r="V118" s="150" t="s">
        <v>533</v>
      </c>
      <c r="W118" s="150" t="s">
        <v>536</v>
      </c>
      <c r="X118" s="150" t="s">
        <v>537</v>
      </c>
      <c r="Y118" s="151" t="s">
        <v>12</v>
      </c>
      <c r="Z118" s="134">
        <f>+IF(Y118='Tabla Valoración controles'!$D$4,'Tabla Valoración controles'!$F$4,IF('Mapa Corrupcion'!Y118='Tabla Valoración controles'!$D$5,'Tabla Valoración controles'!$F$5,IF(Y118=FORMULAS!$A$10,0,'Tabla Valoración controles'!$F$6)))</f>
        <v>0.25</v>
      </c>
      <c r="AA118" s="151" t="s">
        <v>8</v>
      </c>
      <c r="AB118" s="135">
        <f>+IF(AA118='Tabla Valoración controles'!$D$7,'Tabla Valoración controles'!$F$7,IF(Y118=FORMULAS!$A$10,0,'Tabla Valoración controles'!$F$8))</f>
        <v>0.15</v>
      </c>
      <c r="AC118" s="151" t="s">
        <v>17</v>
      </c>
      <c r="AD118" s="134">
        <f>+IF(AC118='Tabla Valoración controles'!$D$9,'Tabla Valoración controles'!$F$9,IF(Y118=FORMULAS!$A$10,0,'Tabla Valoración controles'!$F$10))</f>
        <v>0</v>
      </c>
      <c r="AE118" s="151" t="s">
        <v>20</v>
      </c>
      <c r="AF118" s="134">
        <f>+IF(AE118='Tabla Valoración controles'!$D$9,'Tabla Valoración controles'!$F$9,IF(AA118=FORMULAS!$A$10,0,'Tabla Valoración controles'!$F$10))</f>
        <v>0</v>
      </c>
      <c r="AG118" s="151" t="s">
        <v>77</v>
      </c>
      <c r="AH118" s="134">
        <f>+IF(AG118='Tabla Valoración controles'!$D$13,'Tabla Valoración controles'!$F$13,'Tabla Valoración controles'!$F$14)</f>
        <v>0</v>
      </c>
      <c r="AI118" s="195">
        <f t="shared" si="3"/>
        <v>0.4</v>
      </c>
      <c r="AJ118" s="152" t="s">
        <v>716</v>
      </c>
      <c r="AK118" s="153">
        <f>+IF(AJ118=[2]CONTROLES!$C$50,[2]CONTROLES!$D$50,[2]CONTROLES!$D$51)</f>
        <v>15</v>
      </c>
      <c r="AL118" s="152" t="s">
        <v>722</v>
      </c>
      <c r="AM118" s="153">
        <f>+IF(AL118=[2]CONTROLES!$C$52,[2]CONTROLES!$D$52,[2]CONTROLES!$D$53)</f>
        <v>15</v>
      </c>
      <c r="AN118" s="152" t="s">
        <v>725</v>
      </c>
      <c r="AO118" s="153">
        <f>+IF(AN118=[2]CONTROLES!$C$54,[2]CONTROLES!$D$54,[2]CONTROLES!$D$55)</f>
        <v>15</v>
      </c>
      <c r="AP118" s="152" t="s">
        <v>729</v>
      </c>
      <c r="AQ118" s="153">
        <f>+IF(AP118=[2]CONTROLES!$C$56,[2]CONTROLES!$D$56,IF(AP118=[2]CONTROLES!$C$57,[2]CONTROLES!$D$57,[2]CONTROLES!$D$58))</f>
        <v>10</v>
      </c>
      <c r="AR118" s="152" t="s">
        <v>732</v>
      </c>
      <c r="AS118" s="153">
        <f>+IF(AR118=[2]CONTROLES!$C$59,[2]CONTROLES!$D$59,[2]CONTROLES!$D$60)</f>
        <v>15</v>
      </c>
      <c r="AT118" s="152" t="s">
        <v>735</v>
      </c>
      <c r="AU118" s="153">
        <f>+IF(AT118=[2]CONTROLES!$C$61,[2]CONTROLES!$D$61,[2]CONTROLES!$D$62)</f>
        <v>15</v>
      </c>
      <c r="AV118" s="152" t="s">
        <v>738</v>
      </c>
      <c r="AW118" s="154">
        <f>+IF(AV118=[2]CONTROLES!$C$63,[2]CONTROLES!$D$63,IF(AV118=[2]CONTROLES!$C$64,[2]CONTROLES!$D$64,[2]CONTROLES!$D$65))</f>
        <v>10</v>
      </c>
      <c r="AX118" s="154">
        <f t="shared" si="4"/>
        <v>95</v>
      </c>
      <c r="AY118" s="155" t="str">
        <f t="shared" si="5"/>
        <v>Moderado</v>
      </c>
      <c r="AZ118" s="346"/>
      <c r="BA118" s="340"/>
      <c r="BB118" s="334"/>
      <c r="BC118" s="337"/>
      <c r="BD118" s="343"/>
      <c r="BE118" s="343"/>
      <c r="BF118" s="180" t="s">
        <v>539</v>
      </c>
      <c r="BG118" s="180" t="s">
        <v>542</v>
      </c>
      <c r="BH118" s="180" t="s">
        <v>220</v>
      </c>
      <c r="BI118" s="156">
        <v>44593</v>
      </c>
      <c r="BJ118" s="156">
        <v>44926</v>
      </c>
      <c r="BK118" s="180" t="s">
        <v>541</v>
      </c>
      <c r="BL118" s="180" t="s">
        <v>544</v>
      </c>
      <c r="BM118" s="136" t="s">
        <v>172</v>
      </c>
      <c r="BN118" s="358"/>
      <c r="BO118" s="221" t="s">
        <v>1541</v>
      </c>
      <c r="BP118" s="221" t="s">
        <v>1542</v>
      </c>
      <c r="BQ118" s="221" t="s">
        <v>1543</v>
      </c>
      <c r="BR118" s="221">
        <v>1</v>
      </c>
      <c r="BS118" s="221" t="s">
        <v>1544</v>
      </c>
      <c r="BT118" s="221" t="s">
        <v>1545</v>
      </c>
      <c r="BU118" s="221" t="s">
        <v>1546</v>
      </c>
      <c r="BV118" s="221">
        <v>1</v>
      </c>
      <c r="BW118" s="221" t="s">
        <v>1547</v>
      </c>
      <c r="BX118" s="221" t="s">
        <v>1548</v>
      </c>
      <c r="BY118" s="221" t="s">
        <v>1549</v>
      </c>
      <c r="BZ118" s="221">
        <v>1</v>
      </c>
      <c r="CA118" s="221" t="s">
        <v>1504</v>
      </c>
      <c r="CB118" s="221" t="s">
        <v>625</v>
      </c>
      <c r="CC118" s="221" t="s">
        <v>625</v>
      </c>
      <c r="CD118" s="221" t="s">
        <v>625</v>
      </c>
      <c r="CE118" s="221" t="s">
        <v>1028</v>
      </c>
      <c r="CF118" s="221" t="s">
        <v>1029</v>
      </c>
      <c r="CG118" s="221" t="s">
        <v>1030</v>
      </c>
      <c r="CH118" s="219">
        <v>5</v>
      </c>
      <c r="CI118" s="221" t="s">
        <v>1028</v>
      </c>
      <c r="CJ118" s="221" t="s">
        <v>1031</v>
      </c>
      <c r="CK118" s="221" t="s">
        <v>1030</v>
      </c>
      <c r="CL118" s="219">
        <v>6</v>
      </c>
      <c r="CM118" s="221" t="s">
        <v>1028</v>
      </c>
      <c r="CN118" s="221" t="s">
        <v>1032</v>
      </c>
      <c r="CO118" s="221" t="s">
        <v>1030</v>
      </c>
      <c r="CP118" s="219">
        <v>7</v>
      </c>
      <c r="CQ118" s="221" t="s">
        <v>1033</v>
      </c>
      <c r="CR118" s="222" t="s">
        <v>625</v>
      </c>
      <c r="CS118" s="222" t="s">
        <v>625</v>
      </c>
      <c r="CT118" s="222" t="s">
        <v>625</v>
      </c>
      <c r="CU118" s="221" t="s">
        <v>1396</v>
      </c>
      <c r="CV118" s="221" t="s">
        <v>1397</v>
      </c>
      <c r="CW118" s="221" t="s">
        <v>1398</v>
      </c>
      <c r="CX118" s="219">
        <v>9</v>
      </c>
      <c r="CY118" s="221" t="s">
        <v>1399</v>
      </c>
      <c r="CZ118" s="221" t="s">
        <v>1400</v>
      </c>
      <c r="DA118" s="221" t="s">
        <v>1401</v>
      </c>
      <c r="DB118" s="219">
        <v>10</v>
      </c>
      <c r="DC118" s="221" t="s">
        <v>1402</v>
      </c>
      <c r="DD118" s="221" t="s">
        <v>1403</v>
      </c>
      <c r="DE118" s="221" t="s">
        <v>1404</v>
      </c>
      <c r="DF118" s="219">
        <v>11</v>
      </c>
      <c r="DG118" s="221" t="s">
        <v>1405</v>
      </c>
      <c r="DH118" s="221" t="s">
        <v>1406</v>
      </c>
      <c r="DI118" s="221" t="s">
        <v>1407</v>
      </c>
      <c r="DJ118" s="219">
        <v>12</v>
      </c>
      <c r="DK118" s="264" t="s">
        <v>1175</v>
      </c>
      <c r="DL118" s="264" t="s">
        <v>173</v>
      </c>
      <c r="DM118" s="264" t="s">
        <v>1213</v>
      </c>
      <c r="DN118" s="281">
        <v>3</v>
      </c>
      <c r="DO118" s="264" t="s">
        <v>173</v>
      </c>
      <c r="DP118" s="264" t="s">
        <v>1594</v>
      </c>
      <c r="DQ118" s="264" t="s">
        <v>1174</v>
      </c>
      <c r="DR118" s="264" t="s">
        <v>1152</v>
      </c>
      <c r="DS118" s="308">
        <v>0.25</v>
      </c>
      <c r="DT118" s="264" t="s">
        <v>1214</v>
      </c>
      <c r="DU118" s="264" t="s">
        <v>173</v>
      </c>
      <c r="DV118" s="264" t="s">
        <v>1211</v>
      </c>
      <c r="DW118" s="281">
        <v>7</v>
      </c>
      <c r="DX118" s="282" t="s">
        <v>173</v>
      </c>
      <c r="DY118" s="272" t="s">
        <v>1194</v>
      </c>
      <c r="DZ118" s="264" t="s">
        <v>1174</v>
      </c>
      <c r="EA118" s="259" t="s">
        <v>1152</v>
      </c>
      <c r="EB118" s="259">
        <v>0.5</v>
      </c>
      <c r="EC118" s="246" t="s">
        <v>1382</v>
      </c>
      <c r="ED118" s="66" t="s">
        <v>172</v>
      </c>
      <c r="EE118" s="251" t="s">
        <v>1409</v>
      </c>
      <c r="EF118" s="255">
        <v>12</v>
      </c>
      <c r="EG118" s="66" t="s">
        <v>172</v>
      </c>
      <c r="EH118" s="264" t="s">
        <v>1651</v>
      </c>
      <c r="EI118" s="264" t="s">
        <v>1650</v>
      </c>
      <c r="EJ118" s="259" t="s">
        <v>1140</v>
      </c>
      <c r="EK118" s="259">
        <v>1</v>
      </c>
    </row>
    <row r="119" spans="1:141" ht="39.75" customHeight="1" x14ac:dyDescent="0.2">
      <c r="A119" s="352"/>
      <c r="B119" s="355"/>
      <c r="C119" s="346"/>
      <c r="D119" s="346"/>
      <c r="E119" s="161"/>
      <c r="F119" s="349"/>
      <c r="G119" s="161"/>
      <c r="H119" s="349"/>
      <c r="I119" s="349"/>
      <c r="J119" s="346"/>
      <c r="K119" s="181"/>
      <c r="L119" s="181"/>
      <c r="M119" s="181"/>
      <c r="N119" s="181"/>
      <c r="O119" s="346"/>
      <c r="P119" s="340"/>
      <c r="Q119" s="337"/>
      <c r="R119" s="340"/>
      <c r="S119" s="337"/>
      <c r="T119" s="343"/>
      <c r="U119" s="149"/>
      <c r="V119" s="157"/>
      <c r="W119" s="157"/>
      <c r="X119" s="157"/>
      <c r="Y119" s="151" t="s">
        <v>115</v>
      </c>
      <c r="Z119" s="134">
        <f>+IF(Y119='Tabla Valoración controles'!$D$4,'Tabla Valoración controles'!$F$4,IF('Mapa Corrupcion'!Y119='Tabla Valoración controles'!$D$5,'Tabla Valoración controles'!$F$5,IF(Y119=FORMULAS!$A$10,0,'Tabla Valoración controles'!$F$6)))</f>
        <v>0</v>
      </c>
      <c r="AA119" s="151"/>
      <c r="AB119" s="135">
        <f>+IF(AA119='Tabla Valoración controles'!$D$7,'Tabla Valoración controles'!$F$7,IF(Y119=FORMULAS!$A$10,0,'Tabla Valoración controles'!$F$8))</f>
        <v>0</v>
      </c>
      <c r="AC119" s="151"/>
      <c r="AD119" s="134">
        <f>+IF(AC119='Tabla Valoración controles'!$D$9,'Tabla Valoración controles'!$F$9,IF(Y119=FORMULAS!$A$10,0,'Tabla Valoración controles'!$F$10))</f>
        <v>0</v>
      </c>
      <c r="AE119" s="151"/>
      <c r="AF119" s="134">
        <f>+IF(AE119='Tabla Valoración controles'!$D$9,'Tabla Valoración controles'!$F$9,IF(AA119=FORMULAS!$A$10,0,'Tabla Valoración controles'!$F$10))</f>
        <v>0</v>
      </c>
      <c r="AG119" s="151"/>
      <c r="AH119" s="134">
        <f>+IF(AG119='Tabla Valoración controles'!$D$13,'Tabla Valoración controles'!$F$13,'Tabla Valoración controles'!$F$14)</f>
        <v>0</v>
      </c>
      <c r="AI119" s="195">
        <f t="shared" si="3"/>
        <v>0</v>
      </c>
      <c r="AJ119" s="152"/>
      <c r="AK119" s="153">
        <f>+IF(AJ119=[2]CONTROLES!$C$50,[2]CONTROLES!$D$50,[2]CONTROLES!$D$51)</f>
        <v>0</v>
      </c>
      <c r="AL119" s="152"/>
      <c r="AM119" s="153">
        <f>+IF(AL119=[2]CONTROLES!$C$52,[2]CONTROLES!$D$52,[2]CONTROLES!$D$53)</f>
        <v>0</v>
      </c>
      <c r="AN119" s="152"/>
      <c r="AO119" s="153">
        <f>+IF(AN119=[2]CONTROLES!$C$54,[2]CONTROLES!$D$54,[2]CONTROLES!$D$55)</f>
        <v>0</v>
      </c>
      <c r="AP119" s="152"/>
      <c r="AQ119" s="153">
        <f>+IF(AP119=[2]CONTROLES!$C$56,[2]CONTROLES!$D$56,IF(AP119=[2]CONTROLES!$C$57,[2]CONTROLES!$D$57,[2]CONTROLES!$D$58))</f>
        <v>0</v>
      </c>
      <c r="AR119" s="152"/>
      <c r="AS119" s="153">
        <f>+IF(AR119=[2]CONTROLES!$C$59,[2]CONTROLES!$D$59,[2]CONTROLES!$D$60)</f>
        <v>0</v>
      </c>
      <c r="AT119" s="152"/>
      <c r="AU119" s="153">
        <f>+IF(AT119=[2]CONTROLES!$C$61,[2]CONTROLES!$D$61,[2]CONTROLES!$D$62)</f>
        <v>0</v>
      </c>
      <c r="AV119" s="152"/>
      <c r="AW119" s="154">
        <f>+IF(AV119=[2]CONTROLES!$C$63,[2]CONTROLES!$D$63,IF(AV119=[2]CONTROLES!$C$64,[2]CONTROLES!$D$64,[2]CONTROLES!$D$65))</f>
        <v>0</v>
      </c>
      <c r="AX119" s="154">
        <f t="shared" si="4"/>
        <v>0</v>
      </c>
      <c r="AY119" s="155" t="str">
        <f t="shared" si="5"/>
        <v>Débil</v>
      </c>
      <c r="AZ119" s="346"/>
      <c r="BA119" s="340"/>
      <c r="BB119" s="334"/>
      <c r="BC119" s="337"/>
      <c r="BD119" s="343"/>
      <c r="BE119" s="343"/>
      <c r="BF119" s="136"/>
      <c r="BG119" s="136"/>
      <c r="BH119" s="180"/>
      <c r="BI119" s="136"/>
      <c r="BJ119" s="136"/>
      <c r="BK119" s="136"/>
      <c r="BL119" s="136"/>
      <c r="BM119" s="136" t="s">
        <v>171</v>
      </c>
      <c r="BN119" s="358"/>
      <c r="BO119" s="221"/>
      <c r="BP119" s="221"/>
      <c r="BQ119" s="221"/>
      <c r="BR119" s="221"/>
      <c r="BS119" s="221"/>
      <c r="BT119" s="221"/>
      <c r="BU119" s="221"/>
      <c r="BV119" s="221"/>
      <c r="BW119" s="221"/>
      <c r="BX119" s="221"/>
      <c r="BY119" s="221"/>
      <c r="BZ119" s="221"/>
      <c r="CA119" s="221"/>
      <c r="CB119" s="221"/>
      <c r="CC119" s="221"/>
      <c r="CD119" s="221"/>
      <c r="CE119" s="240"/>
      <c r="CF119" s="240"/>
      <c r="CG119" s="136"/>
      <c r="CH119" s="136"/>
      <c r="CI119" s="136"/>
      <c r="CJ119" s="136"/>
      <c r="CK119" s="136"/>
      <c r="CL119" s="136"/>
      <c r="CM119" s="136"/>
      <c r="CN119" s="136"/>
      <c r="CO119" s="136"/>
      <c r="CP119" s="136"/>
      <c r="CQ119" s="136"/>
      <c r="CR119" s="136"/>
      <c r="CS119" s="136"/>
      <c r="CT119" s="136"/>
      <c r="CU119" s="136"/>
      <c r="CV119" s="136"/>
      <c r="CW119" s="136"/>
      <c r="CX119" s="136"/>
      <c r="CY119" s="136"/>
      <c r="CZ119" s="136"/>
      <c r="DA119" s="136"/>
      <c r="DB119" s="136"/>
      <c r="DC119" s="136"/>
      <c r="DD119" s="136"/>
      <c r="DE119" s="136"/>
      <c r="DF119" s="136"/>
      <c r="DG119" s="136"/>
      <c r="DH119" s="136"/>
      <c r="DI119" s="136"/>
      <c r="DJ119" s="136"/>
      <c r="DK119" s="266"/>
      <c r="DL119" s="266"/>
      <c r="DM119" s="266"/>
      <c r="DN119" s="266"/>
      <c r="DO119" s="266"/>
      <c r="DP119" s="66"/>
      <c r="DQ119" s="66"/>
      <c r="DR119" s="66"/>
      <c r="DS119" s="66"/>
      <c r="DT119" s="269"/>
      <c r="DU119" s="269"/>
      <c r="DV119" s="269"/>
      <c r="DW119" s="269"/>
      <c r="DX119" s="268"/>
      <c r="DY119" s="257"/>
      <c r="DZ119" s="257"/>
      <c r="EA119" s="257"/>
      <c r="EB119" s="257"/>
      <c r="EC119" s="66"/>
      <c r="ED119" s="66"/>
      <c r="EE119" s="66"/>
      <c r="EF119" s="66"/>
      <c r="EG119" s="66"/>
      <c r="EH119" s="257"/>
      <c r="EI119" s="257"/>
      <c r="EJ119" s="257"/>
      <c r="EK119" s="257"/>
    </row>
    <row r="120" spans="1:141" ht="39.75" customHeight="1" x14ac:dyDescent="0.2">
      <c r="A120" s="352"/>
      <c r="B120" s="355"/>
      <c r="C120" s="346"/>
      <c r="D120" s="346"/>
      <c r="E120" s="161"/>
      <c r="F120" s="349"/>
      <c r="G120" s="161"/>
      <c r="H120" s="349"/>
      <c r="I120" s="349"/>
      <c r="J120" s="346"/>
      <c r="K120" s="181"/>
      <c r="L120" s="181"/>
      <c r="M120" s="181"/>
      <c r="N120" s="181"/>
      <c r="O120" s="346"/>
      <c r="P120" s="340"/>
      <c r="Q120" s="337"/>
      <c r="R120" s="340"/>
      <c r="S120" s="337"/>
      <c r="T120" s="343"/>
      <c r="U120" s="149"/>
      <c r="V120" s="157"/>
      <c r="W120" s="157"/>
      <c r="X120" s="157"/>
      <c r="Y120" s="151" t="s">
        <v>115</v>
      </c>
      <c r="Z120" s="134">
        <f>+IF(Y120='Tabla Valoración controles'!$D$4,'Tabla Valoración controles'!$F$4,IF('Mapa Corrupcion'!Y120='Tabla Valoración controles'!$D$5,'Tabla Valoración controles'!$F$5,IF(Y120=FORMULAS!$A$10,0,'Tabla Valoración controles'!$F$6)))</f>
        <v>0</v>
      </c>
      <c r="AA120" s="151"/>
      <c r="AB120" s="135">
        <f>+IF(AA120='Tabla Valoración controles'!$D$7,'Tabla Valoración controles'!$F$7,IF(Y120=FORMULAS!$A$10,0,'Tabla Valoración controles'!$F$8))</f>
        <v>0</v>
      </c>
      <c r="AC120" s="151"/>
      <c r="AD120" s="134">
        <f>+IF(AC120='Tabla Valoración controles'!$D$9,'Tabla Valoración controles'!$F$9,IF(Y120=FORMULAS!$A$10,0,'Tabla Valoración controles'!$F$10))</f>
        <v>0</v>
      </c>
      <c r="AE120" s="151"/>
      <c r="AF120" s="134">
        <f>+IF(AE120='Tabla Valoración controles'!$D$9,'Tabla Valoración controles'!$F$9,IF(AA120=FORMULAS!$A$10,0,'Tabla Valoración controles'!$F$10))</f>
        <v>0</v>
      </c>
      <c r="AG120" s="151"/>
      <c r="AH120" s="134">
        <f>+IF(AG120='Tabla Valoración controles'!$D$13,'Tabla Valoración controles'!$F$13,'Tabla Valoración controles'!$F$14)</f>
        <v>0</v>
      </c>
      <c r="AI120" s="195">
        <f t="shared" si="3"/>
        <v>0</v>
      </c>
      <c r="AJ120" s="152"/>
      <c r="AK120" s="153">
        <f>+IF(AJ120=[2]CONTROLES!$C$50,[2]CONTROLES!$D$50,[2]CONTROLES!$D$51)</f>
        <v>0</v>
      </c>
      <c r="AL120" s="152"/>
      <c r="AM120" s="153">
        <f>+IF(AL120=[2]CONTROLES!$C$52,[2]CONTROLES!$D$52,[2]CONTROLES!$D$53)</f>
        <v>0</v>
      </c>
      <c r="AN120" s="152"/>
      <c r="AO120" s="153">
        <f>+IF(AN120=[2]CONTROLES!$C$54,[2]CONTROLES!$D$54,[2]CONTROLES!$D$55)</f>
        <v>0</v>
      </c>
      <c r="AP120" s="152"/>
      <c r="AQ120" s="153">
        <f>+IF(AP120=[2]CONTROLES!$C$56,[2]CONTROLES!$D$56,IF(AP120=[2]CONTROLES!$C$57,[2]CONTROLES!$D$57,[2]CONTROLES!$D$58))</f>
        <v>0</v>
      </c>
      <c r="AR120" s="152"/>
      <c r="AS120" s="153">
        <f>+IF(AR120=[2]CONTROLES!$C$59,[2]CONTROLES!$D$59,[2]CONTROLES!$D$60)</f>
        <v>0</v>
      </c>
      <c r="AT120" s="152"/>
      <c r="AU120" s="153">
        <f>+IF(AT120=[2]CONTROLES!$C$61,[2]CONTROLES!$D$61,[2]CONTROLES!$D$62)</f>
        <v>0</v>
      </c>
      <c r="AV120" s="152"/>
      <c r="AW120" s="154">
        <f>+IF(AV120=[2]CONTROLES!$C$63,[2]CONTROLES!$D$63,IF(AV120=[2]CONTROLES!$C$64,[2]CONTROLES!$D$64,[2]CONTROLES!$D$65))</f>
        <v>0</v>
      </c>
      <c r="AX120" s="154">
        <f t="shared" si="4"/>
        <v>0</v>
      </c>
      <c r="AY120" s="155" t="str">
        <f t="shared" si="5"/>
        <v>Débil</v>
      </c>
      <c r="AZ120" s="346"/>
      <c r="BA120" s="340"/>
      <c r="BB120" s="334"/>
      <c r="BC120" s="337"/>
      <c r="BD120" s="343"/>
      <c r="BE120" s="343"/>
      <c r="BF120" s="136"/>
      <c r="BG120" s="136"/>
      <c r="BH120" s="180"/>
      <c r="BI120" s="136"/>
      <c r="BJ120" s="136"/>
      <c r="BK120" s="136"/>
      <c r="BL120" s="136"/>
      <c r="BM120" s="136" t="s">
        <v>171</v>
      </c>
      <c r="BN120" s="358"/>
      <c r="BO120" s="221"/>
      <c r="BP120" s="221"/>
      <c r="BQ120" s="221"/>
      <c r="BR120" s="221"/>
      <c r="BS120" s="221"/>
      <c r="BT120" s="221"/>
      <c r="BU120" s="221"/>
      <c r="BV120" s="221"/>
      <c r="BW120" s="221"/>
      <c r="BX120" s="221"/>
      <c r="BY120" s="221"/>
      <c r="BZ120" s="221"/>
      <c r="CA120" s="221"/>
      <c r="CB120" s="221"/>
      <c r="CC120" s="221"/>
      <c r="CD120" s="221"/>
      <c r="CE120" s="240"/>
      <c r="CF120" s="240"/>
      <c r="CG120" s="136"/>
      <c r="CH120" s="136"/>
      <c r="CI120" s="136"/>
      <c r="CJ120" s="136"/>
      <c r="CK120" s="136"/>
      <c r="CL120" s="136"/>
      <c r="CM120" s="136"/>
      <c r="CN120" s="136"/>
      <c r="CO120" s="136"/>
      <c r="CP120" s="136"/>
      <c r="CQ120" s="136"/>
      <c r="CR120" s="136"/>
      <c r="CS120" s="136"/>
      <c r="CT120" s="136"/>
      <c r="CU120" s="136"/>
      <c r="CV120" s="136"/>
      <c r="CW120" s="136"/>
      <c r="CX120" s="136"/>
      <c r="CY120" s="136"/>
      <c r="CZ120" s="136"/>
      <c r="DA120" s="136"/>
      <c r="DB120" s="136"/>
      <c r="DC120" s="136"/>
      <c r="DD120" s="136"/>
      <c r="DE120" s="136"/>
      <c r="DF120" s="136"/>
      <c r="DG120" s="136"/>
      <c r="DH120" s="136"/>
      <c r="DI120" s="136"/>
      <c r="DJ120" s="136"/>
      <c r="DK120" s="266"/>
      <c r="DL120" s="266"/>
      <c r="DM120" s="266"/>
      <c r="DN120" s="266"/>
      <c r="DO120" s="266"/>
      <c r="DP120" s="66"/>
      <c r="DQ120" s="66"/>
      <c r="DR120" s="66"/>
      <c r="DS120" s="66"/>
      <c r="DT120" s="269"/>
      <c r="DU120" s="269"/>
      <c r="DV120" s="269"/>
      <c r="DW120" s="269"/>
      <c r="DX120" s="268"/>
      <c r="DY120" s="257"/>
      <c r="DZ120" s="257"/>
      <c r="EA120" s="257"/>
      <c r="EB120" s="257"/>
      <c r="EC120" s="66"/>
      <c r="ED120" s="66"/>
      <c r="EE120" s="66"/>
      <c r="EF120" s="66"/>
      <c r="EG120" s="66"/>
      <c r="EH120" s="257"/>
      <c r="EI120" s="257"/>
      <c r="EJ120" s="257"/>
      <c r="EK120" s="257"/>
    </row>
    <row r="121" spans="1:141" ht="39.75" customHeight="1" x14ac:dyDescent="0.2">
      <c r="A121" s="352"/>
      <c r="B121" s="355"/>
      <c r="C121" s="346"/>
      <c r="D121" s="346"/>
      <c r="E121" s="161"/>
      <c r="F121" s="349"/>
      <c r="G121" s="161"/>
      <c r="H121" s="349"/>
      <c r="I121" s="349"/>
      <c r="J121" s="346"/>
      <c r="K121" s="181"/>
      <c r="L121" s="181"/>
      <c r="M121" s="181"/>
      <c r="N121" s="181"/>
      <c r="O121" s="346"/>
      <c r="P121" s="340"/>
      <c r="Q121" s="337"/>
      <c r="R121" s="340"/>
      <c r="S121" s="337"/>
      <c r="T121" s="343"/>
      <c r="U121" s="149"/>
      <c r="V121" s="157"/>
      <c r="W121" s="157"/>
      <c r="X121" s="157"/>
      <c r="Y121" s="151" t="s">
        <v>115</v>
      </c>
      <c r="Z121" s="134">
        <f>+IF(Y121='Tabla Valoración controles'!$D$4,'Tabla Valoración controles'!$F$4,IF('Mapa Corrupcion'!Y121='Tabla Valoración controles'!$D$5,'Tabla Valoración controles'!$F$5,IF(Y121=FORMULAS!$A$10,0,'Tabla Valoración controles'!$F$6)))</f>
        <v>0</v>
      </c>
      <c r="AA121" s="151"/>
      <c r="AB121" s="135">
        <f>+IF(AA121='Tabla Valoración controles'!$D$7,'Tabla Valoración controles'!$F$7,IF(Y121=FORMULAS!$A$10,0,'Tabla Valoración controles'!$F$8))</f>
        <v>0</v>
      </c>
      <c r="AC121" s="151"/>
      <c r="AD121" s="134">
        <f>+IF(AC121='Tabla Valoración controles'!$D$9,'Tabla Valoración controles'!$F$9,IF(Y121=FORMULAS!$A$10,0,'Tabla Valoración controles'!$F$10))</f>
        <v>0</v>
      </c>
      <c r="AE121" s="151"/>
      <c r="AF121" s="134">
        <f>+IF(AE121='Tabla Valoración controles'!$D$9,'Tabla Valoración controles'!$F$9,IF(AA121=FORMULAS!$A$10,0,'Tabla Valoración controles'!$F$10))</f>
        <v>0</v>
      </c>
      <c r="AG121" s="151"/>
      <c r="AH121" s="134">
        <f>+IF(AG121='Tabla Valoración controles'!$D$13,'Tabla Valoración controles'!$F$13,'Tabla Valoración controles'!$F$14)</f>
        <v>0</v>
      </c>
      <c r="AI121" s="195">
        <f t="shared" si="3"/>
        <v>0</v>
      </c>
      <c r="AJ121" s="152"/>
      <c r="AK121" s="153">
        <f>+IF(AJ121=[2]CONTROLES!$C$50,[2]CONTROLES!$D$50,[2]CONTROLES!$D$51)</f>
        <v>0</v>
      </c>
      <c r="AL121" s="152"/>
      <c r="AM121" s="153">
        <f>+IF(AL121=[2]CONTROLES!$C$52,[2]CONTROLES!$D$52,[2]CONTROLES!$D$53)</f>
        <v>0</v>
      </c>
      <c r="AN121" s="152"/>
      <c r="AO121" s="153">
        <f>+IF(AN121=[2]CONTROLES!$C$54,[2]CONTROLES!$D$54,[2]CONTROLES!$D$55)</f>
        <v>0</v>
      </c>
      <c r="AP121" s="152"/>
      <c r="AQ121" s="153">
        <f>+IF(AP121=[2]CONTROLES!$C$56,[2]CONTROLES!$D$56,IF(AP121=[2]CONTROLES!$C$57,[2]CONTROLES!$D$57,[2]CONTROLES!$D$58))</f>
        <v>0</v>
      </c>
      <c r="AR121" s="152"/>
      <c r="AS121" s="153">
        <f>+IF(AR121=[2]CONTROLES!$C$59,[2]CONTROLES!$D$59,[2]CONTROLES!$D$60)</f>
        <v>0</v>
      </c>
      <c r="AT121" s="152"/>
      <c r="AU121" s="153">
        <f>+IF(AT121=[2]CONTROLES!$C$61,[2]CONTROLES!$D$61,[2]CONTROLES!$D$62)</f>
        <v>0</v>
      </c>
      <c r="AV121" s="152"/>
      <c r="AW121" s="154">
        <f>+IF(AV121=[2]CONTROLES!$C$63,[2]CONTROLES!$D$63,IF(AV121=[2]CONTROLES!$C$64,[2]CONTROLES!$D$64,[2]CONTROLES!$D$65))</f>
        <v>0</v>
      </c>
      <c r="AX121" s="154">
        <f t="shared" si="4"/>
        <v>0</v>
      </c>
      <c r="AY121" s="155" t="str">
        <f t="shared" si="5"/>
        <v>Débil</v>
      </c>
      <c r="AZ121" s="346"/>
      <c r="BA121" s="340"/>
      <c r="BB121" s="334"/>
      <c r="BC121" s="337"/>
      <c r="BD121" s="343"/>
      <c r="BE121" s="343"/>
      <c r="BF121" s="136"/>
      <c r="BG121" s="136"/>
      <c r="BH121" s="180"/>
      <c r="BI121" s="136"/>
      <c r="BJ121" s="136"/>
      <c r="BK121" s="136"/>
      <c r="BL121" s="136"/>
      <c r="BM121" s="136" t="s">
        <v>171</v>
      </c>
      <c r="BN121" s="358"/>
      <c r="BO121" s="221"/>
      <c r="BP121" s="221"/>
      <c r="BQ121" s="221"/>
      <c r="BR121" s="221"/>
      <c r="BS121" s="221"/>
      <c r="BT121" s="221"/>
      <c r="BU121" s="221"/>
      <c r="BV121" s="221"/>
      <c r="BW121" s="221"/>
      <c r="BX121" s="221"/>
      <c r="BY121" s="221"/>
      <c r="BZ121" s="221"/>
      <c r="CA121" s="221"/>
      <c r="CB121" s="221"/>
      <c r="CC121" s="221"/>
      <c r="CD121" s="221"/>
      <c r="CE121" s="240"/>
      <c r="CF121" s="240"/>
      <c r="CG121" s="136"/>
      <c r="CH121" s="136"/>
      <c r="CI121" s="136"/>
      <c r="CJ121" s="136"/>
      <c r="CK121" s="136"/>
      <c r="CL121" s="136"/>
      <c r="CM121" s="136"/>
      <c r="CN121" s="136"/>
      <c r="CO121" s="136"/>
      <c r="CP121" s="136"/>
      <c r="CQ121" s="136"/>
      <c r="CR121" s="136"/>
      <c r="CS121" s="136"/>
      <c r="CT121" s="136"/>
      <c r="CU121" s="136"/>
      <c r="CV121" s="136"/>
      <c r="CW121" s="136"/>
      <c r="CX121" s="136"/>
      <c r="CY121" s="136"/>
      <c r="CZ121" s="136"/>
      <c r="DA121" s="136"/>
      <c r="DB121" s="136"/>
      <c r="DC121" s="136"/>
      <c r="DD121" s="136"/>
      <c r="DE121" s="136"/>
      <c r="DF121" s="136"/>
      <c r="DG121" s="136"/>
      <c r="DH121" s="136"/>
      <c r="DI121" s="136"/>
      <c r="DJ121" s="136"/>
      <c r="DK121" s="266"/>
      <c r="DL121" s="266"/>
      <c r="DM121" s="266"/>
      <c r="DN121" s="266"/>
      <c r="DO121" s="266"/>
      <c r="DP121" s="66"/>
      <c r="DQ121" s="66"/>
      <c r="DR121" s="66"/>
      <c r="DS121" s="66"/>
      <c r="DT121" s="269"/>
      <c r="DU121" s="269"/>
      <c r="DV121" s="269"/>
      <c r="DW121" s="269"/>
      <c r="DX121" s="268"/>
      <c r="DY121" s="257"/>
      <c r="DZ121" s="257"/>
      <c r="EA121" s="257"/>
      <c r="EB121" s="257"/>
      <c r="EC121" s="66"/>
      <c r="ED121" s="66"/>
      <c r="EE121" s="66"/>
      <c r="EF121" s="66"/>
      <c r="EG121" s="66"/>
      <c r="EH121" s="257"/>
      <c r="EI121" s="257"/>
      <c r="EJ121" s="257"/>
      <c r="EK121" s="257"/>
    </row>
    <row r="122" spans="1:141" ht="39.75" customHeight="1" x14ac:dyDescent="0.2">
      <c r="A122" s="353"/>
      <c r="B122" s="356"/>
      <c r="C122" s="347"/>
      <c r="D122" s="347"/>
      <c r="E122" s="161"/>
      <c r="F122" s="350"/>
      <c r="G122" s="161"/>
      <c r="H122" s="350"/>
      <c r="I122" s="350"/>
      <c r="J122" s="347"/>
      <c r="K122" s="182"/>
      <c r="L122" s="182"/>
      <c r="M122" s="182"/>
      <c r="N122" s="182"/>
      <c r="O122" s="347"/>
      <c r="P122" s="341"/>
      <c r="Q122" s="338"/>
      <c r="R122" s="341"/>
      <c r="S122" s="338"/>
      <c r="T122" s="344"/>
      <c r="U122" s="149"/>
      <c r="V122" s="157"/>
      <c r="W122" s="157"/>
      <c r="X122" s="157"/>
      <c r="Y122" s="151" t="s">
        <v>115</v>
      </c>
      <c r="Z122" s="134">
        <f>+IF(Y122='Tabla Valoración controles'!$D$4,'Tabla Valoración controles'!$F$4,IF('Mapa Corrupcion'!Y122='Tabla Valoración controles'!$D$5,'Tabla Valoración controles'!$F$5,IF(Y122=FORMULAS!$A$10,0,'Tabla Valoración controles'!$F$6)))</f>
        <v>0</v>
      </c>
      <c r="AA122" s="151"/>
      <c r="AB122" s="135">
        <f>+IF(AA122='Tabla Valoración controles'!$D$7,'Tabla Valoración controles'!$F$7,IF(Y122=FORMULAS!$A$10,0,'Tabla Valoración controles'!$F$8))</f>
        <v>0</v>
      </c>
      <c r="AC122" s="151"/>
      <c r="AD122" s="134">
        <f>+IF(AC122='Tabla Valoración controles'!$D$9,'Tabla Valoración controles'!$F$9,IF(Y122=FORMULAS!$A$10,0,'Tabla Valoración controles'!$F$10))</f>
        <v>0</v>
      </c>
      <c r="AE122" s="151"/>
      <c r="AF122" s="134">
        <f>+IF(AE122='Tabla Valoración controles'!$D$9,'Tabla Valoración controles'!$F$9,IF(AA122=FORMULAS!$A$10,0,'Tabla Valoración controles'!$F$10))</f>
        <v>0</v>
      </c>
      <c r="AG122" s="151"/>
      <c r="AH122" s="134">
        <f>+IF(AG122='Tabla Valoración controles'!$D$13,'Tabla Valoración controles'!$F$13,'Tabla Valoración controles'!$F$14)</f>
        <v>0</v>
      </c>
      <c r="AI122" s="195">
        <f t="shared" si="3"/>
        <v>0</v>
      </c>
      <c r="AJ122" s="152"/>
      <c r="AK122" s="153">
        <f>+IF(AJ122=[2]CONTROLES!$C$50,[2]CONTROLES!$D$50,[2]CONTROLES!$D$51)</f>
        <v>0</v>
      </c>
      <c r="AL122" s="152"/>
      <c r="AM122" s="153">
        <f>+IF(AL122=[2]CONTROLES!$C$52,[2]CONTROLES!$D$52,[2]CONTROLES!$D$53)</f>
        <v>0</v>
      </c>
      <c r="AN122" s="152"/>
      <c r="AO122" s="153">
        <f>+IF(AN122=[2]CONTROLES!$C$54,[2]CONTROLES!$D$54,[2]CONTROLES!$D$55)</f>
        <v>0</v>
      </c>
      <c r="AP122" s="152"/>
      <c r="AQ122" s="153">
        <f>+IF(AP122=[2]CONTROLES!$C$56,[2]CONTROLES!$D$56,IF(AP122=[2]CONTROLES!$C$57,[2]CONTROLES!$D$57,[2]CONTROLES!$D$58))</f>
        <v>0</v>
      </c>
      <c r="AR122" s="152"/>
      <c r="AS122" s="153">
        <f>+IF(AR122=[2]CONTROLES!$C$59,[2]CONTROLES!$D$59,[2]CONTROLES!$D$60)</f>
        <v>0</v>
      </c>
      <c r="AT122" s="152"/>
      <c r="AU122" s="153">
        <f>+IF(AT122=[2]CONTROLES!$C$61,[2]CONTROLES!$D$61,[2]CONTROLES!$D$62)</f>
        <v>0</v>
      </c>
      <c r="AV122" s="152"/>
      <c r="AW122" s="154">
        <f>+IF(AV122=[2]CONTROLES!$C$63,[2]CONTROLES!$D$63,IF(AV122=[2]CONTROLES!$C$64,[2]CONTROLES!$D$64,[2]CONTROLES!$D$65))</f>
        <v>0</v>
      </c>
      <c r="AX122" s="154">
        <f t="shared" si="4"/>
        <v>0</v>
      </c>
      <c r="AY122" s="155" t="str">
        <f t="shared" si="5"/>
        <v>Débil</v>
      </c>
      <c r="AZ122" s="347"/>
      <c r="BA122" s="341"/>
      <c r="BB122" s="335"/>
      <c r="BC122" s="338"/>
      <c r="BD122" s="344"/>
      <c r="BE122" s="344"/>
      <c r="BF122" s="136"/>
      <c r="BG122" s="136"/>
      <c r="BH122" s="180"/>
      <c r="BI122" s="136"/>
      <c r="BJ122" s="136"/>
      <c r="BK122" s="136"/>
      <c r="BL122" s="136"/>
      <c r="BM122" s="136" t="s">
        <v>171</v>
      </c>
      <c r="BN122" s="359"/>
      <c r="BO122" s="221"/>
      <c r="BP122" s="221"/>
      <c r="BQ122" s="221"/>
      <c r="BR122" s="221"/>
      <c r="BS122" s="221"/>
      <c r="BT122" s="221"/>
      <c r="BU122" s="221"/>
      <c r="BV122" s="221"/>
      <c r="BW122" s="221"/>
      <c r="BX122" s="221"/>
      <c r="BY122" s="221"/>
      <c r="BZ122" s="221"/>
      <c r="CA122" s="221"/>
      <c r="CB122" s="221"/>
      <c r="CC122" s="221"/>
      <c r="CD122" s="221"/>
      <c r="CE122" s="240"/>
      <c r="CF122" s="240"/>
      <c r="CG122" s="136"/>
      <c r="CH122" s="136"/>
      <c r="CI122" s="136"/>
      <c r="CJ122" s="136"/>
      <c r="CK122" s="136"/>
      <c r="CL122" s="136"/>
      <c r="CM122" s="136"/>
      <c r="CN122" s="136"/>
      <c r="CO122" s="136"/>
      <c r="CP122" s="136"/>
      <c r="CQ122" s="136"/>
      <c r="CR122" s="136"/>
      <c r="CS122" s="136"/>
      <c r="CT122" s="136"/>
      <c r="CU122" s="136"/>
      <c r="CV122" s="136"/>
      <c r="CW122" s="136"/>
      <c r="CX122" s="136"/>
      <c r="CY122" s="136"/>
      <c r="CZ122" s="136"/>
      <c r="DA122" s="136"/>
      <c r="DB122" s="136"/>
      <c r="DC122" s="136"/>
      <c r="DD122" s="136"/>
      <c r="DE122" s="136"/>
      <c r="DF122" s="136"/>
      <c r="DG122" s="136"/>
      <c r="DH122" s="136"/>
      <c r="DI122" s="136"/>
      <c r="DJ122" s="136"/>
      <c r="DK122" s="266"/>
      <c r="DL122" s="266"/>
      <c r="DM122" s="266"/>
      <c r="DN122" s="266"/>
      <c r="DO122" s="266"/>
      <c r="DP122" s="66"/>
      <c r="DQ122" s="66"/>
      <c r="DR122" s="66"/>
      <c r="DS122" s="66"/>
      <c r="DT122" s="269"/>
      <c r="DU122" s="269"/>
      <c r="DV122" s="269"/>
      <c r="DW122" s="269"/>
      <c r="DX122" s="268"/>
      <c r="DY122" s="258"/>
      <c r="DZ122" s="258"/>
      <c r="EA122" s="258"/>
      <c r="EB122" s="258"/>
      <c r="EC122" s="66"/>
      <c r="ED122" s="66"/>
      <c r="EE122" s="66"/>
      <c r="EF122" s="66"/>
      <c r="EG122" s="66"/>
      <c r="EH122" s="258"/>
      <c r="EI122" s="258"/>
      <c r="EJ122" s="258"/>
      <c r="EK122" s="258"/>
    </row>
    <row r="123" spans="1:141" ht="107.25" customHeight="1" x14ac:dyDescent="0.2">
      <c r="A123" s="351">
        <v>20</v>
      </c>
      <c r="B123" s="354" t="s">
        <v>128</v>
      </c>
      <c r="C123" s="345" t="str">
        <f>VLOOKUP(B123,FORMULAS!$A$30:$B$46,2,0)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3" s="345" t="str">
        <f>VLOOKUP(B123,FORMULAS!$A$30:$C$46,3,0)</f>
        <v>Director de Urbanizaciones y Titulación</v>
      </c>
      <c r="E123" s="161" t="s">
        <v>553</v>
      </c>
      <c r="F123" s="348" t="s">
        <v>548</v>
      </c>
      <c r="G123" s="161" t="s">
        <v>549</v>
      </c>
      <c r="H123" s="348" t="s">
        <v>546</v>
      </c>
      <c r="I123" s="348" t="s">
        <v>547</v>
      </c>
      <c r="J123" s="345" t="s">
        <v>796</v>
      </c>
      <c r="K123" s="148" t="s">
        <v>676</v>
      </c>
      <c r="L123" s="148" t="s">
        <v>676</v>
      </c>
      <c r="M123" s="148" t="s">
        <v>676</v>
      </c>
      <c r="N123" s="148" t="s">
        <v>676</v>
      </c>
      <c r="O123" s="345" t="s">
        <v>285</v>
      </c>
      <c r="P123" s="339" t="str">
        <f>VLOOKUP(O123,FORMULAS!$A$77:$B$82,2,0)</f>
        <v>Improbable</v>
      </c>
      <c r="Q123" s="336" t="str">
        <f>+P123</f>
        <v>Improbable</v>
      </c>
      <c r="R123" s="339" t="str">
        <f>VLOOKUP(A123,'Impacto Ri Inhe'!$B$5:$AF$41,31,1)</f>
        <v>Mayor</v>
      </c>
      <c r="S123" s="336" t="str">
        <f>CONCATENATE(R123,"-",Q123)</f>
        <v>Mayor-Improbable</v>
      </c>
      <c r="T123" s="342" t="str">
        <f>VLOOKUP(S123,FORMULAS!$I$77:$J$97,2,0)</f>
        <v>Alto</v>
      </c>
      <c r="U123" s="149">
        <v>1</v>
      </c>
      <c r="V123" s="150" t="s">
        <v>606</v>
      </c>
      <c r="W123" s="150" t="s">
        <v>555</v>
      </c>
      <c r="X123" s="150" t="s">
        <v>607</v>
      </c>
      <c r="Y123" s="151" t="s">
        <v>12</v>
      </c>
      <c r="Z123" s="134">
        <f>+IF(Y123='Tabla Valoración controles'!$D$4,'Tabla Valoración controles'!$F$4,IF('Mapa Corrupcion'!Y123='Tabla Valoración controles'!$D$5,'Tabla Valoración controles'!$F$5,IF(Y123=FORMULAS!$A$10,0,'Tabla Valoración controles'!$F$6)))</f>
        <v>0.25</v>
      </c>
      <c r="AA123" s="151" t="s">
        <v>8</v>
      </c>
      <c r="AB123" s="135">
        <f>+IF(AA123='Tabla Valoración controles'!$D$7,'Tabla Valoración controles'!$F$7,IF(Y123=FORMULAS!$A$10,0,'Tabla Valoración controles'!$F$8))</f>
        <v>0.15</v>
      </c>
      <c r="AC123" s="151" t="s">
        <v>18</v>
      </c>
      <c r="AD123" s="134">
        <f>+IF(AC123='Tabla Valoración controles'!$D$9,'Tabla Valoración controles'!$F$9,IF(Y123=FORMULAS!$A$10,0,'Tabla Valoración controles'!$F$10))</f>
        <v>0</v>
      </c>
      <c r="AE123" s="151" t="s">
        <v>20</v>
      </c>
      <c r="AF123" s="134">
        <f>+IF(AE123='Tabla Valoración controles'!$D$9,'Tabla Valoración controles'!$F$9,IF(AA123=FORMULAS!$A$10,0,'Tabla Valoración controles'!$F$10))</f>
        <v>0</v>
      </c>
      <c r="AG123" s="151" t="s">
        <v>77</v>
      </c>
      <c r="AH123" s="134">
        <f>+IF(AG123='Tabla Valoración controles'!$D$13,'Tabla Valoración controles'!$F$13,'Tabla Valoración controles'!$F$14)</f>
        <v>0</v>
      </c>
      <c r="AI123" s="195">
        <f t="shared" si="3"/>
        <v>0.4</v>
      </c>
      <c r="AJ123" s="152" t="s">
        <v>716</v>
      </c>
      <c r="AK123" s="153">
        <f>+IF(AJ123=[2]CONTROLES!$C$50,[2]CONTROLES!$D$50,[2]CONTROLES!$D$51)</f>
        <v>15</v>
      </c>
      <c r="AL123" s="152" t="s">
        <v>722</v>
      </c>
      <c r="AM123" s="153">
        <f>+IF(AL123=[2]CONTROLES!$C$52,[2]CONTROLES!$D$52,[2]CONTROLES!$D$53)</f>
        <v>15</v>
      </c>
      <c r="AN123" s="152" t="s">
        <v>725</v>
      </c>
      <c r="AO123" s="153">
        <f>+IF(AN123=[2]CONTROLES!$C$54,[2]CONTROLES!$D$54,[2]CONTROLES!$D$55)</f>
        <v>15</v>
      </c>
      <c r="AP123" s="152" t="s">
        <v>728</v>
      </c>
      <c r="AQ123" s="153">
        <f>+IF(AP123=[2]CONTROLES!$C$56,[2]CONTROLES!$D$56,IF(AP123=[2]CONTROLES!$C$57,[2]CONTROLES!$D$57,[2]CONTROLES!$D$58))</f>
        <v>15</v>
      </c>
      <c r="AR123" s="152" t="s">
        <v>732</v>
      </c>
      <c r="AS123" s="153">
        <f>+IF(AR123=[2]CONTROLES!$C$59,[2]CONTROLES!$D$59,[2]CONTROLES!$D$60)</f>
        <v>15</v>
      </c>
      <c r="AT123" s="152" t="s">
        <v>735</v>
      </c>
      <c r="AU123" s="153">
        <f>+IF(AT123=[2]CONTROLES!$C$61,[2]CONTROLES!$D$61,[2]CONTROLES!$D$62)</f>
        <v>15</v>
      </c>
      <c r="AV123" s="152" t="s">
        <v>738</v>
      </c>
      <c r="AW123" s="154">
        <f>+IF(AV123=[2]CONTROLES!$C$63,[2]CONTROLES!$D$63,IF(AV123=[2]CONTROLES!$C$64,[2]CONTROLES!$D$64,[2]CONTROLES!$D$65))</f>
        <v>10</v>
      </c>
      <c r="AX123" s="154">
        <f t="shared" si="4"/>
        <v>100</v>
      </c>
      <c r="AY123" s="155" t="str">
        <f t="shared" si="5"/>
        <v>Fuerte</v>
      </c>
      <c r="AZ123" s="345" t="s">
        <v>286</v>
      </c>
      <c r="BA123" s="339" t="str">
        <f>VLOOKUP(AZ123,FORMULAS!$A$77:$B$82,2,0)</f>
        <v>Rara vez</v>
      </c>
      <c r="BB123" s="333" t="str">
        <f>+R123</f>
        <v>Mayor</v>
      </c>
      <c r="BC123" s="336" t="str">
        <f>CONCATENATE(BB123,"-",BA123)</f>
        <v>Mayor-Rara vez</v>
      </c>
      <c r="BD123" s="342" t="str">
        <f>VLOOKUP(BC123,FORMULAS!$I$77:$J$97,2,0)</f>
        <v>Alto</v>
      </c>
      <c r="BE123" s="342" t="s">
        <v>118</v>
      </c>
      <c r="BF123" s="180" t="s">
        <v>786</v>
      </c>
      <c r="BG123" s="180" t="s">
        <v>609</v>
      </c>
      <c r="BH123" s="180" t="s">
        <v>222</v>
      </c>
      <c r="BI123" s="156">
        <v>44593</v>
      </c>
      <c r="BJ123" s="156">
        <v>44895</v>
      </c>
      <c r="BK123" s="180" t="s">
        <v>824</v>
      </c>
      <c r="BL123" s="180" t="s">
        <v>787</v>
      </c>
      <c r="BM123" s="136" t="s">
        <v>172</v>
      </c>
      <c r="BN123" s="345" t="s">
        <v>591</v>
      </c>
      <c r="BO123" s="221" t="s">
        <v>625</v>
      </c>
      <c r="BP123" s="221" t="s">
        <v>625</v>
      </c>
      <c r="BQ123" s="221" t="s">
        <v>1550</v>
      </c>
      <c r="BR123" s="221" t="s">
        <v>1551</v>
      </c>
      <c r="BS123" s="221" t="s">
        <v>1552</v>
      </c>
      <c r="BT123" s="221" t="s">
        <v>1553</v>
      </c>
      <c r="BU123" s="221" t="s">
        <v>1550</v>
      </c>
      <c r="BV123" s="221" t="s">
        <v>1554</v>
      </c>
      <c r="BW123" s="221" t="s">
        <v>625</v>
      </c>
      <c r="BX123" s="221" t="s">
        <v>625</v>
      </c>
      <c r="BY123" s="221" t="s">
        <v>1550</v>
      </c>
      <c r="BZ123" s="221" t="s">
        <v>1555</v>
      </c>
      <c r="CA123" s="221" t="s">
        <v>625</v>
      </c>
      <c r="CB123" s="221" t="s">
        <v>625</v>
      </c>
      <c r="CC123" s="221" t="s">
        <v>1550</v>
      </c>
      <c r="CD123" s="221" t="s">
        <v>1556</v>
      </c>
      <c r="CE123" s="210" t="s">
        <v>1034</v>
      </c>
      <c r="CF123" s="210" t="s">
        <v>1035</v>
      </c>
      <c r="CG123" s="210" t="s">
        <v>625</v>
      </c>
      <c r="CH123" s="210" t="s">
        <v>625</v>
      </c>
      <c r="CI123" s="210" t="s">
        <v>1034</v>
      </c>
      <c r="CJ123" s="210" t="s">
        <v>1036</v>
      </c>
      <c r="CK123" s="210" t="s">
        <v>1335</v>
      </c>
      <c r="CL123" s="210" t="s">
        <v>1336</v>
      </c>
      <c r="CM123" s="210" t="s">
        <v>1034</v>
      </c>
      <c r="CN123" s="210" t="s">
        <v>1037</v>
      </c>
      <c r="CO123" s="210" t="s">
        <v>625</v>
      </c>
      <c r="CP123" s="210" t="s">
        <v>625</v>
      </c>
      <c r="CQ123" s="210" t="s">
        <v>1034</v>
      </c>
      <c r="CR123" s="210" t="s">
        <v>1038</v>
      </c>
      <c r="CS123" s="210" t="s">
        <v>625</v>
      </c>
      <c r="CT123" s="210" t="s">
        <v>625</v>
      </c>
      <c r="CU123" s="210" t="s">
        <v>1034</v>
      </c>
      <c r="CV123" s="210" t="s">
        <v>1411</v>
      </c>
      <c r="CW123" s="210" t="s">
        <v>1412</v>
      </c>
      <c r="CX123" s="210">
        <v>0</v>
      </c>
      <c r="CY123" s="210" t="s">
        <v>1034</v>
      </c>
      <c r="CZ123" s="210" t="s">
        <v>1353</v>
      </c>
      <c r="DA123" s="210" t="s">
        <v>1412</v>
      </c>
      <c r="DB123" s="210">
        <v>0</v>
      </c>
      <c r="DC123" s="210" t="s">
        <v>1034</v>
      </c>
      <c r="DD123" s="210" t="s">
        <v>1354</v>
      </c>
      <c r="DE123" s="210" t="s">
        <v>1412</v>
      </c>
      <c r="DF123" s="210">
        <v>0</v>
      </c>
      <c r="DG123" s="210" t="s">
        <v>1034</v>
      </c>
      <c r="DH123" s="210" t="s">
        <v>1413</v>
      </c>
      <c r="DI123" s="210" t="s">
        <v>1412</v>
      </c>
      <c r="DJ123" s="210">
        <v>0</v>
      </c>
      <c r="DK123" s="264" t="s">
        <v>1215</v>
      </c>
      <c r="DL123" s="264" t="s">
        <v>173</v>
      </c>
      <c r="DM123" s="264" t="s">
        <v>1190</v>
      </c>
      <c r="DN123" s="289">
        <v>4</v>
      </c>
      <c r="DO123" s="264" t="s">
        <v>173</v>
      </c>
      <c r="DP123" s="264" t="s">
        <v>1610</v>
      </c>
      <c r="DQ123" s="264" t="s">
        <v>1174</v>
      </c>
      <c r="DR123" s="264" t="s">
        <v>1152</v>
      </c>
      <c r="DS123" s="308">
        <v>0.33</v>
      </c>
      <c r="DT123" s="264" t="s">
        <v>1155</v>
      </c>
      <c r="DU123" s="264" t="s">
        <v>173</v>
      </c>
      <c r="DV123" s="264" t="s">
        <v>1211</v>
      </c>
      <c r="DW123" s="270">
        <v>0.5</v>
      </c>
      <c r="DX123" s="282" t="s">
        <v>173</v>
      </c>
      <c r="DY123" s="272" t="s">
        <v>1191</v>
      </c>
      <c r="DZ123" s="272" t="s">
        <v>1216</v>
      </c>
      <c r="EA123" s="259" t="s">
        <v>1152</v>
      </c>
      <c r="EB123" s="259">
        <v>0.5</v>
      </c>
      <c r="EC123" s="246" t="s">
        <v>1084</v>
      </c>
      <c r="ED123" s="66" t="s">
        <v>172</v>
      </c>
      <c r="EE123" s="251" t="s">
        <v>1420</v>
      </c>
      <c r="EF123" s="66">
        <v>0.5</v>
      </c>
      <c r="EG123" s="66" t="s">
        <v>172</v>
      </c>
      <c r="EH123" s="264" t="s">
        <v>1651</v>
      </c>
      <c r="EI123" s="272" t="s">
        <v>1652</v>
      </c>
      <c r="EJ123" s="259" t="s">
        <v>1140</v>
      </c>
      <c r="EK123" s="259">
        <v>0.5</v>
      </c>
    </row>
    <row r="124" spans="1:141" ht="75" customHeight="1" x14ac:dyDescent="0.2">
      <c r="A124" s="352"/>
      <c r="B124" s="355"/>
      <c r="C124" s="346"/>
      <c r="D124" s="346"/>
      <c r="E124" s="161"/>
      <c r="F124" s="349"/>
      <c r="G124" s="161" t="s">
        <v>552</v>
      </c>
      <c r="H124" s="349"/>
      <c r="I124" s="349"/>
      <c r="J124" s="346"/>
      <c r="K124" s="181"/>
      <c r="L124" s="181"/>
      <c r="M124" s="181"/>
      <c r="N124" s="181"/>
      <c r="O124" s="346"/>
      <c r="P124" s="340"/>
      <c r="Q124" s="337"/>
      <c r="R124" s="340"/>
      <c r="S124" s="337"/>
      <c r="T124" s="343"/>
      <c r="U124" s="149">
        <v>2</v>
      </c>
      <c r="V124" s="150" t="s">
        <v>785</v>
      </c>
      <c r="W124" s="150" t="s">
        <v>555</v>
      </c>
      <c r="X124" s="150" t="s">
        <v>825</v>
      </c>
      <c r="Y124" s="151" t="s">
        <v>12</v>
      </c>
      <c r="Z124" s="134">
        <f>+IF(Y124='Tabla Valoración controles'!$D$4,'Tabla Valoración controles'!$F$4,IF('Mapa Corrupcion'!Y124='Tabla Valoración controles'!$D$5,'Tabla Valoración controles'!$F$5,IF(Y124=FORMULAS!$A$10,0,'Tabla Valoración controles'!$F$6)))</f>
        <v>0.25</v>
      </c>
      <c r="AA124" s="151" t="s">
        <v>8</v>
      </c>
      <c r="AB124" s="135">
        <f>+IF(AA124='Tabla Valoración controles'!$D$7,'Tabla Valoración controles'!$F$7,IF(Y124=FORMULAS!$A$10,0,'Tabla Valoración controles'!$F$8))</f>
        <v>0.15</v>
      </c>
      <c r="AC124" s="151" t="s">
        <v>18</v>
      </c>
      <c r="AD124" s="134">
        <f>+IF(AC124='Tabla Valoración controles'!$D$9,'Tabla Valoración controles'!$F$9,IF(Y124=FORMULAS!$A$10,0,'Tabla Valoración controles'!$F$10))</f>
        <v>0</v>
      </c>
      <c r="AE124" s="151" t="s">
        <v>20</v>
      </c>
      <c r="AF124" s="134">
        <f>+IF(AE124='Tabla Valoración controles'!$D$9,'Tabla Valoración controles'!$F$9,IF(AA124=FORMULAS!$A$10,0,'Tabla Valoración controles'!$F$10))</f>
        <v>0</v>
      </c>
      <c r="AG124" s="151" t="s">
        <v>77</v>
      </c>
      <c r="AH124" s="134">
        <f>+IF(AG124='Tabla Valoración controles'!$D$13,'Tabla Valoración controles'!$F$13,'Tabla Valoración controles'!$F$14)</f>
        <v>0</v>
      </c>
      <c r="AI124" s="195">
        <f t="shared" si="3"/>
        <v>0.4</v>
      </c>
      <c r="AJ124" s="152" t="s">
        <v>716</v>
      </c>
      <c r="AK124" s="153">
        <f>+IF(AJ124=[2]CONTROLES!$C$50,[2]CONTROLES!$D$50,[2]CONTROLES!$D$51)</f>
        <v>15</v>
      </c>
      <c r="AL124" s="152" t="s">
        <v>722</v>
      </c>
      <c r="AM124" s="153">
        <f>+IF(AL124=[2]CONTROLES!$C$52,[2]CONTROLES!$D$52,[2]CONTROLES!$D$53)</f>
        <v>15</v>
      </c>
      <c r="AN124" s="152" t="s">
        <v>725</v>
      </c>
      <c r="AO124" s="153">
        <f>+IF(AN124=[2]CONTROLES!$C$54,[2]CONTROLES!$D$54,[2]CONTROLES!$D$55)</f>
        <v>15</v>
      </c>
      <c r="AP124" s="152" t="s">
        <v>728</v>
      </c>
      <c r="AQ124" s="153">
        <f>+IF(AP124=[2]CONTROLES!$C$56,[2]CONTROLES!$D$56,IF(AP124=[2]CONTROLES!$C$57,[2]CONTROLES!$D$57,[2]CONTROLES!$D$58))</f>
        <v>15</v>
      </c>
      <c r="AR124" s="152" t="s">
        <v>732</v>
      </c>
      <c r="AS124" s="153">
        <f>+IF(AR124=[2]CONTROLES!$C$59,[2]CONTROLES!$D$59,[2]CONTROLES!$D$60)</f>
        <v>15</v>
      </c>
      <c r="AT124" s="152" t="s">
        <v>735</v>
      </c>
      <c r="AU124" s="153">
        <f>+IF(AT124=[2]CONTROLES!$C$61,[2]CONTROLES!$D$61,[2]CONTROLES!$D$62)</f>
        <v>15</v>
      </c>
      <c r="AV124" s="152" t="s">
        <v>738</v>
      </c>
      <c r="AW124" s="154">
        <f>+IF(AV124=[2]CONTROLES!$C$63,[2]CONTROLES!$D$63,IF(AV124=[2]CONTROLES!$C$64,[2]CONTROLES!$D$64,[2]CONTROLES!$D$65))</f>
        <v>10</v>
      </c>
      <c r="AX124" s="154">
        <f t="shared" si="4"/>
        <v>100</v>
      </c>
      <c r="AY124" s="155" t="str">
        <f t="shared" si="5"/>
        <v>Fuerte</v>
      </c>
      <c r="AZ124" s="346"/>
      <c r="BA124" s="340"/>
      <c r="BB124" s="334"/>
      <c r="BC124" s="337"/>
      <c r="BD124" s="343"/>
      <c r="BE124" s="343"/>
      <c r="BF124" s="180" t="s">
        <v>554</v>
      </c>
      <c r="BG124" s="180" t="s">
        <v>608</v>
      </c>
      <c r="BH124" s="180" t="s">
        <v>226</v>
      </c>
      <c r="BI124" s="156">
        <v>44593</v>
      </c>
      <c r="BJ124" s="156">
        <v>44910</v>
      </c>
      <c r="BK124" s="180" t="s">
        <v>826</v>
      </c>
      <c r="BL124" s="180" t="s">
        <v>788</v>
      </c>
      <c r="BM124" s="136" t="s">
        <v>172</v>
      </c>
      <c r="BN124" s="346"/>
      <c r="BO124" s="221" t="s">
        <v>1557</v>
      </c>
      <c r="BP124" s="221" t="s">
        <v>1558</v>
      </c>
      <c r="BQ124" s="221" t="s">
        <v>1559</v>
      </c>
      <c r="BR124" s="221" t="s">
        <v>1560</v>
      </c>
      <c r="BS124" s="221" t="s">
        <v>1561</v>
      </c>
      <c r="BT124" s="221" t="s">
        <v>625</v>
      </c>
      <c r="BU124" s="221" t="s">
        <v>1562</v>
      </c>
      <c r="BV124" s="221" t="s">
        <v>1563</v>
      </c>
      <c r="BW124" s="221" t="s">
        <v>1564</v>
      </c>
      <c r="BX124" s="221" t="s">
        <v>1565</v>
      </c>
      <c r="BY124" s="221" t="s">
        <v>1566</v>
      </c>
      <c r="BZ124" s="221" t="s">
        <v>1567</v>
      </c>
      <c r="CA124" s="221" t="s">
        <v>1561</v>
      </c>
      <c r="CB124" s="221" t="s">
        <v>625</v>
      </c>
      <c r="CC124" s="221" t="s">
        <v>1568</v>
      </c>
      <c r="CD124" s="221" t="s">
        <v>1569</v>
      </c>
      <c r="CE124" s="210" t="s">
        <v>1039</v>
      </c>
      <c r="CF124" s="210" t="s">
        <v>1337</v>
      </c>
      <c r="CG124" s="210" t="s">
        <v>1040</v>
      </c>
      <c r="CH124" s="210" t="s">
        <v>1041</v>
      </c>
      <c r="CI124" s="210" t="s">
        <v>1042</v>
      </c>
      <c r="CJ124" s="210" t="s">
        <v>1043</v>
      </c>
      <c r="CK124" s="210" t="s">
        <v>1044</v>
      </c>
      <c r="CL124" s="210" t="s">
        <v>1338</v>
      </c>
      <c r="CM124" s="210" t="s">
        <v>1045</v>
      </c>
      <c r="CN124" s="210" t="s">
        <v>1046</v>
      </c>
      <c r="CO124" s="210" t="s">
        <v>1047</v>
      </c>
      <c r="CP124" s="210" t="s">
        <v>1339</v>
      </c>
      <c r="CQ124" s="210" t="s">
        <v>1048</v>
      </c>
      <c r="CR124" s="210" t="s">
        <v>1049</v>
      </c>
      <c r="CS124" s="210" t="s">
        <v>1340</v>
      </c>
      <c r="CT124" s="210" t="s">
        <v>1341</v>
      </c>
      <c r="CU124" s="210" t="s">
        <v>1414</v>
      </c>
      <c r="CV124" s="210" t="s">
        <v>1355</v>
      </c>
      <c r="CW124" s="210" t="s">
        <v>1356</v>
      </c>
      <c r="CX124" s="220">
        <v>1</v>
      </c>
      <c r="CY124" s="210" t="s">
        <v>1415</v>
      </c>
      <c r="CZ124" s="210" t="s">
        <v>1357</v>
      </c>
      <c r="DA124" s="210" t="s">
        <v>1358</v>
      </c>
      <c r="DB124" s="220">
        <v>1</v>
      </c>
      <c r="DC124" s="210" t="s">
        <v>1416</v>
      </c>
      <c r="DD124" s="210" t="s">
        <v>1359</v>
      </c>
      <c r="DE124" s="210" t="s">
        <v>1360</v>
      </c>
      <c r="DF124" s="220">
        <v>1</v>
      </c>
      <c r="DG124" s="210" t="s">
        <v>1417</v>
      </c>
      <c r="DH124" s="210" t="s">
        <v>1418</v>
      </c>
      <c r="DI124" s="210" t="s">
        <v>1360</v>
      </c>
      <c r="DJ124" s="220">
        <v>1</v>
      </c>
      <c r="DK124" s="264" t="s">
        <v>1215</v>
      </c>
      <c r="DL124" s="264" t="s">
        <v>173</v>
      </c>
      <c r="DM124" s="264" t="s">
        <v>1190</v>
      </c>
      <c r="DN124" s="289">
        <v>4</v>
      </c>
      <c r="DO124" s="264" t="s">
        <v>173</v>
      </c>
      <c r="DP124" s="264" t="s">
        <v>1597</v>
      </c>
      <c r="DQ124" s="264" t="s">
        <v>1174</v>
      </c>
      <c r="DR124" s="264" t="s">
        <v>1152</v>
      </c>
      <c r="DS124" s="308">
        <v>0.33</v>
      </c>
      <c r="DT124" s="264" t="s">
        <v>1155</v>
      </c>
      <c r="DU124" s="264" t="s">
        <v>173</v>
      </c>
      <c r="DV124" s="264" t="s">
        <v>1211</v>
      </c>
      <c r="DW124" s="281">
        <v>7</v>
      </c>
      <c r="DX124" s="282" t="s">
        <v>173</v>
      </c>
      <c r="DY124" s="272" t="s">
        <v>1191</v>
      </c>
      <c r="DZ124" s="272" t="s">
        <v>1342</v>
      </c>
      <c r="EA124" s="259" t="s">
        <v>1152</v>
      </c>
      <c r="EB124" s="259">
        <v>0.5</v>
      </c>
      <c r="EC124" s="264" t="s">
        <v>1277</v>
      </c>
      <c r="ED124" s="66" t="s">
        <v>172</v>
      </c>
      <c r="EE124" s="249" t="s">
        <v>1229</v>
      </c>
      <c r="EF124" s="307">
        <v>1</v>
      </c>
      <c r="EG124" s="66" t="s">
        <v>172</v>
      </c>
      <c r="EH124" s="264" t="s">
        <v>1651</v>
      </c>
      <c r="EI124" s="264" t="s">
        <v>1650</v>
      </c>
      <c r="EJ124" s="259" t="s">
        <v>1140</v>
      </c>
      <c r="EK124" s="259">
        <v>1</v>
      </c>
    </row>
    <row r="125" spans="1:141" ht="39.75" customHeight="1" x14ac:dyDescent="0.2">
      <c r="A125" s="352"/>
      <c r="B125" s="355"/>
      <c r="C125" s="346"/>
      <c r="D125" s="346"/>
      <c r="E125" s="161"/>
      <c r="F125" s="349"/>
      <c r="G125" s="161" t="s">
        <v>550</v>
      </c>
      <c r="H125" s="349"/>
      <c r="I125" s="349"/>
      <c r="J125" s="346"/>
      <c r="K125" s="181"/>
      <c r="L125" s="181"/>
      <c r="M125" s="181"/>
      <c r="N125" s="181"/>
      <c r="O125" s="346"/>
      <c r="P125" s="340"/>
      <c r="Q125" s="337"/>
      <c r="R125" s="340"/>
      <c r="S125" s="337"/>
      <c r="T125" s="343"/>
      <c r="U125" s="149"/>
      <c r="V125" s="180"/>
      <c r="W125" s="157"/>
      <c r="X125" s="157"/>
      <c r="Y125" s="151" t="s">
        <v>115</v>
      </c>
      <c r="Z125" s="134">
        <f>+IF(Y125='Tabla Valoración controles'!$D$4,'Tabla Valoración controles'!$F$4,IF('Mapa Corrupcion'!Y125='Tabla Valoración controles'!$D$5,'Tabla Valoración controles'!$F$5,IF(Y125=FORMULAS!$A$10,0,'Tabla Valoración controles'!$F$6)))</f>
        <v>0</v>
      </c>
      <c r="AA125" s="151"/>
      <c r="AB125" s="135">
        <f>+IF(AA125='Tabla Valoración controles'!$D$7,'Tabla Valoración controles'!$F$7,IF(Y125=FORMULAS!$A$10,0,'Tabla Valoración controles'!$F$8))</f>
        <v>0</v>
      </c>
      <c r="AC125" s="151"/>
      <c r="AD125" s="134">
        <f>+IF(AC125='Tabla Valoración controles'!$D$9,'Tabla Valoración controles'!$F$9,IF(Y125=FORMULAS!$A$10,0,'Tabla Valoración controles'!$F$10))</f>
        <v>0</v>
      </c>
      <c r="AE125" s="151"/>
      <c r="AF125" s="134">
        <f>+IF(AE125='Tabla Valoración controles'!$D$9,'Tabla Valoración controles'!$F$9,IF(AA125=FORMULAS!$A$10,0,'Tabla Valoración controles'!$F$10))</f>
        <v>0</v>
      </c>
      <c r="AG125" s="151"/>
      <c r="AH125" s="134">
        <f>+IF(AG125='Tabla Valoración controles'!$D$13,'Tabla Valoración controles'!$F$13,'Tabla Valoración controles'!$F$14)</f>
        <v>0</v>
      </c>
      <c r="AI125" s="195">
        <f t="shared" si="3"/>
        <v>0</v>
      </c>
      <c r="AJ125" s="152"/>
      <c r="AK125" s="153">
        <f>+IF(AJ125=[2]CONTROLES!$C$50,[2]CONTROLES!$D$50,[2]CONTROLES!$D$51)</f>
        <v>0</v>
      </c>
      <c r="AL125" s="152"/>
      <c r="AM125" s="153">
        <f>+IF(AL125=[2]CONTROLES!$C$52,[2]CONTROLES!$D$52,[2]CONTROLES!$D$53)</f>
        <v>0</v>
      </c>
      <c r="AN125" s="152"/>
      <c r="AO125" s="153">
        <f>+IF(AN125=[2]CONTROLES!$C$54,[2]CONTROLES!$D$54,[2]CONTROLES!$D$55)</f>
        <v>0</v>
      </c>
      <c r="AP125" s="152"/>
      <c r="AQ125" s="153">
        <f>+IF(AP125=[2]CONTROLES!$C$56,[2]CONTROLES!$D$56,IF(AP125=[2]CONTROLES!$C$57,[2]CONTROLES!$D$57,[2]CONTROLES!$D$58))</f>
        <v>0</v>
      </c>
      <c r="AR125" s="152"/>
      <c r="AS125" s="153">
        <f>+IF(AR125=[2]CONTROLES!$C$59,[2]CONTROLES!$D$59,[2]CONTROLES!$D$60)</f>
        <v>0</v>
      </c>
      <c r="AT125" s="152"/>
      <c r="AU125" s="153">
        <f>+IF(AT125=[2]CONTROLES!$C$61,[2]CONTROLES!$D$61,[2]CONTROLES!$D$62)</f>
        <v>0</v>
      </c>
      <c r="AV125" s="152"/>
      <c r="AW125" s="154">
        <f>+IF(AV125=[2]CONTROLES!$C$63,[2]CONTROLES!$D$63,IF(AV125=[2]CONTROLES!$C$64,[2]CONTROLES!$D$64,[2]CONTROLES!$D$65))</f>
        <v>0</v>
      </c>
      <c r="AX125" s="154">
        <f t="shared" si="4"/>
        <v>0</v>
      </c>
      <c r="AY125" s="155" t="str">
        <f t="shared" si="5"/>
        <v>Débil</v>
      </c>
      <c r="AZ125" s="346"/>
      <c r="BA125" s="340"/>
      <c r="BB125" s="334"/>
      <c r="BC125" s="337"/>
      <c r="BD125" s="343"/>
      <c r="BE125" s="343"/>
      <c r="BF125" s="136"/>
      <c r="BG125" s="136"/>
      <c r="BH125" s="180"/>
      <c r="BI125" s="136"/>
      <c r="BJ125" s="136"/>
      <c r="BK125" s="136"/>
      <c r="BL125" s="136"/>
      <c r="BM125" s="136" t="s">
        <v>171</v>
      </c>
      <c r="BN125" s="346"/>
      <c r="BO125" s="221"/>
      <c r="BP125" s="221"/>
      <c r="BQ125" s="221"/>
      <c r="BR125" s="221"/>
      <c r="BS125" s="221"/>
      <c r="BT125" s="221"/>
      <c r="BU125" s="221"/>
      <c r="BV125" s="221"/>
      <c r="BW125" s="221"/>
      <c r="BX125" s="221"/>
      <c r="BY125" s="221"/>
      <c r="BZ125" s="221"/>
      <c r="CA125" s="221"/>
      <c r="CB125" s="221"/>
      <c r="CC125" s="221"/>
      <c r="CD125" s="221"/>
      <c r="CE125" s="240"/>
      <c r="CF125" s="240"/>
      <c r="CG125" s="136"/>
      <c r="CH125" s="136"/>
      <c r="CI125" s="136"/>
      <c r="CJ125" s="136"/>
      <c r="CK125" s="136"/>
      <c r="CL125" s="136"/>
      <c r="CM125" s="136"/>
      <c r="CN125" s="136"/>
      <c r="CO125" s="136"/>
      <c r="CP125" s="136"/>
      <c r="CQ125" s="136"/>
      <c r="CR125" s="136"/>
      <c r="CS125" s="136"/>
      <c r="CT125" s="136"/>
      <c r="CU125" s="303"/>
      <c r="CV125" s="303"/>
      <c r="CW125" s="303"/>
      <c r="CX125" s="303"/>
      <c r="CY125" s="303"/>
      <c r="CZ125" s="303"/>
      <c r="DA125" s="303"/>
      <c r="DB125" s="303"/>
      <c r="DC125" s="303"/>
      <c r="DD125" s="303"/>
      <c r="DE125" s="303"/>
      <c r="DF125" s="303"/>
      <c r="DG125" s="303"/>
      <c r="DH125" s="303"/>
      <c r="DI125" s="303"/>
      <c r="DJ125" s="303"/>
      <c r="DK125" s="266"/>
      <c r="DL125" s="266"/>
      <c r="DM125" s="266"/>
      <c r="DN125" s="266"/>
      <c r="DO125" s="266"/>
      <c r="DP125" s="66"/>
      <c r="DQ125" s="66"/>
      <c r="DR125" s="66"/>
      <c r="DS125" s="66"/>
      <c r="DT125" s="269"/>
      <c r="DU125" s="269"/>
      <c r="DV125" s="269"/>
      <c r="DW125" s="269"/>
      <c r="DX125" s="268"/>
      <c r="DY125" s="257"/>
      <c r="DZ125" s="257"/>
      <c r="EA125" s="257"/>
      <c r="EB125" s="257"/>
      <c r="EC125" s="66"/>
      <c r="ED125" s="66"/>
      <c r="EE125" s="66"/>
      <c r="EF125" s="66"/>
      <c r="EG125" s="66"/>
      <c r="EH125" s="257"/>
      <c r="EI125" s="257"/>
      <c r="EJ125" s="257"/>
      <c r="EK125" s="257"/>
    </row>
    <row r="126" spans="1:141" ht="39.75" customHeight="1" x14ac:dyDescent="0.2">
      <c r="A126" s="352"/>
      <c r="B126" s="355"/>
      <c r="C126" s="346"/>
      <c r="D126" s="346"/>
      <c r="E126" s="161"/>
      <c r="F126" s="349"/>
      <c r="G126" s="161" t="s">
        <v>551</v>
      </c>
      <c r="H126" s="349"/>
      <c r="I126" s="349"/>
      <c r="J126" s="346"/>
      <c r="K126" s="181"/>
      <c r="L126" s="181"/>
      <c r="M126" s="181"/>
      <c r="N126" s="181"/>
      <c r="O126" s="346"/>
      <c r="P126" s="340"/>
      <c r="Q126" s="337"/>
      <c r="R126" s="340"/>
      <c r="S126" s="337"/>
      <c r="T126" s="343"/>
      <c r="U126" s="149"/>
      <c r="V126" s="180"/>
      <c r="W126" s="157"/>
      <c r="X126" s="157"/>
      <c r="Y126" s="151" t="s">
        <v>115</v>
      </c>
      <c r="Z126" s="134">
        <f>+IF(Y126='Tabla Valoración controles'!$D$4,'Tabla Valoración controles'!$F$4,IF('Mapa Corrupcion'!Y126='Tabla Valoración controles'!$D$5,'Tabla Valoración controles'!$F$5,IF(Y126=FORMULAS!$A$10,0,'Tabla Valoración controles'!$F$6)))</f>
        <v>0</v>
      </c>
      <c r="AA126" s="151"/>
      <c r="AB126" s="135">
        <f>+IF(AA126='Tabla Valoración controles'!$D$7,'Tabla Valoración controles'!$F$7,IF(Y126=FORMULAS!$A$10,0,'Tabla Valoración controles'!$F$8))</f>
        <v>0</v>
      </c>
      <c r="AC126" s="151"/>
      <c r="AD126" s="134">
        <f>+IF(AC126='Tabla Valoración controles'!$D$9,'Tabla Valoración controles'!$F$9,IF(Y126=FORMULAS!$A$10,0,'Tabla Valoración controles'!$F$10))</f>
        <v>0</v>
      </c>
      <c r="AE126" s="151"/>
      <c r="AF126" s="134">
        <f>+IF(AE126='Tabla Valoración controles'!$D$9,'Tabla Valoración controles'!$F$9,IF(AA126=FORMULAS!$A$10,0,'Tabla Valoración controles'!$F$10))</f>
        <v>0</v>
      </c>
      <c r="AG126" s="151"/>
      <c r="AH126" s="134">
        <f>+IF(AG126='Tabla Valoración controles'!$D$13,'Tabla Valoración controles'!$F$13,'Tabla Valoración controles'!$F$14)</f>
        <v>0</v>
      </c>
      <c r="AI126" s="195">
        <f t="shared" si="3"/>
        <v>0</v>
      </c>
      <c r="AJ126" s="152"/>
      <c r="AK126" s="153">
        <f>+IF(AJ126=[2]CONTROLES!$C$50,[2]CONTROLES!$D$50,[2]CONTROLES!$D$51)</f>
        <v>0</v>
      </c>
      <c r="AL126" s="152"/>
      <c r="AM126" s="153">
        <f>+IF(AL126=[2]CONTROLES!$C$52,[2]CONTROLES!$D$52,[2]CONTROLES!$D$53)</f>
        <v>0</v>
      </c>
      <c r="AN126" s="152"/>
      <c r="AO126" s="153">
        <f>+IF(AN126=[2]CONTROLES!$C$54,[2]CONTROLES!$D$54,[2]CONTROLES!$D$55)</f>
        <v>0</v>
      </c>
      <c r="AP126" s="152"/>
      <c r="AQ126" s="153">
        <f>+IF(AP126=[2]CONTROLES!$C$56,[2]CONTROLES!$D$56,IF(AP126=[2]CONTROLES!$C$57,[2]CONTROLES!$D$57,[2]CONTROLES!$D$58))</f>
        <v>0</v>
      </c>
      <c r="AR126" s="152"/>
      <c r="AS126" s="153">
        <f>+IF(AR126=[2]CONTROLES!$C$59,[2]CONTROLES!$D$59,[2]CONTROLES!$D$60)</f>
        <v>0</v>
      </c>
      <c r="AT126" s="152"/>
      <c r="AU126" s="153">
        <f>+IF(AT126=[2]CONTROLES!$C$61,[2]CONTROLES!$D$61,[2]CONTROLES!$D$62)</f>
        <v>0</v>
      </c>
      <c r="AV126" s="152"/>
      <c r="AW126" s="154">
        <f>+IF(AV126=[2]CONTROLES!$C$63,[2]CONTROLES!$D$63,IF(AV126=[2]CONTROLES!$C$64,[2]CONTROLES!$D$64,[2]CONTROLES!$D$65))</f>
        <v>0</v>
      </c>
      <c r="AX126" s="154">
        <f t="shared" si="4"/>
        <v>0</v>
      </c>
      <c r="AY126" s="155" t="str">
        <f t="shared" si="5"/>
        <v>Débil</v>
      </c>
      <c r="AZ126" s="346"/>
      <c r="BA126" s="340"/>
      <c r="BB126" s="334"/>
      <c r="BC126" s="337"/>
      <c r="BD126" s="343"/>
      <c r="BE126" s="343"/>
      <c r="BF126" s="136"/>
      <c r="BG126" s="136"/>
      <c r="BH126" s="180"/>
      <c r="BI126" s="136"/>
      <c r="BJ126" s="136"/>
      <c r="BK126" s="136"/>
      <c r="BL126" s="136"/>
      <c r="BM126" s="136" t="s">
        <v>171</v>
      </c>
      <c r="BN126" s="346"/>
      <c r="BO126" s="221"/>
      <c r="BP126" s="221"/>
      <c r="BQ126" s="221"/>
      <c r="BR126" s="221"/>
      <c r="BS126" s="221"/>
      <c r="BT126" s="221"/>
      <c r="BU126" s="221"/>
      <c r="BV126" s="221"/>
      <c r="BW126" s="221"/>
      <c r="BX126" s="221"/>
      <c r="BY126" s="221"/>
      <c r="BZ126" s="221"/>
      <c r="CA126" s="221"/>
      <c r="CB126" s="221"/>
      <c r="CC126" s="221"/>
      <c r="CD126" s="221"/>
      <c r="CE126" s="240"/>
      <c r="CF126" s="240"/>
      <c r="CG126" s="136"/>
      <c r="CH126" s="136"/>
      <c r="CI126" s="136"/>
      <c r="CJ126" s="136"/>
      <c r="CK126" s="136"/>
      <c r="CL126" s="136"/>
      <c r="CM126" s="136"/>
      <c r="CN126" s="136"/>
      <c r="CO126" s="136"/>
      <c r="CP126" s="136"/>
      <c r="CQ126" s="136"/>
      <c r="CR126" s="136"/>
      <c r="CS126" s="136"/>
      <c r="CT126" s="136"/>
      <c r="CU126" s="303"/>
      <c r="CV126" s="303"/>
      <c r="CW126" s="303"/>
      <c r="CX126" s="303"/>
      <c r="CY126" s="303"/>
      <c r="CZ126" s="303"/>
      <c r="DA126" s="303"/>
      <c r="DB126" s="303"/>
      <c r="DC126" s="303"/>
      <c r="DD126" s="303"/>
      <c r="DE126" s="303"/>
      <c r="DF126" s="303"/>
      <c r="DG126" s="303"/>
      <c r="DH126" s="303"/>
      <c r="DI126" s="303"/>
      <c r="DJ126" s="303"/>
      <c r="DK126" s="266"/>
      <c r="DL126" s="266"/>
      <c r="DM126" s="266"/>
      <c r="DN126" s="266"/>
      <c r="DO126" s="266"/>
      <c r="DP126" s="66"/>
      <c r="DQ126" s="66"/>
      <c r="DR126" s="66"/>
      <c r="DS126" s="66"/>
      <c r="DT126" s="269"/>
      <c r="DU126" s="269"/>
      <c r="DV126" s="269"/>
      <c r="DW126" s="269"/>
      <c r="DX126" s="268"/>
      <c r="DY126" s="257"/>
      <c r="DZ126" s="257"/>
      <c r="EA126" s="257"/>
      <c r="EB126" s="257"/>
      <c r="EC126" s="66"/>
      <c r="ED126" s="66"/>
      <c r="EE126" s="66"/>
      <c r="EF126" s="66"/>
      <c r="EG126" s="66"/>
      <c r="EH126" s="257"/>
      <c r="EI126" s="257"/>
      <c r="EJ126" s="257"/>
      <c r="EK126" s="257"/>
    </row>
    <row r="127" spans="1:141" ht="39.75" customHeight="1" x14ac:dyDescent="0.2">
      <c r="A127" s="352"/>
      <c r="B127" s="355"/>
      <c r="C127" s="346"/>
      <c r="D127" s="346"/>
      <c r="E127" s="161"/>
      <c r="F127" s="349"/>
      <c r="G127" s="161"/>
      <c r="H127" s="349"/>
      <c r="I127" s="349"/>
      <c r="J127" s="346"/>
      <c r="K127" s="181"/>
      <c r="L127" s="181"/>
      <c r="M127" s="181"/>
      <c r="N127" s="181"/>
      <c r="O127" s="346"/>
      <c r="P127" s="340"/>
      <c r="Q127" s="337"/>
      <c r="R127" s="340"/>
      <c r="S127" s="337"/>
      <c r="T127" s="343"/>
      <c r="U127" s="149"/>
      <c r="V127" s="157"/>
      <c r="W127" s="157"/>
      <c r="X127" s="157"/>
      <c r="Y127" s="151" t="s">
        <v>115</v>
      </c>
      <c r="Z127" s="134">
        <f>+IF(Y127='Tabla Valoración controles'!$D$4,'Tabla Valoración controles'!$F$4,IF('Mapa Corrupcion'!Y127='Tabla Valoración controles'!$D$5,'Tabla Valoración controles'!$F$5,IF(Y127=FORMULAS!$A$10,0,'Tabla Valoración controles'!$F$6)))</f>
        <v>0</v>
      </c>
      <c r="AA127" s="151"/>
      <c r="AB127" s="135">
        <f>+IF(AA127='Tabla Valoración controles'!$D$7,'Tabla Valoración controles'!$F$7,IF(Y127=FORMULAS!$A$10,0,'Tabla Valoración controles'!$F$8))</f>
        <v>0</v>
      </c>
      <c r="AC127" s="151"/>
      <c r="AD127" s="134">
        <f>+IF(AC127='Tabla Valoración controles'!$D$9,'Tabla Valoración controles'!$F$9,IF(Y127=FORMULAS!$A$10,0,'Tabla Valoración controles'!$F$10))</f>
        <v>0</v>
      </c>
      <c r="AE127" s="151"/>
      <c r="AF127" s="134">
        <f>+IF(AE127='Tabla Valoración controles'!$D$9,'Tabla Valoración controles'!$F$9,IF(AA127=FORMULAS!$A$10,0,'Tabla Valoración controles'!$F$10))</f>
        <v>0</v>
      </c>
      <c r="AG127" s="151"/>
      <c r="AH127" s="134">
        <f>+IF(AG127='Tabla Valoración controles'!$D$13,'Tabla Valoración controles'!$F$13,'Tabla Valoración controles'!$F$14)</f>
        <v>0</v>
      </c>
      <c r="AI127" s="195">
        <f t="shared" si="3"/>
        <v>0</v>
      </c>
      <c r="AJ127" s="152"/>
      <c r="AK127" s="153">
        <f>+IF(AJ127=[2]CONTROLES!$C$50,[2]CONTROLES!$D$50,[2]CONTROLES!$D$51)</f>
        <v>0</v>
      </c>
      <c r="AL127" s="152"/>
      <c r="AM127" s="153">
        <f>+IF(AL127=[2]CONTROLES!$C$52,[2]CONTROLES!$D$52,[2]CONTROLES!$D$53)</f>
        <v>0</v>
      </c>
      <c r="AN127" s="152"/>
      <c r="AO127" s="153">
        <f>+IF(AN127=[2]CONTROLES!$C$54,[2]CONTROLES!$D$54,[2]CONTROLES!$D$55)</f>
        <v>0</v>
      </c>
      <c r="AP127" s="152"/>
      <c r="AQ127" s="153">
        <f>+IF(AP127=[2]CONTROLES!$C$56,[2]CONTROLES!$D$56,IF(AP127=[2]CONTROLES!$C$57,[2]CONTROLES!$D$57,[2]CONTROLES!$D$58))</f>
        <v>0</v>
      </c>
      <c r="AR127" s="152"/>
      <c r="AS127" s="153">
        <f>+IF(AR127=[2]CONTROLES!$C$59,[2]CONTROLES!$D$59,[2]CONTROLES!$D$60)</f>
        <v>0</v>
      </c>
      <c r="AT127" s="152"/>
      <c r="AU127" s="153">
        <f>+IF(AT127=[2]CONTROLES!$C$61,[2]CONTROLES!$D$61,[2]CONTROLES!$D$62)</f>
        <v>0</v>
      </c>
      <c r="AV127" s="152"/>
      <c r="AW127" s="154">
        <f>+IF(AV127=[2]CONTROLES!$C$63,[2]CONTROLES!$D$63,IF(AV127=[2]CONTROLES!$C$64,[2]CONTROLES!$D$64,[2]CONTROLES!$D$65))</f>
        <v>0</v>
      </c>
      <c r="AX127" s="154">
        <f t="shared" si="4"/>
        <v>0</v>
      </c>
      <c r="AY127" s="155" t="str">
        <f t="shared" si="5"/>
        <v>Débil</v>
      </c>
      <c r="AZ127" s="346"/>
      <c r="BA127" s="340"/>
      <c r="BB127" s="334"/>
      <c r="BC127" s="337"/>
      <c r="BD127" s="343"/>
      <c r="BE127" s="343"/>
      <c r="BF127" s="136"/>
      <c r="BG127" s="136"/>
      <c r="BH127" s="180"/>
      <c r="BI127" s="136"/>
      <c r="BJ127" s="136"/>
      <c r="BK127" s="136"/>
      <c r="BL127" s="136"/>
      <c r="BM127" s="136" t="s">
        <v>171</v>
      </c>
      <c r="BN127" s="346"/>
      <c r="BO127" s="221"/>
      <c r="BP127" s="221"/>
      <c r="BQ127" s="221"/>
      <c r="BR127" s="221"/>
      <c r="BS127" s="221"/>
      <c r="BT127" s="221"/>
      <c r="BU127" s="221"/>
      <c r="BV127" s="221"/>
      <c r="BW127" s="221"/>
      <c r="BX127" s="221"/>
      <c r="BY127" s="221"/>
      <c r="BZ127" s="221"/>
      <c r="CA127" s="221"/>
      <c r="CB127" s="221"/>
      <c r="CC127" s="221"/>
      <c r="CD127" s="221"/>
      <c r="CE127" s="240"/>
      <c r="CF127" s="240"/>
      <c r="CG127" s="136"/>
      <c r="CH127" s="136"/>
      <c r="CI127" s="136"/>
      <c r="CJ127" s="136"/>
      <c r="CK127" s="136"/>
      <c r="CL127" s="136"/>
      <c r="CM127" s="136"/>
      <c r="CN127" s="136"/>
      <c r="CO127" s="136"/>
      <c r="CP127" s="136"/>
      <c r="CQ127" s="136"/>
      <c r="CR127" s="136"/>
      <c r="CS127" s="136"/>
      <c r="CT127" s="136"/>
      <c r="CU127" s="303"/>
      <c r="CV127" s="303"/>
      <c r="CW127" s="303"/>
      <c r="CX127" s="303"/>
      <c r="CY127" s="303"/>
      <c r="CZ127" s="303"/>
      <c r="DA127" s="303"/>
      <c r="DB127" s="303"/>
      <c r="DC127" s="303"/>
      <c r="DD127" s="303"/>
      <c r="DE127" s="303"/>
      <c r="DF127" s="303"/>
      <c r="DG127" s="303"/>
      <c r="DH127" s="303"/>
      <c r="DI127" s="303"/>
      <c r="DJ127" s="303"/>
      <c r="DK127" s="266"/>
      <c r="DL127" s="266"/>
      <c r="DM127" s="266"/>
      <c r="DN127" s="266"/>
      <c r="DO127" s="266"/>
      <c r="DP127" s="66"/>
      <c r="DQ127" s="66"/>
      <c r="DR127" s="66"/>
      <c r="DS127" s="66"/>
      <c r="DT127" s="269"/>
      <c r="DU127" s="269"/>
      <c r="DV127" s="269"/>
      <c r="DW127" s="269"/>
      <c r="DX127" s="268"/>
      <c r="DY127" s="257"/>
      <c r="DZ127" s="257"/>
      <c r="EA127" s="257"/>
      <c r="EB127" s="257"/>
      <c r="EC127" s="66"/>
      <c r="ED127" s="66"/>
      <c r="EE127" s="66"/>
      <c r="EF127" s="66"/>
      <c r="EG127" s="66"/>
      <c r="EH127" s="257"/>
      <c r="EI127" s="257"/>
      <c r="EJ127" s="257"/>
      <c r="EK127" s="257"/>
    </row>
    <row r="128" spans="1:141" ht="39.75" customHeight="1" x14ac:dyDescent="0.2">
      <c r="A128" s="353"/>
      <c r="B128" s="356"/>
      <c r="C128" s="347"/>
      <c r="D128" s="347"/>
      <c r="E128" s="161"/>
      <c r="F128" s="350"/>
      <c r="G128" s="161"/>
      <c r="H128" s="350"/>
      <c r="I128" s="350"/>
      <c r="J128" s="347"/>
      <c r="K128" s="182"/>
      <c r="L128" s="182"/>
      <c r="M128" s="182"/>
      <c r="N128" s="182"/>
      <c r="O128" s="347"/>
      <c r="P128" s="341"/>
      <c r="Q128" s="338"/>
      <c r="R128" s="341"/>
      <c r="S128" s="338"/>
      <c r="T128" s="344"/>
      <c r="U128" s="149"/>
      <c r="V128" s="157"/>
      <c r="W128" s="157"/>
      <c r="X128" s="157"/>
      <c r="Y128" s="151" t="s">
        <v>115</v>
      </c>
      <c r="Z128" s="134">
        <f>+IF(Y128='Tabla Valoración controles'!$D$4,'Tabla Valoración controles'!$F$4,IF('Mapa Corrupcion'!Y128='Tabla Valoración controles'!$D$5,'Tabla Valoración controles'!$F$5,IF(Y128=FORMULAS!$A$10,0,'Tabla Valoración controles'!$F$6)))</f>
        <v>0</v>
      </c>
      <c r="AA128" s="151"/>
      <c r="AB128" s="135">
        <f>+IF(AA128='Tabla Valoración controles'!$D$7,'Tabla Valoración controles'!$F$7,IF(Y128=FORMULAS!$A$10,0,'Tabla Valoración controles'!$F$8))</f>
        <v>0</v>
      </c>
      <c r="AC128" s="151"/>
      <c r="AD128" s="134">
        <f>+IF(AC128='Tabla Valoración controles'!$D$9,'Tabla Valoración controles'!$F$9,IF(Y128=FORMULAS!$A$10,0,'Tabla Valoración controles'!$F$10))</f>
        <v>0</v>
      </c>
      <c r="AE128" s="151"/>
      <c r="AF128" s="134">
        <f>+IF(AE128='Tabla Valoración controles'!$D$9,'Tabla Valoración controles'!$F$9,IF(AA128=FORMULAS!$A$10,0,'Tabla Valoración controles'!$F$10))</f>
        <v>0</v>
      </c>
      <c r="AG128" s="151"/>
      <c r="AH128" s="134">
        <f>+IF(AG128='Tabla Valoración controles'!$D$13,'Tabla Valoración controles'!$F$13,'Tabla Valoración controles'!$F$14)</f>
        <v>0</v>
      </c>
      <c r="AI128" s="195">
        <f t="shared" si="3"/>
        <v>0</v>
      </c>
      <c r="AJ128" s="152"/>
      <c r="AK128" s="153">
        <f>+IF(AJ128=[2]CONTROLES!$C$50,[2]CONTROLES!$D$50,[2]CONTROLES!$D$51)</f>
        <v>0</v>
      </c>
      <c r="AL128" s="152"/>
      <c r="AM128" s="153">
        <f>+IF(AL128=[2]CONTROLES!$C$52,[2]CONTROLES!$D$52,[2]CONTROLES!$D$53)</f>
        <v>0</v>
      </c>
      <c r="AN128" s="152"/>
      <c r="AO128" s="153">
        <f>+IF(AN128=[2]CONTROLES!$C$54,[2]CONTROLES!$D$54,[2]CONTROLES!$D$55)</f>
        <v>0</v>
      </c>
      <c r="AP128" s="152"/>
      <c r="AQ128" s="153">
        <f>+IF(AP128=[2]CONTROLES!$C$56,[2]CONTROLES!$D$56,IF(AP128=[2]CONTROLES!$C$57,[2]CONTROLES!$D$57,[2]CONTROLES!$D$58))</f>
        <v>0</v>
      </c>
      <c r="AR128" s="152"/>
      <c r="AS128" s="153">
        <f>+IF(AR128=[2]CONTROLES!$C$59,[2]CONTROLES!$D$59,[2]CONTROLES!$D$60)</f>
        <v>0</v>
      </c>
      <c r="AT128" s="152"/>
      <c r="AU128" s="153">
        <f>+IF(AT128=[2]CONTROLES!$C$61,[2]CONTROLES!$D$61,[2]CONTROLES!$D$62)</f>
        <v>0</v>
      </c>
      <c r="AV128" s="152"/>
      <c r="AW128" s="154">
        <f>+IF(AV128=[2]CONTROLES!$C$63,[2]CONTROLES!$D$63,IF(AV128=[2]CONTROLES!$C$64,[2]CONTROLES!$D$64,[2]CONTROLES!$D$65))</f>
        <v>0</v>
      </c>
      <c r="AX128" s="154">
        <f t="shared" si="4"/>
        <v>0</v>
      </c>
      <c r="AY128" s="155" t="str">
        <f t="shared" si="5"/>
        <v>Débil</v>
      </c>
      <c r="AZ128" s="347"/>
      <c r="BA128" s="341"/>
      <c r="BB128" s="335"/>
      <c r="BC128" s="338"/>
      <c r="BD128" s="344"/>
      <c r="BE128" s="344"/>
      <c r="BF128" s="136"/>
      <c r="BG128" s="136"/>
      <c r="BH128" s="180"/>
      <c r="BI128" s="136"/>
      <c r="BJ128" s="136"/>
      <c r="BK128" s="136"/>
      <c r="BL128" s="136"/>
      <c r="BM128" s="136" t="s">
        <v>171</v>
      </c>
      <c r="BN128" s="347"/>
      <c r="BO128" s="221"/>
      <c r="BP128" s="221"/>
      <c r="BQ128" s="221"/>
      <c r="BR128" s="221"/>
      <c r="BS128" s="221"/>
      <c r="BT128" s="221"/>
      <c r="BU128" s="221"/>
      <c r="BV128" s="221"/>
      <c r="BW128" s="221"/>
      <c r="BX128" s="221"/>
      <c r="BY128" s="221"/>
      <c r="BZ128" s="221"/>
      <c r="CA128" s="221"/>
      <c r="CB128" s="221"/>
      <c r="CC128" s="221"/>
      <c r="CD128" s="221"/>
      <c r="CE128" s="240"/>
      <c r="CF128" s="240"/>
      <c r="CG128" s="136"/>
      <c r="CH128" s="136"/>
      <c r="CI128" s="136"/>
      <c r="CJ128" s="136"/>
      <c r="CK128" s="136"/>
      <c r="CL128" s="136"/>
      <c r="CM128" s="136"/>
      <c r="CN128" s="136"/>
      <c r="CO128" s="136"/>
      <c r="CP128" s="136"/>
      <c r="CQ128" s="136"/>
      <c r="CR128" s="136"/>
      <c r="CS128" s="136"/>
      <c r="CT128" s="136"/>
      <c r="CU128" s="303"/>
      <c r="CV128" s="303"/>
      <c r="CW128" s="303"/>
      <c r="CX128" s="303"/>
      <c r="CY128" s="303"/>
      <c r="CZ128" s="303"/>
      <c r="DA128" s="303"/>
      <c r="DB128" s="303"/>
      <c r="DC128" s="303"/>
      <c r="DD128" s="303"/>
      <c r="DE128" s="303"/>
      <c r="DF128" s="303"/>
      <c r="DG128" s="303"/>
      <c r="DH128" s="303"/>
      <c r="DI128" s="303"/>
      <c r="DJ128" s="303"/>
      <c r="DK128" s="266"/>
      <c r="DL128" s="266"/>
      <c r="DM128" s="266"/>
      <c r="DN128" s="266"/>
      <c r="DO128" s="266"/>
      <c r="DP128" s="66"/>
      <c r="DQ128" s="66"/>
      <c r="DR128" s="66"/>
      <c r="DS128" s="66"/>
      <c r="DT128" s="269"/>
      <c r="DU128" s="269"/>
      <c r="DV128" s="269"/>
      <c r="DW128" s="269"/>
      <c r="DX128" s="268"/>
      <c r="DY128" s="258"/>
      <c r="DZ128" s="258"/>
      <c r="EA128" s="258"/>
      <c r="EB128" s="258"/>
      <c r="EC128" s="66"/>
      <c r="ED128" s="66"/>
      <c r="EE128" s="66"/>
      <c r="EF128" s="66"/>
      <c r="EG128" s="66"/>
      <c r="EH128" s="258"/>
      <c r="EI128" s="258"/>
      <c r="EJ128" s="258"/>
      <c r="EK128" s="258"/>
    </row>
    <row r="129" spans="1:141" ht="99" customHeight="1" x14ac:dyDescent="0.2">
      <c r="A129" s="351">
        <v>21</v>
      </c>
      <c r="B129" s="354" t="s">
        <v>190</v>
      </c>
      <c r="C129" s="345" t="str">
        <f>VLOOKUP(B129,FORMULAS!$A$30:$B$46,2,0)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29" s="345" t="str">
        <f>VLOOKUP(B129,FORMULAS!$A$30:$C$46,3,0)</f>
        <v>Director de Reasentamientos</v>
      </c>
      <c r="E129" s="161" t="s">
        <v>557</v>
      </c>
      <c r="F129" s="348" t="s">
        <v>556</v>
      </c>
      <c r="G129" s="161" t="s">
        <v>697</v>
      </c>
      <c r="H129" s="348" t="s">
        <v>700</v>
      </c>
      <c r="I129" s="348" t="s">
        <v>699</v>
      </c>
      <c r="J129" s="345" t="s">
        <v>792</v>
      </c>
      <c r="K129" s="148" t="s">
        <v>693</v>
      </c>
      <c r="L129" s="148" t="s">
        <v>693</v>
      </c>
      <c r="M129" s="148" t="s">
        <v>693</v>
      </c>
      <c r="N129" s="148" t="s">
        <v>693</v>
      </c>
      <c r="O129" s="345" t="s">
        <v>285</v>
      </c>
      <c r="P129" s="339" t="str">
        <f>VLOOKUP(O129,FORMULAS!$A$77:$B$82,2,0)</f>
        <v>Improbable</v>
      </c>
      <c r="Q129" s="336" t="str">
        <f>+P129</f>
        <v>Improbable</v>
      </c>
      <c r="R129" s="339" t="str">
        <f>VLOOKUP(A129,'Impacto Ri Inhe'!$B$5:$AF$41,31,1)</f>
        <v>Mayor</v>
      </c>
      <c r="S129" s="336" t="str">
        <f>CONCATENATE(R129,"-",Q129)</f>
        <v>Mayor-Improbable</v>
      </c>
      <c r="T129" s="342" t="str">
        <f>VLOOKUP(S129,FORMULAS!$I$77:$J$97,2,0)</f>
        <v>Alto</v>
      </c>
      <c r="U129" s="149">
        <v>1</v>
      </c>
      <c r="V129" s="150" t="s">
        <v>560</v>
      </c>
      <c r="W129" s="150" t="s">
        <v>561</v>
      </c>
      <c r="X129" s="150" t="s">
        <v>562</v>
      </c>
      <c r="Y129" s="151" t="s">
        <v>13</v>
      </c>
      <c r="Z129" s="134">
        <f>+IF(Y129='Tabla Valoración controles'!$D$4,'Tabla Valoración controles'!$F$4,IF('Mapa Corrupcion'!Y129='Tabla Valoración controles'!$D$5,'Tabla Valoración controles'!$F$5,IF(Y129=FORMULAS!$A$10,0,'Tabla Valoración controles'!$F$6)))</f>
        <v>0.15</v>
      </c>
      <c r="AA129" s="151" t="s">
        <v>8</v>
      </c>
      <c r="AB129" s="135">
        <f>+IF(AA129='Tabla Valoración controles'!$D$7,'Tabla Valoración controles'!$F$7,IF(Y129=FORMULAS!$A$10,0,'Tabla Valoración controles'!$F$8))</f>
        <v>0.15</v>
      </c>
      <c r="AC129" s="151" t="s">
        <v>17</v>
      </c>
      <c r="AD129" s="134">
        <f>+IF(AC129='Tabla Valoración controles'!$D$9,'Tabla Valoración controles'!$F$9,IF(Y129=FORMULAS!$A$10,0,'Tabla Valoración controles'!$F$10))</f>
        <v>0</v>
      </c>
      <c r="AE129" s="151" t="s">
        <v>21</v>
      </c>
      <c r="AF129" s="134">
        <f>+IF(AE129='Tabla Valoración controles'!$D$9,'Tabla Valoración controles'!$F$9,IF(AA129=FORMULAS!$A$10,0,'Tabla Valoración controles'!$F$10))</f>
        <v>0</v>
      </c>
      <c r="AG129" s="151" t="s">
        <v>77</v>
      </c>
      <c r="AH129" s="134">
        <f>+IF(AG129='Tabla Valoración controles'!$D$13,'Tabla Valoración controles'!$F$13,'Tabla Valoración controles'!$F$14)</f>
        <v>0</v>
      </c>
      <c r="AI129" s="195">
        <f t="shared" si="3"/>
        <v>0.3</v>
      </c>
      <c r="AJ129" s="152" t="s">
        <v>716</v>
      </c>
      <c r="AK129" s="153">
        <f>+IF(AJ129=[2]CONTROLES!$C$50,[2]CONTROLES!$D$50,[2]CONTROLES!$D$51)</f>
        <v>15</v>
      </c>
      <c r="AL129" s="152" t="s">
        <v>722</v>
      </c>
      <c r="AM129" s="153">
        <f>+IF(AL129=[2]CONTROLES!$C$52,[2]CONTROLES!$D$52,[2]CONTROLES!$D$53)</f>
        <v>15</v>
      </c>
      <c r="AN129" s="152" t="s">
        <v>725</v>
      </c>
      <c r="AO129" s="153">
        <f>+IF(AN129=[2]CONTROLES!$C$54,[2]CONTROLES!$D$54,[2]CONTROLES!$D$55)</f>
        <v>15</v>
      </c>
      <c r="AP129" s="152" t="s">
        <v>729</v>
      </c>
      <c r="AQ129" s="153">
        <f>+IF(AP129=[2]CONTROLES!$C$56,[2]CONTROLES!$D$56,IF(AP129=[2]CONTROLES!$C$57,[2]CONTROLES!$D$57,[2]CONTROLES!$D$58))</f>
        <v>10</v>
      </c>
      <c r="AR129" s="152" t="s">
        <v>732</v>
      </c>
      <c r="AS129" s="153">
        <f>+IF(AR129=[2]CONTROLES!$C$59,[2]CONTROLES!$D$59,[2]CONTROLES!$D$60)</f>
        <v>15</v>
      </c>
      <c r="AT129" s="152" t="s">
        <v>735</v>
      </c>
      <c r="AU129" s="153">
        <f>+IF(AT129=[2]CONTROLES!$C$61,[2]CONTROLES!$D$61,[2]CONTROLES!$D$62)</f>
        <v>15</v>
      </c>
      <c r="AV129" s="152" t="s">
        <v>738</v>
      </c>
      <c r="AW129" s="154">
        <f>+IF(AV129=[2]CONTROLES!$C$63,[2]CONTROLES!$D$63,IF(AV129=[2]CONTROLES!$C$64,[2]CONTROLES!$D$64,[2]CONTROLES!$D$65))</f>
        <v>10</v>
      </c>
      <c r="AX129" s="154">
        <f t="shared" si="4"/>
        <v>95</v>
      </c>
      <c r="AY129" s="155" t="str">
        <f t="shared" si="5"/>
        <v>Moderado</v>
      </c>
      <c r="AZ129" s="345" t="s">
        <v>286</v>
      </c>
      <c r="BA129" s="339" t="str">
        <f>VLOOKUP(AZ129,FORMULAS!$A$77:$B$82,2,0)</f>
        <v>Rara vez</v>
      </c>
      <c r="BB129" s="333" t="str">
        <f>+R129</f>
        <v>Mayor</v>
      </c>
      <c r="BC129" s="336" t="str">
        <f>CONCATENATE(BB129,"-",BA129)</f>
        <v>Mayor-Rara vez</v>
      </c>
      <c r="BD129" s="342" t="str">
        <f>VLOOKUP(BC129,FORMULAS!$I$77:$J$97,2,0)</f>
        <v>Alto</v>
      </c>
      <c r="BE129" s="342" t="s">
        <v>118</v>
      </c>
      <c r="BF129" s="180" t="s">
        <v>701</v>
      </c>
      <c r="BG129" s="180" t="s">
        <v>143</v>
      </c>
      <c r="BH129" s="180" t="s">
        <v>220</v>
      </c>
      <c r="BI129" s="156">
        <v>44593</v>
      </c>
      <c r="BJ129" s="156">
        <v>44910</v>
      </c>
      <c r="BK129" s="180" t="s">
        <v>563</v>
      </c>
      <c r="BL129" s="180" t="s">
        <v>702</v>
      </c>
      <c r="BM129" s="136" t="s">
        <v>172</v>
      </c>
      <c r="BN129" s="357" t="s">
        <v>328</v>
      </c>
      <c r="BO129" s="221" t="s">
        <v>625</v>
      </c>
      <c r="BP129" s="221" t="s">
        <v>625</v>
      </c>
      <c r="BQ129" s="221" t="s">
        <v>625</v>
      </c>
      <c r="BR129" s="221" t="s">
        <v>625</v>
      </c>
      <c r="BS129" s="221" t="s">
        <v>625</v>
      </c>
      <c r="BT129" s="221" t="s">
        <v>625</v>
      </c>
      <c r="BU129" s="221" t="s">
        <v>625</v>
      </c>
      <c r="BV129" s="221" t="s">
        <v>625</v>
      </c>
      <c r="BW129" s="221" t="s">
        <v>1570</v>
      </c>
      <c r="BX129" s="221" t="s">
        <v>1571</v>
      </c>
      <c r="BY129" s="221" t="s">
        <v>1572</v>
      </c>
      <c r="BZ129" s="221">
        <v>0.08</v>
      </c>
      <c r="CA129" s="221" t="s">
        <v>1573</v>
      </c>
      <c r="CB129" s="221" t="s">
        <v>1574</v>
      </c>
      <c r="CC129" s="221" t="s">
        <v>1575</v>
      </c>
      <c r="CD129" s="221">
        <v>0.25</v>
      </c>
      <c r="CE129" s="214" t="s">
        <v>1050</v>
      </c>
      <c r="CF129" s="214" t="s">
        <v>1051</v>
      </c>
      <c r="CG129" s="235" t="s">
        <v>1052</v>
      </c>
      <c r="CH129" s="236">
        <v>0.33</v>
      </c>
      <c r="CI129" s="214" t="s">
        <v>1053</v>
      </c>
      <c r="CJ129" s="214" t="s">
        <v>1051</v>
      </c>
      <c r="CK129" s="235" t="s">
        <v>1054</v>
      </c>
      <c r="CL129" s="213">
        <v>0.57999999999999996</v>
      </c>
      <c r="CM129" s="214" t="s">
        <v>1055</v>
      </c>
      <c r="CN129" s="214" t="s">
        <v>1056</v>
      </c>
      <c r="CO129" s="235" t="s">
        <v>1057</v>
      </c>
      <c r="CP129" s="213">
        <v>0.75</v>
      </c>
      <c r="CQ129" s="214" t="s">
        <v>1058</v>
      </c>
      <c r="CR129" s="214" t="s">
        <v>1059</v>
      </c>
      <c r="CS129" s="235" t="s">
        <v>1060</v>
      </c>
      <c r="CT129" s="213">
        <v>0.9</v>
      </c>
      <c r="CU129" s="214" t="s">
        <v>1111</v>
      </c>
      <c r="CV129" s="214" t="s">
        <v>1059</v>
      </c>
      <c r="CW129" s="235" t="s">
        <v>1112</v>
      </c>
      <c r="CX129" s="213">
        <v>1</v>
      </c>
      <c r="CY129" s="214" t="s">
        <v>1113</v>
      </c>
      <c r="CZ129" s="214" t="s">
        <v>1059</v>
      </c>
      <c r="DA129" s="235" t="s">
        <v>1114</v>
      </c>
      <c r="DB129" s="213">
        <v>1</v>
      </c>
      <c r="DC129" s="214" t="s">
        <v>1115</v>
      </c>
      <c r="DD129" s="214" t="s">
        <v>1059</v>
      </c>
      <c r="DE129" s="235" t="s">
        <v>1116</v>
      </c>
      <c r="DF129" s="213">
        <v>1</v>
      </c>
      <c r="DG129" s="214" t="s">
        <v>1117</v>
      </c>
      <c r="DH129" s="214" t="s">
        <v>1059</v>
      </c>
      <c r="DI129" s="235" t="s">
        <v>1118</v>
      </c>
      <c r="DJ129" s="213">
        <v>1</v>
      </c>
      <c r="DK129" s="264" t="s">
        <v>1141</v>
      </c>
      <c r="DL129" s="264" t="s">
        <v>173</v>
      </c>
      <c r="DM129" s="264" t="s">
        <v>1217</v>
      </c>
      <c r="DN129" s="271">
        <v>1</v>
      </c>
      <c r="DO129" s="264" t="s">
        <v>173</v>
      </c>
      <c r="DP129" s="264" t="s">
        <v>1611</v>
      </c>
      <c r="DQ129" s="264" t="s">
        <v>1612</v>
      </c>
      <c r="DR129" s="264" t="s">
        <v>1152</v>
      </c>
      <c r="DS129" s="308">
        <v>0.25</v>
      </c>
      <c r="DT129" s="264" t="s">
        <v>1155</v>
      </c>
      <c r="DU129" s="264" t="s">
        <v>173</v>
      </c>
      <c r="DV129" s="264" t="s">
        <v>1343</v>
      </c>
      <c r="DW129" s="281">
        <v>12</v>
      </c>
      <c r="DX129" s="282" t="s">
        <v>173</v>
      </c>
      <c r="DY129" s="272" t="s">
        <v>1218</v>
      </c>
      <c r="DZ129" s="272" t="s">
        <v>1219</v>
      </c>
      <c r="EA129" s="259" t="s">
        <v>1152</v>
      </c>
      <c r="EB129" s="259">
        <v>0.66</v>
      </c>
      <c r="EC129" s="246" t="s">
        <v>1344</v>
      </c>
      <c r="ED129" s="66" t="s">
        <v>172</v>
      </c>
      <c r="EE129" s="252" t="s">
        <v>1345</v>
      </c>
      <c r="EF129" s="66">
        <v>1</v>
      </c>
      <c r="EG129" s="66" t="s">
        <v>172</v>
      </c>
      <c r="EH129" s="272" t="s">
        <v>1653</v>
      </c>
      <c r="EI129" s="264" t="s">
        <v>1650</v>
      </c>
      <c r="EJ129" s="259" t="s">
        <v>1140</v>
      </c>
      <c r="EK129" s="259">
        <v>1</v>
      </c>
    </row>
    <row r="130" spans="1:141" ht="39.75" customHeight="1" x14ac:dyDescent="0.2">
      <c r="A130" s="352"/>
      <c r="B130" s="355"/>
      <c r="C130" s="346"/>
      <c r="D130" s="346"/>
      <c r="E130" s="161" t="s">
        <v>558</v>
      </c>
      <c r="F130" s="349"/>
      <c r="G130" s="161" t="s">
        <v>489</v>
      </c>
      <c r="H130" s="349"/>
      <c r="I130" s="349"/>
      <c r="J130" s="346"/>
      <c r="K130" s="181"/>
      <c r="L130" s="181"/>
      <c r="M130" s="181"/>
      <c r="N130" s="181"/>
      <c r="O130" s="346"/>
      <c r="P130" s="340"/>
      <c r="Q130" s="337"/>
      <c r="R130" s="340"/>
      <c r="S130" s="337"/>
      <c r="T130" s="343"/>
      <c r="U130" s="149"/>
      <c r="V130" s="157"/>
      <c r="W130" s="157"/>
      <c r="X130" s="157"/>
      <c r="Y130" s="151" t="s">
        <v>115</v>
      </c>
      <c r="Z130" s="134">
        <f>+IF(Y130='Tabla Valoración controles'!$D$4,'Tabla Valoración controles'!$F$4,IF('Mapa Corrupcion'!Y130='Tabla Valoración controles'!$D$5,'Tabla Valoración controles'!$F$5,IF(Y130=FORMULAS!$A$10,0,'Tabla Valoración controles'!$F$6)))</f>
        <v>0</v>
      </c>
      <c r="AA130" s="151"/>
      <c r="AB130" s="135">
        <f>+IF(AA130='Tabla Valoración controles'!$D$7,'Tabla Valoración controles'!$F$7,IF(Y130=FORMULAS!$A$10,0,'Tabla Valoración controles'!$F$8))</f>
        <v>0</v>
      </c>
      <c r="AC130" s="151"/>
      <c r="AD130" s="134">
        <f>+IF(AC130='Tabla Valoración controles'!$D$9,'Tabla Valoración controles'!$F$9,IF(Y130=FORMULAS!$A$10,0,'Tabla Valoración controles'!$F$10))</f>
        <v>0</v>
      </c>
      <c r="AE130" s="151"/>
      <c r="AF130" s="134">
        <f>+IF(AE130='Tabla Valoración controles'!$D$9,'Tabla Valoración controles'!$F$9,IF(AA130=FORMULAS!$A$10,0,'Tabla Valoración controles'!$F$10))</f>
        <v>0</v>
      </c>
      <c r="AG130" s="151"/>
      <c r="AH130" s="134">
        <f>+IF(AG130='Tabla Valoración controles'!$D$13,'Tabla Valoración controles'!$F$13,'Tabla Valoración controles'!$F$14)</f>
        <v>0</v>
      </c>
      <c r="AI130" s="195">
        <f t="shared" si="3"/>
        <v>0</v>
      </c>
      <c r="AJ130" s="152"/>
      <c r="AK130" s="153">
        <f>+IF(AJ130=[2]CONTROLES!$C$50,[2]CONTROLES!$D$50,[2]CONTROLES!$D$51)</f>
        <v>0</v>
      </c>
      <c r="AL130" s="152"/>
      <c r="AM130" s="153">
        <f>+IF(AL130=[2]CONTROLES!$C$52,[2]CONTROLES!$D$52,[2]CONTROLES!$D$53)</f>
        <v>0</v>
      </c>
      <c r="AN130" s="152"/>
      <c r="AO130" s="153">
        <f>+IF(AN130=[2]CONTROLES!$C$54,[2]CONTROLES!$D$54,[2]CONTROLES!$D$55)</f>
        <v>0</v>
      </c>
      <c r="AP130" s="152"/>
      <c r="AQ130" s="153">
        <f>+IF(AP130=[2]CONTROLES!$C$56,[2]CONTROLES!$D$56,IF(AP130=[2]CONTROLES!$C$57,[2]CONTROLES!$D$57,[2]CONTROLES!$D$58))</f>
        <v>0</v>
      </c>
      <c r="AR130" s="152"/>
      <c r="AS130" s="153">
        <f>+IF(AR130=[2]CONTROLES!$C$59,[2]CONTROLES!$D$59,[2]CONTROLES!$D$60)</f>
        <v>0</v>
      </c>
      <c r="AT130" s="152"/>
      <c r="AU130" s="153">
        <f>+IF(AT130=[2]CONTROLES!$C$61,[2]CONTROLES!$D$61,[2]CONTROLES!$D$62)</f>
        <v>0</v>
      </c>
      <c r="AV130" s="152"/>
      <c r="AW130" s="154">
        <f>+IF(AV130=[2]CONTROLES!$C$63,[2]CONTROLES!$D$63,IF(AV130=[2]CONTROLES!$C$64,[2]CONTROLES!$D$64,[2]CONTROLES!$D$65))</f>
        <v>0</v>
      </c>
      <c r="AX130" s="154">
        <f t="shared" si="4"/>
        <v>0</v>
      </c>
      <c r="AY130" s="155" t="str">
        <f t="shared" si="5"/>
        <v>Débil</v>
      </c>
      <c r="AZ130" s="346"/>
      <c r="BA130" s="340"/>
      <c r="BB130" s="334"/>
      <c r="BC130" s="337"/>
      <c r="BD130" s="343"/>
      <c r="BE130" s="343"/>
      <c r="BF130" s="136"/>
      <c r="BG130" s="136"/>
      <c r="BH130" s="180"/>
      <c r="BI130" s="136"/>
      <c r="BJ130" s="136"/>
      <c r="BK130" s="136"/>
      <c r="BL130" s="136"/>
      <c r="BM130" s="136" t="s">
        <v>171</v>
      </c>
      <c r="BN130" s="358"/>
      <c r="BO130" s="221"/>
      <c r="BP130" s="221"/>
      <c r="BQ130" s="221"/>
      <c r="BR130" s="221"/>
      <c r="BS130" s="221"/>
      <c r="BT130" s="221"/>
      <c r="BU130" s="221"/>
      <c r="BV130" s="221"/>
      <c r="BW130" s="221"/>
      <c r="BX130" s="221"/>
      <c r="BY130" s="221"/>
      <c r="BZ130" s="221"/>
      <c r="CA130" s="221"/>
      <c r="CB130" s="221"/>
      <c r="CC130" s="221"/>
      <c r="CD130" s="221"/>
      <c r="CE130" s="240"/>
      <c r="CF130" s="240"/>
      <c r="CG130" s="136"/>
      <c r="CH130" s="136"/>
      <c r="CI130" s="136"/>
      <c r="CJ130" s="136"/>
      <c r="CK130" s="136"/>
      <c r="CL130" s="136"/>
      <c r="CM130" s="136"/>
      <c r="CN130" s="136"/>
      <c r="CO130" s="136"/>
      <c r="CP130" s="136"/>
      <c r="CQ130" s="136"/>
      <c r="CR130" s="136"/>
      <c r="CS130" s="136"/>
      <c r="CT130" s="136"/>
      <c r="CU130" s="136"/>
      <c r="CV130" s="136"/>
      <c r="CW130" s="136"/>
      <c r="CX130" s="136"/>
      <c r="CY130" s="136"/>
      <c r="CZ130" s="136"/>
      <c r="DA130" s="136"/>
      <c r="DB130" s="136"/>
      <c r="DC130" s="136"/>
      <c r="DD130" s="136"/>
      <c r="DE130" s="136"/>
      <c r="DF130" s="136"/>
      <c r="DG130" s="136"/>
      <c r="DH130" s="136"/>
      <c r="DI130" s="136"/>
      <c r="DJ130" s="136"/>
      <c r="DK130" s="266"/>
      <c r="DL130" s="266"/>
      <c r="DM130" s="266"/>
      <c r="DN130" s="266"/>
      <c r="DO130" s="266"/>
      <c r="DP130" s="66"/>
      <c r="DQ130" s="66"/>
      <c r="DR130" s="66"/>
      <c r="DS130" s="66"/>
      <c r="DT130" s="269"/>
      <c r="DU130" s="269"/>
      <c r="DV130" s="269"/>
      <c r="DW130" s="269"/>
      <c r="DX130" s="268"/>
      <c r="DY130" s="257"/>
      <c r="DZ130" s="257"/>
      <c r="EA130" s="257"/>
      <c r="EB130" s="257"/>
      <c r="EC130" s="66"/>
      <c r="ED130" s="66"/>
      <c r="EE130" s="66"/>
      <c r="EF130" s="66"/>
      <c r="EG130" s="66"/>
      <c r="EH130" s="257"/>
      <c r="EI130" s="257"/>
      <c r="EJ130" s="257"/>
      <c r="EK130" s="257"/>
    </row>
    <row r="131" spans="1:141" ht="39.75" customHeight="1" x14ac:dyDescent="0.2">
      <c r="A131" s="352"/>
      <c r="B131" s="355"/>
      <c r="C131" s="346"/>
      <c r="D131" s="346"/>
      <c r="E131" s="161" t="s">
        <v>559</v>
      </c>
      <c r="F131" s="349"/>
      <c r="G131" s="161" t="s">
        <v>698</v>
      </c>
      <c r="H131" s="349"/>
      <c r="I131" s="349"/>
      <c r="J131" s="346"/>
      <c r="K131" s="181"/>
      <c r="L131" s="181"/>
      <c r="M131" s="181"/>
      <c r="N131" s="181"/>
      <c r="O131" s="346"/>
      <c r="P131" s="340"/>
      <c r="Q131" s="337"/>
      <c r="R131" s="340"/>
      <c r="S131" s="337"/>
      <c r="T131" s="343"/>
      <c r="U131" s="149"/>
      <c r="V131" s="157"/>
      <c r="W131" s="157"/>
      <c r="X131" s="157"/>
      <c r="Y131" s="151" t="s">
        <v>115</v>
      </c>
      <c r="Z131" s="134">
        <f>+IF(Y131='Tabla Valoración controles'!$D$4,'Tabla Valoración controles'!$F$4,IF('Mapa Corrupcion'!Y131='Tabla Valoración controles'!$D$5,'Tabla Valoración controles'!$F$5,IF(Y131=FORMULAS!$A$10,0,'Tabla Valoración controles'!$F$6)))</f>
        <v>0</v>
      </c>
      <c r="AA131" s="151"/>
      <c r="AB131" s="135">
        <f>+IF(AA131='Tabla Valoración controles'!$D$7,'Tabla Valoración controles'!$F$7,IF(Y131=FORMULAS!$A$10,0,'Tabla Valoración controles'!$F$8))</f>
        <v>0</v>
      </c>
      <c r="AC131" s="151"/>
      <c r="AD131" s="134">
        <f>+IF(AC131='Tabla Valoración controles'!$D$9,'Tabla Valoración controles'!$F$9,IF(Y131=FORMULAS!$A$10,0,'Tabla Valoración controles'!$F$10))</f>
        <v>0</v>
      </c>
      <c r="AE131" s="151"/>
      <c r="AF131" s="134">
        <f>+IF(AE131='Tabla Valoración controles'!$D$9,'Tabla Valoración controles'!$F$9,IF(AA131=FORMULAS!$A$10,0,'Tabla Valoración controles'!$F$10))</f>
        <v>0</v>
      </c>
      <c r="AG131" s="151"/>
      <c r="AH131" s="134">
        <f>+IF(AG131='Tabla Valoración controles'!$D$13,'Tabla Valoración controles'!$F$13,'Tabla Valoración controles'!$F$14)</f>
        <v>0</v>
      </c>
      <c r="AI131" s="195">
        <f t="shared" si="3"/>
        <v>0</v>
      </c>
      <c r="AJ131" s="152"/>
      <c r="AK131" s="153">
        <f>+IF(AJ131=[2]CONTROLES!$C$50,[2]CONTROLES!$D$50,[2]CONTROLES!$D$51)</f>
        <v>0</v>
      </c>
      <c r="AL131" s="152"/>
      <c r="AM131" s="153">
        <f>+IF(AL131=[2]CONTROLES!$C$52,[2]CONTROLES!$D$52,[2]CONTROLES!$D$53)</f>
        <v>0</v>
      </c>
      <c r="AN131" s="152"/>
      <c r="AO131" s="153">
        <f>+IF(AN131=[2]CONTROLES!$C$54,[2]CONTROLES!$D$54,[2]CONTROLES!$D$55)</f>
        <v>0</v>
      </c>
      <c r="AP131" s="152"/>
      <c r="AQ131" s="153">
        <f>+IF(AP131=[2]CONTROLES!$C$56,[2]CONTROLES!$D$56,IF(AP131=[2]CONTROLES!$C$57,[2]CONTROLES!$D$57,[2]CONTROLES!$D$58))</f>
        <v>0</v>
      </c>
      <c r="AR131" s="152"/>
      <c r="AS131" s="153">
        <f>+IF(AR131=[2]CONTROLES!$C$59,[2]CONTROLES!$D$59,[2]CONTROLES!$D$60)</f>
        <v>0</v>
      </c>
      <c r="AT131" s="152"/>
      <c r="AU131" s="153">
        <f>+IF(AT131=[2]CONTROLES!$C$61,[2]CONTROLES!$D$61,[2]CONTROLES!$D$62)</f>
        <v>0</v>
      </c>
      <c r="AV131" s="152"/>
      <c r="AW131" s="154">
        <f>+IF(AV131=[2]CONTROLES!$C$63,[2]CONTROLES!$D$63,IF(AV131=[2]CONTROLES!$C$64,[2]CONTROLES!$D$64,[2]CONTROLES!$D$65))</f>
        <v>0</v>
      </c>
      <c r="AX131" s="154">
        <f t="shared" si="4"/>
        <v>0</v>
      </c>
      <c r="AY131" s="155" t="str">
        <f t="shared" si="5"/>
        <v>Débil</v>
      </c>
      <c r="AZ131" s="346"/>
      <c r="BA131" s="340"/>
      <c r="BB131" s="334"/>
      <c r="BC131" s="337"/>
      <c r="BD131" s="343"/>
      <c r="BE131" s="343"/>
      <c r="BF131" s="136"/>
      <c r="BG131" s="136"/>
      <c r="BH131" s="180"/>
      <c r="BI131" s="136"/>
      <c r="BJ131" s="136"/>
      <c r="BK131" s="136"/>
      <c r="BL131" s="136"/>
      <c r="BM131" s="136" t="s">
        <v>171</v>
      </c>
      <c r="BN131" s="358"/>
      <c r="BO131" s="221"/>
      <c r="BP131" s="221"/>
      <c r="BQ131" s="221"/>
      <c r="BR131" s="221"/>
      <c r="BS131" s="221"/>
      <c r="BT131" s="221"/>
      <c r="BU131" s="221"/>
      <c r="BV131" s="221"/>
      <c r="BW131" s="221"/>
      <c r="BX131" s="221"/>
      <c r="BY131" s="221"/>
      <c r="BZ131" s="221"/>
      <c r="CA131" s="221"/>
      <c r="CB131" s="221"/>
      <c r="CC131" s="221"/>
      <c r="CD131" s="221"/>
      <c r="CE131" s="240"/>
      <c r="CF131" s="240"/>
      <c r="CG131" s="136"/>
      <c r="CH131" s="136"/>
      <c r="CI131" s="136"/>
      <c r="CJ131" s="136"/>
      <c r="CK131" s="136"/>
      <c r="CL131" s="136"/>
      <c r="CM131" s="136"/>
      <c r="CN131" s="136"/>
      <c r="CO131" s="136"/>
      <c r="CP131" s="136"/>
      <c r="CQ131" s="136"/>
      <c r="CR131" s="136"/>
      <c r="CS131" s="136"/>
      <c r="CT131" s="136"/>
      <c r="CU131" s="136"/>
      <c r="CV131" s="136"/>
      <c r="CW131" s="136"/>
      <c r="CX131" s="136"/>
      <c r="CY131" s="136"/>
      <c r="CZ131" s="136"/>
      <c r="DA131" s="136"/>
      <c r="DB131" s="136"/>
      <c r="DC131" s="136"/>
      <c r="DD131" s="136"/>
      <c r="DE131" s="136"/>
      <c r="DF131" s="136"/>
      <c r="DG131" s="136"/>
      <c r="DH131" s="136"/>
      <c r="DI131" s="136"/>
      <c r="DJ131" s="136"/>
      <c r="DK131" s="266"/>
      <c r="DL131" s="266"/>
      <c r="DM131" s="266"/>
      <c r="DN131" s="266"/>
      <c r="DO131" s="266"/>
      <c r="DP131" s="66"/>
      <c r="DQ131" s="66"/>
      <c r="DR131" s="66"/>
      <c r="DS131" s="66"/>
      <c r="DT131" s="269"/>
      <c r="DU131" s="269"/>
      <c r="DV131" s="269"/>
      <c r="DW131" s="269"/>
      <c r="DX131" s="268"/>
      <c r="DY131" s="257"/>
      <c r="DZ131" s="257"/>
      <c r="EA131" s="257"/>
      <c r="EB131" s="257"/>
      <c r="EC131" s="66"/>
      <c r="ED131" s="66"/>
      <c r="EE131" s="66"/>
      <c r="EF131" s="66"/>
      <c r="EG131" s="66"/>
      <c r="EH131" s="257"/>
      <c r="EI131" s="257"/>
      <c r="EJ131" s="257"/>
      <c r="EK131" s="257"/>
    </row>
    <row r="132" spans="1:141" ht="39.75" customHeight="1" x14ac:dyDescent="0.2">
      <c r="A132" s="352"/>
      <c r="B132" s="355"/>
      <c r="C132" s="346"/>
      <c r="D132" s="346"/>
      <c r="E132" s="161"/>
      <c r="F132" s="349"/>
      <c r="G132" s="161" t="s">
        <v>510</v>
      </c>
      <c r="H132" s="349"/>
      <c r="I132" s="349"/>
      <c r="J132" s="346"/>
      <c r="K132" s="181"/>
      <c r="L132" s="181"/>
      <c r="M132" s="181"/>
      <c r="N132" s="181"/>
      <c r="O132" s="346"/>
      <c r="P132" s="340"/>
      <c r="Q132" s="337"/>
      <c r="R132" s="340"/>
      <c r="S132" s="337"/>
      <c r="T132" s="343"/>
      <c r="U132" s="149"/>
      <c r="V132" s="157"/>
      <c r="W132" s="157"/>
      <c r="X132" s="157"/>
      <c r="Y132" s="151" t="s">
        <v>115</v>
      </c>
      <c r="Z132" s="134">
        <f>+IF(Y132='Tabla Valoración controles'!$D$4,'Tabla Valoración controles'!$F$4,IF('Mapa Corrupcion'!Y132='Tabla Valoración controles'!$D$5,'Tabla Valoración controles'!$F$5,IF(Y132=FORMULAS!$A$10,0,'Tabla Valoración controles'!$F$6)))</f>
        <v>0</v>
      </c>
      <c r="AA132" s="151"/>
      <c r="AB132" s="135">
        <f>+IF(AA132='Tabla Valoración controles'!$D$7,'Tabla Valoración controles'!$F$7,IF(Y132=FORMULAS!$A$10,0,'Tabla Valoración controles'!$F$8))</f>
        <v>0</v>
      </c>
      <c r="AC132" s="151"/>
      <c r="AD132" s="134">
        <f>+IF(AC132='Tabla Valoración controles'!$D$9,'Tabla Valoración controles'!$F$9,IF(Y132=FORMULAS!$A$10,0,'Tabla Valoración controles'!$F$10))</f>
        <v>0</v>
      </c>
      <c r="AE132" s="151"/>
      <c r="AF132" s="134">
        <f>+IF(AE132='Tabla Valoración controles'!$D$9,'Tabla Valoración controles'!$F$9,IF(AA132=FORMULAS!$A$10,0,'Tabla Valoración controles'!$F$10))</f>
        <v>0</v>
      </c>
      <c r="AG132" s="151"/>
      <c r="AH132" s="134">
        <f>+IF(AG132='Tabla Valoración controles'!$D$13,'Tabla Valoración controles'!$F$13,'Tabla Valoración controles'!$F$14)</f>
        <v>0</v>
      </c>
      <c r="AI132" s="195">
        <f t="shared" si="3"/>
        <v>0</v>
      </c>
      <c r="AJ132" s="152"/>
      <c r="AK132" s="153">
        <f>+IF(AJ132=[2]CONTROLES!$C$50,[2]CONTROLES!$D$50,[2]CONTROLES!$D$51)</f>
        <v>0</v>
      </c>
      <c r="AL132" s="152"/>
      <c r="AM132" s="153">
        <f>+IF(AL132=[2]CONTROLES!$C$52,[2]CONTROLES!$D$52,[2]CONTROLES!$D$53)</f>
        <v>0</v>
      </c>
      <c r="AN132" s="152"/>
      <c r="AO132" s="153">
        <f>+IF(AN132=[2]CONTROLES!$C$54,[2]CONTROLES!$D$54,[2]CONTROLES!$D$55)</f>
        <v>0</v>
      </c>
      <c r="AP132" s="152"/>
      <c r="AQ132" s="153">
        <f>+IF(AP132=[2]CONTROLES!$C$56,[2]CONTROLES!$D$56,IF(AP132=[2]CONTROLES!$C$57,[2]CONTROLES!$D$57,[2]CONTROLES!$D$58))</f>
        <v>0</v>
      </c>
      <c r="AR132" s="152"/>
      <c r="AS132" s="153">
        <f>+IF(AR132=[2]CONTROLES!$C$59,[2]CONTROLES!$D$59,[2]CONTROLES!$D$60)</f>
        <v>0</v>
      </c>
      <c r="AT132" s="152"/>
      <c r="AU132" s="153">
        <f>+IF(AT132=[2]CONTROLES!$C$61,[2]CONTROLES!$D$61,[2]CONTROLES!$D$62)</f>
        <v>0</v>
      </c>
      <c r="AV132" s="152"/>
      <c r="AW132" s="154">
        <f>+IF(AV132=[2]CONTROLES!$C$63,[2]CONTROLES!$D$63,IF(AV132=[2]CONTROLES!$C$64,[2]CONTROLES!$D$64,[2]CONTROLES!$D$65))</f>
        <v>0</v>
      </c>
      <c r="AX132" s="154">
        <f t="shared" si="4"/>
        <v>0</v>
      </c>
      <c r="AY132" s="155" t="str">
        <f t="shared" si="5"/>
        <v>Débil</v>
      </c>
      <c r="AZ132" s="346"/>
      <c r="BA132" s="340"/>
      <c r="BB132" s="334"/>
      <c r="BC132" s="337"/>
      <c r="BD132" s="343"/>
      <c r="BE132" s="343"/>
      <c r="BF132" s="136"/>
      <c r="BG132" s="136"/>
      <c r="BH132" s="180"/>
      <c r="BI132" s="136"/>
      <c r="BJ132" s="136"/>
      <c r="BK132" s="136"/>
      <c r="BL132" s="136"/>
      <c r="BM132" s="136" t="s">
        <v>171</v>
      </c>
      <c r="BN132" s="358"/>
      <c r="BO132" s="221"/>
      <c r="BP132" s="221"/>
      <c r="BQ132" s="221"/>
      <c r="BR132" s="221"/>
      <c r="BS132" s="221"/>
      <c r="BT132" s="221"/>
      <c r="BU132" s="221"/>
      <c r="BV132" s="221"/>
      <c r="BW132" s="221"/>
      <c r="BX132" s="221"/>
      <c r="BY132" s="221"/>
      <c r="BZ132" s="221"/>
      <c r="CA132" s="221"/>
      <c r="CB132" s="221"/>
      <c r="CC132" s="221"/>
      <c r="CD132" s="221"/>
      <c r="CE132" s="240"/>
      <c r="CF132" s="240"/>
      <c r="CG132" s="136"/>
      <c r="CH132" s="136"/>
      <c r="CI132" s="136"/>
      <c r="CJ132" s="136"/>
      <c r="CK132" s="136"/>
      <c r="CL132" s="136"/>
      <c r="CM132" s="136"/>
      <c r="CN132" s="136"/>
      <c r="CO132" s="136"/>
      <c r="CP132" s="136"/>
      <c r="CQ132" s="136"/>
      <c r="CR132" s="136"/>
      <c r="CS132" s="136"/>
      <c r="CT132" s="136"/>
      <c r="CU132" s="136"/>
      <c r="CV132" s="136"/>
      <c r="CW132" s="136"/>
      <c r="CX132" s="136"/>
      <c r="CY132" s="136"/>
      <c r="CZ132" s="136"/>
      <c r="DA132" s="136"/>
      <c r="DB132" s="136"/>
      <c r="DC132" s="136"/>
      <c r="DD132" s="136"/>
      <c r="DE132" s="136"/>
      <c r="DF132" s="136"/>
      <c r="DG132" s="136"/>
      <c r="DH132" s="136"/>
      <c r="DI132" s="136"/>
      <c r="DJ132" s="136"/>
      <c r="DK132" s="266"/>
      <c r="DL132" s="266"/>
      <c r="DM132" s="266"/>
      <c r="DN132" s="266"/>
      <c r="DO132" s="266"/>
      <c r="DP132" s="66"/>
      <c r="DQ132" s="66"/>
      <c r="DR132" s="66"/>
      <c r="DS132" s="66"/>
      <c r="DT132" s="269"/>
      <c r="DU132" s="269"/>
      <c r="DV132" s="269"/>
      <c r="DW132" s="269"/>
      <c r="DX132" s="268"/>
      <c r="DY132" s="257"/>
      <c r="DZ132" s="257"/>
      <c r="EA132" s="257"/>
      <c r="EB132" s="257"/>
      <c r="EC132" s="66"/>
      <c r="ED132" s="66"/>
      <c r="EE132" s="66"/>
      <c r="EF132" s="66"/>
      <c r="EG132" s="66"/>
      <c r="EH132" s="257"/>
      <c r="EI132" s="257"/>
      <c r="EJ132" s="257"/>
      <c r="EK132" s="257"/>
    </row>
    <row r="133" spans="1:141" ht="39.75" customHeight="1" x14ac:dyDescent="0.2">
      <c r="A133" s="352"/>
      <c r="B133" s="355"/>
      <c r="C133" s="346"/>
      <c r="D133" s="346"/>
      <c r="E133" s="161"/>
      <c r="F133" s="349"/>
      <c r="G133" s="161"/>
      <c r="H133" s="349"/>
      <c r="I133" s="349"/>
      <c r="J133" s="346"/>
      <c r="K133" s="181"/>
      <c r="L133" s="181"/>
      <c r="M133" s="181"/>
      <c r="N133" s="181"/>
      <c r="O133" s="346"/>
      <c r="P133" s="340"/>
      <c r="Q133" s="337"/>
      <c r="R133" s="340"/>
      <c r="S133" s="337"/>
      <c r="T133" s="343"/>
      <c r="U133" s="149"/>
      <c r="V133" s="157"/>
      <c r="W133" s="157"/>
      <c r="X133" s="157"/>
      <c r="Y133" s="151" t="s">
        <v>115</v>
      </c>
      <c r="Z133" s="134">
        <f>+IF(Y133='Tabla Valoración controles'!$D$4,'Tabla Valoración controles'!$F$4,IF('Mapa Corrupcion'!Y133='Tabla Valoración controles'!$D$5,'Tabla Valoración controles'!$F$5,IF(Y133=FORMULAS!$A$10,0,'Tabla Valoración controles'!$F$6)))</f>
        <v>0</v>
      </c>
      <c r="AA133" s="151"/>
      <c r="AB133" s="135">
        <f>+IF(AA133='Tabla Valoración controles'!$D$7,'Tabla Valoración controles'!$F$7,IF(Y133=FORMULAS!$A$10,0,'Tabla Valoración controles'!$F$8))</f>
        <v>0</v>
      </c>
      <c r="AC133" s="151"/>
      <c r="AD133" s="134">
        <f>+IF(AC133='Tabla Valoración controles'!$D$9,'Tabla Valoración controles'!$F$9,IF(Y133=FORMULAS!$A$10,0,'Tabla Valoración controles'!$F$10))</f>
        <v>0</v>
      </c>
      <c r="AE133" s="151"/>
      <c r="AF133" s="134">
        <f>+IF(AE133='Tabla Valoración controles'!$D$9,'Tabla Valoración controles'!$F$9,IF(AA133=FORMULAS!$A$10,0,'Tabla Valoración controles'!$F$10))</f>
        <v>0</v>
      </c>
      <c r="AG133" s="151"/>
      <c r="AH133" s="134">
        <f>+IF(AG133='Tabla Valoración controles'!$D$13,'Tabla Valoración controles'!$F$13,'Tabla Valoración controles'!$F$14)</f>
        <v>0</v>
      </c>
      <c r="AI133" s="195">
        <f t="shared" si="3"/>
        <v>0</v>
      </c>
      <c r="AJ133" s="152"/>
      <c r="AK133" s="153">
        <f>+IF(AJ133=[2]CONTROLES!$C$50,[2]CONTROLES!$D$50,[2]CONTROLES!$D$51)</f>
        <v>0</v>
      </c>
      <c r="AL133" s="152"/>
      <c r="AM133" s="153">
        <f>+IF(AL133=[2]CONTROLES!$C$52,[2]CONTROLES!$D$52,[2]CONTROLES!$D$53)</f>
        <v>0</v>
      </c>
      <c r="AN133" s="152"/>
      <c r="AO133" s="153">
        <f>+IF(AN133=[2]CONTROLES!$C$54,[2]CONTROLES!$D$54,[2]CONTROLES!$D$55)</f>
        <v>0</v>
      </c>
      <c r="AP133" s="152"/>
      <c r="AQ133" s="153">
        <f>+IF(AP133=[2]CONTROLES!$C$56,[2]CONTROLES!$D$56,IF(AP133=[2]CONTROLES!$C$57,[2]CONTROLES!$D$57,[2]CONTROLES!$D$58))</f>
        <v>0</v>
      </c>
      <c r="AR133" s="152"/>
      <c r="AS133" s="153">
        <f>+IF(AR133=[2]CONTROLES!$C$59,[2]CONTROLES!$D$59,[2]CONTROLES!$D$60)</f>
        <v>0</v>
      </c>
      <c r="AT133" s="152"/>
      <c r="AU133" s="153">
        <f>+IF(AT133=[2]CONTROLES!$C$61,[2]CONTROLES!$D$61,[2]CONTROLES!$D$62)</f>
        <v>0</v>
      </c>
      <c r="AV133" s="152"/>
      <c r="AW133" s="154">
        <f>+IF(AV133=[2]CONTROLES!$C$63,[2]CONTROLES!$D$63,IF(AV133=[2]CONTROLES!$C$64,[2]CONTROLES!$D$64,[2]CONTROLES!$D$65))</f>
        <v>0</v>
      </c>
      <c r="AX133" s="154">
        <f t="shared" si="4"/>
        <v>0</v>
      </c>
      <c r="AY133" s="155" t="str">
        <f t="shared" si="5"/>
        <v>Débil</v>
      </c>
      <c r="AZ133" s="346"/>
      <c r="BA133" s="340"/>
      <c r="BB133" s="334"/>
      <c r="BC133" s="337"/>
      <c r="BD133" s="343"/>
      <c r="BE133" s="343"/>
      <c r="BF133" s="136"/>
      <c r="BG133" s="136"/>
      <c r="BH133" s="180"/>
      <c r="BI133" s="136"/>
      <c r="BJ133" s="136"/>
      <c r="BK133" s="136"/>
      <c r="BL133" s="136"/>
      <c r="BM133" s="136" t="s">
        <v>171</v>
      </c>
      <c r="BN133" s="358"/>
      <c r="BO133" s="221"/>
      <c r="BP133" s="221"/>
      <c r="BQ133" s="221"/>
      <c r="BR133" s="221"/>
      <c r="BS133" s="221"/>
      <c r="BT133" s="221"/>
      <c r="BU133" s="221"/>
      <c r="BV133" s="221"/>
      <c r="BW133" s="221"/>
      <c r="BX133" s="221"/>
      <c r="BY133" s="221"/>
      <c r="BZ133" s="221"/>
      <c r="CA133" s="221"/>
      <c r="CB133" s="221"/>
      <c r="CC133" s="221"/>
      <c r="CD133" s="221"/>
      <c r="CE133" s="240"/>
      <c r="CF133" s="240"/>
      <c r="CG133" s="136"/>
      <c r="CH133" s="136"/>
      <c r="CI133" s="136"/>
      <c r="CJ133" s="136"/>
      <c r="CK133" s="136"/>
      <c r="CL133" s="136"/>
      <c r="CM133" s="136"/>
      <c r="CN133" s="136"/>
      <c r="CO133" s="136"/>
      <c r="CP133" s="136"/>
      <c r="CQ133" s="136"/>
      <c r="CR133" s="136"/>
      <c r="CS133" s="136"/>
      <c r="CT133" s="136"/>
      <c r="CU133" s="136"/>
      <c r="CV133" s="136"/>
      <c r="CW133" s="136"/>
      <c r="CX133" s="136"/>
      <c r="CY133" s="136"/>
      <c r="CZ133" s="136"/>
      <c r="DA133" s="136"/>
      <c r="DB133" s="136"/>
      <c r="DC133" s="136"/>
      <c r="DD133" s="136"/>
      <c r="DE133" s="136"/>
      <c r="DF133" s="136"/>
      <c r="DG133" s="136"/>
      <c r="DH133" s="136"/>
      <c r="DI133" s="136"/>
      <c r="DJ133" s="136"/>
      <c r="DK133" s="266"/>
      <c r="DL133" s="266"/>
      <c r="DM133" s="266"/>
      <c r="DN133" s="266"/>
      <c r="DO133" s="266"/>
      <c r="DP133" s="66"/>
      <c r="DQ133" s="66"/>
      <c r="DR133" s="66"/>
      <c r="DS133" s="66"/>
      <c r="DT133" s="269"/>
      <c r="DU133" s="269"/>
      <c r="DV133" s="269"/>
      <c r="DW133" s="269"/>
      <c r="DX133" s="268"/>
      <c r="DY133" s="257"/>
      <c r="DZ133" s="257"/>
      <c r="EA133" s="257"/>
      <c r="EB133" s="257"/>
      <c r="EC133" s="66"/>
      <c r="ED133" s="66"/>
      <c r="EE133" s="66"/>
      <c r="EF133" s="66"/>
      <c r="EG133" s="66"/>
      <c r="EH133" s="257"/>
      <c r="EI133" s="257"/>
      <c r="EJ133" s="257"/>
      <c r="EK133" s="257"/>
    </row>
    <row r="134" spans="1:141" ht="39.75" customHeight="1" x14ac:dyDescent="0.2">
      <c r="A134" s="353"/>
      <c r="B134" s="356"/>
      <c r="C134" s="347"/>
      <c r="D134" s="347"/>
      <c r="E134" s="161"/>
      <c r="F134" s="350"/>
      <c r="G134" s="161"/>
      <c r="H134" s="350"/>
      <c r="I134" s="350"/>
      <c r="J134" s="347"/>
      <c r="K134" s="182"/>
      <c r="L134" s="182"/>
      <c r="M134" s="182"/>
      <c r="N134" s="182"/>
      <c r="O134" s="347"/>
      <c r="P134" s="341"/>
      <c r="Q134" s="338"/>
      <c r="R134" s="341"/>
      <c r="S134" s="338"/>
      <c r="T134" s="344"/>
      <c r="U134" s="149"/>
      <c r="V134" s="157"/>
      <c r="W134" s="157"/>
      <c r="X134" s="157"/>
      <c r="Y134" s="151" t="s">
        <v>115</v>
      </c>
      <c r="Z134" s="134">
        <f>+IF(Y134='Tabla Valoración controles'!$D$4,'Tabla Valoración controles'!$F$4,IF('Mapa Corrupcion'!Y134='Tabla Valoración controles'!$D$5,'Tabla Valoración controles'!$F$5,IF(Y134=FORMULAS!$A$10,0,'Tabla Valoración controles'!$F$6)))</f>
        <v>0</v>
      </c>
      <c r="AA134" s="151"/>
      <c r="AB134" s="135">
        <f>+IF(AA134='Tabla Valoración controles'!$D$7,'Tabla Valoración controles'!$F$7,IF(Y134=FORMULAS!$A$10,0,'Tabla Valoración controles'!$F$8))</f>
        <v>0</v>
      </c>
      <c r="AC134" s="151"/>
      <c r="AD134" s="134">
        <f>+IF(AC134='Tabla Valoración controles'!$D$9,'Tabla Valoración controles'!$F$9,IF(Y134=FORMULAS!$A$10,0,'Tabla Valoración controles'!$F$10))</f>
        <v>0</v>
      </c>
      <c r="AE134" s="151"/>
      <c r="AF134" s="134">
        <f>+IF(AE134='Tabla Valoración controles'!$D$9,'Tabla Valoración controles'!$F$9,IF(AA134=FORMULAS!$A$10,0,'Tabla Valoración controles'!$F$10))</f>
        <v>0</v>
      </c>
      <c r="AG134" s="151"/>
      <c r="AH134" s="134">
        <f>+IF(AG134='Tabla Valoración controles'!$D$13,'Tabla Valoración controles'!$F$13,'Tabla Valoración controles'!$F$14)</f>
        <v>0</v>
      </c>
      <c r="AI134" s="195">
        <f t="shared" si="3"/>
        <v>0</v>
      </c>
      <c r="AJ134" s="152"/>
      <c r="AK134" s="153">
        <f>+IF(AJ134=[2]CONTROLES!$C$50,[2]CONTROLES!$D$50,[2]CONTROLES!$D$51)</f>
        <v>0</v>
      </c>
      <c r="AL134" s="152"/>
      <c r="AM134" s="153">
        <f>+IF(AL134=[2]CONTROLES!$C$52,[2]CONTROLES!$D$52,[2]CONTROLES!$D$53)</f>
        <v>0</v>
      </c>
      <c r="AN134" s="152"/>
      <c r="AO134" s="153">
        <f>+IF(AN134=[2]CONTROLES!$C$54,[2]CONTROLES!$D$54,[2]CONTROLES!$D$55)</f>
        <v>0</v>
      </c>
      <c r="AP134" s="152"/>
      <c r="AQ134" s="153">
        <f>+IF(AP134=[2]CONTROLES!$C$56,[2]CONTROLES!$D$56,IF(AP134=[2]CONTROLES!$C$57,[2]CONTROLES!$D$57,[2]CONTROLES!$D$58))</f>
        <v>0</v>
      </c>
      <c r="AR134" s="152"/>
      <c r="AS134" s="153">
        <f>+IF(AR134=[2]CONTROLES!$C$59,[2]CONTROLES!$D$59,[2]CONTROLES!$D$60)</f>
        <v>0</v>
      </c>
      <c r="AT134" s="152"/>
      <c r="AU134" s="153">
        <f>+IF(AT134=[2]CONTROLES!$C$61,[2]CONTROLES!$D$61,[2]CONTROLES!$D$62)</f>
        <v>0</v>
      </c>
      <c r="AV134" s="152"/>
      <c r="AW134" s="154">
        <f>+IF(AV134=[2]CONTROLES!$C$63,[2]CONTROLES!$D$63,IF(AV134=[2]CONTROLES!$C$64,[2]CONTROLES!$D$64,[2]CONTROLES!$D$65))</f>
        <v>0</v>
      </c>
      <c r="AX134" s="154">
        <f t="shared" si="4"/>
        <v>0</v>
      </c>
      <c r="AY134" s="155" t="str">
        <f t="shared" si="5"/>
        <v>Débil</v>
      </c>
      <c r="AZ134" s="347"/>
      <c r="BA134" s="341"/>
      <c r="BB134" s="335"/>
      <c r="BC134" s="338"/>
      <c r="BD134" s="344"/>
      <c r="BE134" s="344"/>
      <c r="BF134" s="136"/>
      <c r="BG134" s="136"/>
      <c r="BH134" s="180"/>
      <c r="BI134" s="136"/>
      <c r="BJ134" s="136"/>
      <c r="BK134" s="136"/>
      <c r="BL134" s="136"/>
      <c r="BM134" s="136" t="s">
        <v>171</v>
      </c>
      <c r="BN134" s="359"/>
      <c r="BO134" s="221"/>
      <c r="BP134" s="221"/>
      <c r="BQ134" s="221"/>
      <c r="BR134" s="221"/>
      <c r="BS134" s="221"/>
      <c r="BT134" s="221"/>
      <c r="BU134" s="221"/>
      <c r="BV134" s="221"/>
      <c r="BW134" s="221"/>
      <c r="BX134" s="221"/>
      <c r="BY134" s="221"/>
      <c r="BZ134" s="221"/>
      <c r="CA134" s="221"/>
      <c r="CB134" s="221"/>
      <c r="CC134" s="221"/>
      <c r="CD134" s="221"/>
      <c r="CE134" s="240"/>
      <c r="CF134" s="240"/>
      <c r="CG134" s="136"/>
      <c r="CH134" s="136"/>
      <c r="CI134" s="136"/>
      <c r="CJ134" s="136"/>
      <c r="CK134" s="136"/>
      <c r="CL134" s="136"/>
      <c r="CM134" s="136"/>
      <c r="CN134" s="136"/>
      <c r="CO134" s="136"/>
      <c r="CP134" s="136"/>
      <c r="CQ134" s="136"/>
      <c r="CR134" s="136"/>
      <c r="CS134" s="136"/>
      <c r="CT134" s="136"/>
      <c r="CU134" s="136"/>
      <c r="CV134" s="136"/>
      <c r="CW134" s="136"/>
      <c r="CX134" s="136"/>
      <c r="CY134" s="136"/>
      <c r="CZ134" s="136"/>
      <c r="DA134" s="136"/>
      <c r="DB134" s="136"/>
      <c r="DC134" s="136"/>
      <c r="DD134" s="136"/>
      <c r="DE134" s="136"/>
      <c r="DF134" s="136"/>
      <c r="DG134" s="136"/>
      <c r="DH134" s="136"/>
      <c r="DI134" s="136"/>
      <c r="DJ134" s="136"/>
      <c r="DK134" s="266"/>
      <c r="DL134" s="266"/>
      <c r="DM134" s="266"/>
      <c r="DN134" s="266"/>
      <c r="DO134" s="266"/>
      <c r="DP134" s="66"/>
      <c r="DQ134" s="66"/>
      <c r="DR134" s="66"/>
      <c r="DS134" s="66"/>
      <c r="DT134" s="269"/>
      <c r="DU134" s="269"/>
      <c r="DV134" s="269"/>
      <c r="DW134" s="269"/>
      <c r="DX134" s="268"/>
      <c r="DY134" s="258"/>
      <c r="DZ134" s="258"/>
      <c r="EA134" s="258"/>
      <c r="EB134" s="258"/>
      <c r="EC134" s="66"/>
      <c r="ED134" s="66"/>
      <c r="EE134" s="66"/>
      <c r="EF134" s="66"/>
      <c r="EG134" s="66"/>
      <c r="EH134" s="258"/>
      <c r="EI134" s="258"/>
      <c r="EJ134" s="258"/>
      <c r="EK134" s="258"/>
    </row>
    <row r="135" spans="1:141" ht="117.75" customHeight="1" x14ac:dyDescent="0.2">
      <c r="A135" s="351">
        <v>22</v>
      </c>
      <c r="B135" s="354" t="s">
        <v>134</v>
      </c>
      <c r="C135" s="345" t="str">
        <f>VLOOKUP(B135,FORMULAS!$A$30:$B$46,2,0)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5" s="345" t="str">
        <f>VLOOKUP(B135,FORMULAS!$A$30:$C$46,3,0)</f>
        <v xml:space="preserve">Subdirector Administrativo </v>
      </c>
      <c r="E135" s="161" t="s">
        <v>566</v>
      </c>
      <c r="F135" s="348" t="s">
        <v>572</v>
      </c>
      <c r="G135" s="161" t="s">
        <v>573</v>
      </c>
      <c r="H135" s="348" t="s">
        <v>564</v>
      </c>
      <c r="I135" s="348" t="s">
        <v>565</v>
      </c>
      <c r="J135" s="345" t="s">
        <v>625</v>
      </c>
      <c r="K135" s="148" t="s">
        <v>676</v>
      </c>
      <c r="L135" s="148" t="s">
        <v>676</v>
      </c>
      <c r="M135" s="148" t="s">
        <v>676</v>
      </c>
      <c r="N135" s="148" t="s">
        <v>676</v>
      </c>
      <c r="O135" s="345" t="s">
        <v>285</v>
      </c>
      <c r="P135" s="339" t="str">
        <f>VLOOKUP(O135,FORMULAS!$A$77:$B$82,2,0)</f>
        <v>Improbable</v>
      </c>
      <c r="Q135" s="336" t="str">
        <f>+P135</f>
        <v>Improbable</v>
      </c>
      <c r="R135" s="339" t="str">
        <f>VLOOKUP(A135,'Impacto Ri Inhe'!$B$5:$AF$41,31,1)</f>
        <v>Moderado</v>
      </c>
      <c r="S135" s="336" t="str">
        <f>CONCATENATE(R135,"-",Q135)</f>
        <v>Moderado-Improbable</v>
      </c>
      <c r="T135" s="342" t="str">
        <f>VLOOKUP(S135,FORMULAS!$I$77:$J$97,2,0)</f>
        <v>Moderado</v>
      </c>
      <c r="U135" s="149">
        <v>1</v>
      </c>
      <c r="V135" s="150" t="s">
        <v>827</v>
      </c>
      <c r="W135" s="150" t="s">
        <v>575</v>
      </c>
      <c r="X135" s="150" t="s">
        <v>576</v>
      </c>
      <c r="Y135" s="151" t="s">
        <v>13</v>
      </c>
      <c r="Z135" s="134">
        <f>+IF(Y135='Tabla Valoración controles'!$D$4,'Tabla Valoración controles'!$F$4,IF('Mapa Corrupcion'!Y135='Tabla Valoración controles'!$D$5,'Tabla Valoración controles'!$F$5,IF(Y135=FORMULAS!$A$10,0,'Tabla Valoración controles'!$F$6)))</f>
        <v>0.15</v>
      </c>
      <c r="AA135" s="151" t="s">
        <v>8</v>
      </c>
      <c r="AB135" s="135">
        <f>+IF(AA135='Tabla Valoración controles'!$D$7,'Tabla Valoración controles'!$F$7,IF(Y135=FORMULAS!$A$10,0,'Tabla Valoración controles'!$F$8))</f>
        <v>0.15</v>
      </c>
      <c r="AC135" s="151" t="s">
        <v>17</v>
      </c>
      <c r="AD135" s="134">
        <f>+IF(AC135='Tabla Valoración controles'!$D$9,'Tabla Valoración controles'!$F$9,IF(Y135=FORMULAS!$A$10,0,'Tabla Valoración controles'!$F$10))</f>
        <v>0</v>
      </c>
      <c r="AE135" s="151" t="s">
        <v>20</v>
      </c>
      <c r="AF135" s="134">
        <f>+IF(AE135='Tabla Valoración controles'!$D$9,'Tabla Valoración controles'!$F$9,IF(AA135=FORMULAS!$A$10,0,'Tabla Valoración controles'!$F$10))</f>
        <v>0</v>
      </c>
      <c r="AG135" s="151" t="s">
        <v>77</v>
      </c>
      <c r="AH135" s="134">
        <f>+IF(AG135='Tabla Valoración controles'!$D$13,'Tabla Valoración controles'!$F$13,'Tabla Valoración controles'!$F$14)</f>
        <v>0</v>
      </c>
      <c r="AI135" s="195">
        <f t="shared" si="3"/>
        <v>0.3</v>
      </c>
      <c r="AJ135" s="152" t="s">
        <v>716</v>
      </c>
      <c r="AK135" s="153">
        <f>+IF(AJ135=[2]CONTROLES!$C$50,[2]CONTROLES!$D$50,[2]CONTROLES!$D$51)</f>
        <v>15</v>
      </c>
      <c r="AL135" s="152" t="s">
        <v>722</v>
      </c>
      <c r="AM135" s="153">
        <f>+IF(AL135=[2]CONTROLES!$C$52,[2]CONTROLES!$D$52,[2]CONTROLES!$D$53)</f>
        <v>15</v>
      </c>
      <c r="AN135" s="152" t="s">
        <v>725</v>
      </c>
      <c r="AO135" s="153">
        <f>+IF(AN135=[2]CONTROLES!$C$54,[2]CONTROLES!$D$54,[2]CONTROLES!$D$55)</f>
        <v>15</v>
      </c>
      <c r="AP135" s="152" t="s">
        <v>729</v>
      </c>
      <c r="AQ135" s="153">
        <f>+IF(AP135=[2]CONTROLES!$C$56,[2]CONTROLES!$D$56,IF(AP135=[2]CONTROLES!$C$57,[2]CONTROLES!$D$57,[2]CONTROLES!$D$58))</f>
        <v>10</v>
      </c>
      <c r="AR135" s="152" t="s">
        <v>732</v>
      </c>
      <c r="AS135" s="153">
        <f>+IF(AR135=[2]CONTROLES!$C$59,[2]CONTROLES!$D$59,[2]CONTROLES!$D$60)</f>
        <v>15</v>
      </c>
      <c r="AT135" s="152" t="s">
        <v>735</v>
      </c>
      <c r="AU135" s="153">
        <f>+IF(AT135=[2]CONTROLES!$C$61,[2]CONTROLES!$D$61,[2]CONTROLES!$D$62)</f>
        <v>15</v>
      </c>
      <c r="AV135" s="152" t="s">
        <v>738</v>
      </c>
      <c r="AW135" s="154">
        <f>+IF(AV135=[2]CONTROLES!$C$63,[2]CONTROLES!$D$63,IF(AV135=[2]CONTROLES!$C$64,[2]CONTROLES!$D$64,[2]CONTROLES!$D$65))</f>
        <v>10</v>
      </c>
      <c r="AX135" s="154">
        <f t="shared" si="4"/>
        <v>95</v>
      </c>
      <c r="AY135" s="155" t="str">
        <f t="shared" si="5"/>
        <v>Moderado</v>
      </c>
      <c r="AZ135" s="345" t="s">
        <v>286</v>
      </c>
      <c r="BA135" s="339" t="str">
        <f>VLOOKUP(AZ135,FORMULAS!$A$77:$B$82,2,0)</f>
        <v>Rara vez</v>
      </c>
      <c r="BB135" s="333" t="str">
        <f>+R135</f>
        <v>Moderado</v>
      </c>
      <c r="BC135" s="336" t="str">
        <f>CONCATENATE(BB135,"-",BA135)</f>
        <v>Moderado-Rara vez</v>
      </c>
      <c r="BD135" s="342" t="str">
        <f>VLOOKUP(BC135,FORMULAS!$I$77:$J$97,2,0)</f>
        <v>Moderado</v>
      </c>
      <c r="BE135" s="342" t="s">
        <v>118</v>
      </c>
      <c r="BF135" s="180" t="s">
        <v>577</v>
      </c>
      <c r="BG135" s="180" t="s">
        <v>417</v>
      </c>
      <c r="BH135" s="180" t="s">
        <v>225</v>
      </c>
      <c r="BI135" s="156">
        <v>44562</v>
      </c>
      <c r="BJ135" s="156">
        <v>44926</v>
      </c>
      <c r="BK135" s="180" t="s">
        <v>466</v>
      </c>
      <c r="BL135" s="180" t="s">
        <v>616</v>
      </c>
      <c r="BM135" s="136" t="s">
        <v>172</v>
      </c>
      <c r="BN135" s="357" t="s">
        <v>418</v>
      </c>
      <c r="BO135" s="221" t="s">
        <v>1064</v>
      </c>
      <c r="BP135" s="221" t="s">
        <v>1062</v>
      </c>
      <c r="BQ135" s="221" t="s">
        <v>1063</v>
      </c>
      <c r="BR135" s="221" t="s">
        <v>625</v>
      </c>
      <c r="BS135" s="221" t="s">
        <v>1064</v>
      </c>
      <c r="BT135" s="221" t="s">
        <v>1062</v>
      </c>
      <c r="BU135" s="221" t="s">
        <v>1063</v>
      </c>
      <c r="BV135" s="221" t="s">
        <v>625</v>
      </c>
      <c r="BW135" s="221" t="s">
        <v>1064</v>
      </c>
      <c r="BX135" s="221" t="s">
        <v>1062</v>
      </c>
      <c r="BY135" s="221" t="s">
        <v>1063</v>
      </c>
      <c r="BZ135" s="221" t="s">
        <v>625</v>
      </c>
      <c r="CA135" s="221" t="s">
        <v>1064</v>
      </c>
      <c r="CB135" s="221" t="s">
        <v>1062</v>
      </c>
      <c r="CC135" s="221" t="s">
        <v>1063</v>
      </c>
      <c r="CD135" s="221" t="s">
        <v>625</v>
      </c>
      <c r="CE135" s="237" t="s">
        <v>1061</v>
      </c>
      <c r="CF135" s="237" t="s">
        <v>1062</v>
      </c>
      <c r="CG135" s="223" t="s">
        <v>1063</v>
      </c>
      <c r="CH135" s="223" t="s">
        <v>625</v>
      </c>
      <c r="CI135" s="237" t="s">
        <v>1064</v>
      </c>
      <c r="CJ135" s="237" t="s">
        <v>1062</v>
      </c>
      <c r="CK135" s="223" t="s">
        <v>1063</v>
      </c>
      <c r="CL135" s="223" t="s">
        <v>625</v>
      </c>
      <c r="CM135" s="237" t="s">
        <v>1064</v>
      </c>
      <c r="CN135" s="237" t="s">
        <v>1062</v>
      </c>
      <c r="CO135" s="223" t="s">
        <v>1063</v>
      </c>
      <c r="CP135" s="223" t="s">
        <v>625</v>
      </c>
      <c r="CQ135" s="237" t="s">
        <v>1064</v>
      </c>
      <c r="CR135" s="237" t="s">
        <v>1062</v>
      </c>
      <c r="CS135" s="223" t="s">
        <v>1063</v>
      </c>
      <c r="CT135" s="223" t="s">
        <v>625</v>
      </c>
      <c r="CU135" s="199" t="s">
        <v>1061</v>
      </c>
      <c r="CV135" s="199" t="s">
        <v>1062</v>
      </c>
      <c r="CW135" s="225" t="s">
        <v>625</v>
      </c>
      <c r="CX135" s="225" t="s">
        <v>625</v>
      </c>
      <c r="CY135" s="199" t="s">
        <v>1061</v>
      </c>
      <c r="CZ135" s="199" t="s">
        <v>1062</v>
      </c>
      <c r="DA135" s="225" t="s">
        <v>625</v>
      </c>
      <c r="DB135" s="225" t="s">
        <v>625</v>
      </c>
      <c r="DC135" s="199" t="s">
        <v>1061</v>
      </c>
      <c r="DD135" s="199" t="s">
        <v>1062</v>
      </c>
      <c r="DE135" s="225" t="s">
        <v>625</v>
      </c>
      <c r="DF135" s="225" t="s">
        <v>625</v>
      </c>
      <c r="DG135" s="199" t="s">
        <v>1085</v>
      </c>
      <c r="DH135" s="199" t="s">
        <v>1062</v>
      </c>
      <c r="DI135" s="225" t="s">
        <v>1086</v>
      </c>
      <c r="DJ135" s="250">
        <v>1</v>
      </c>
      <c r="DK135" s="264" t="s">
        <v>1220</v>
      </c>
      <c r="DL135" s="264" t="s">
        <v>173</v>
      </c>
      <c r="DM135" s="264" t="s">
        <v>1221</v>
      </c>
      <c r="DN135" s="274" t="s">
        <v>625</v>
      </c>
      <c r="DO135" s="264" t="s">
        <v>173</v>
      </c>
      <c r="DP135" s="264" t="s">
        <v>1613</v>
      </c>
      <c r="DQ135" s="264" t="s">
        <v>1188</v>
      </c>
      <c r="DR135" s="264" t="s">
        <v>1578</v>
      </c>
      <c r="DS135" s="308">
        <v>0</v>
      </c>
      <c r="DT135" s="264" t="s">
        <v>1155</v>
      </c>
      <c r="DU135" s="264" t="s">
        <v>173</v>
      </c>
      <c r="DV135" s="264" t="s">
        <v>1193</v>
      </c>
      <c r="DW135" s="274" t="s">
        <v>625</v>
      </c>
      <c r="DX135" s="285" t="s">
        <v>173</v>
      </c>
      <c r="DY135" s="272" t="s">
        <v>1191</v>
      </c>
      <c r="DZ135" s="272" t="s">
        <v>1222</v>
      </c>
      <c r="EA135" s="259" t="s">
        <v>1152</v>
      </c>
      <c r="EB135" s="259">
        <v>0</v>
      </c>
      <c r="EC135" s="246" t="s">
        <v>1084</v>
      </c>
      <c r="ED135" s="66" t="s">
        <v>172</v>
      </c>
      <c r="EE135" s="252" t="s">
        <v>1318</v>
      </c>
      <c r="EF135" s="66">
        <v>1</v>
      </c>
      <c r="EG135" s="66" t="s">
        <v>172</v>
      </c>
      <c r="EH135" s="264" t="s">
        <v>1651</v>
      </c>
      <c r="EI135" s="264" t="s">
        <v>1654</v>
      </c>
      <c r="EJ135" s="259" t="s">
        <v>1140</v>
      </c>
      <c r="EK135" s="259">
        <v>1</v>
      </c>
    </row>
    <row r="136" spans="1:141" ht="39.75" customHeight="1" x14ac:dyDescent="0.2">
      <c r="A136" s="352"/>
      <c r="B136" s="355"/>
      <c r="C136" s="346"/>
      <c r="D136" s="346"/>
      <c r="E136" s="161" t="s">
        <v>567</v>
      </c>
      <c r="F136" s="349"/>
      <c r="G136" s="161" t="s">
        <v>412</v>
      </c>
      <c r="H136" s="349"/>
      <c r="I136" s="349"/>
      <c r="J136" s="346"/>
      <c r="K136" s="181"/>
      <c r="L136" s="181"/>
      <c r="M136" s="181"/>
      <c r="N136" s="181"/>
      <c r="O136" s="346"/>
      <c r="P136" s="340"/>
      <c r="Q136" s="337"/>
      <c r="R136" s="340"/>
      <c r="S136" s="337"/>
      <c r="T136" s="343"/>
      <c r="U136" s="149"/>
      <c r="V136" s="157"/>
      <c r="W136" s="157"/>
      <c r="X136" s="157"/>
      <c r="Y136" s="151" t="s">
        <v>115</v>
      </c>
      <c r="Z136" s="134">
        <f>+IF(Y136='Tabla Valoración controles'!$D$4,'Tabla Valoración controles'!$F$4,IF('Mapa Corrupcion'!Y136='Tabla Valoración controles'!$D$5,'Tabla Valoración controles'!$F$5,IF(Y136=FORMULAS!$A$10,0,'Tabla Valoración controles'!$F$6)))</f>
        <v>0</v>
      </c>
      <c r="AA136" s="151"/>
      <c r="AB136" s="135">
        <f>+IF(AA136='Tabla Valoración controles'!$D$7,'Tabla Valoración controles'!$F$7,IF(Y136=FORMULAS!$A$10,0,'Tabla Valoración controles'!$F$8))</f>
        <v>0</v>
      </c>
      <c r="AC136" s="151"/>
      <c r="AD136" s="134">
        <f>+IF(AC136='Tabla Valoración controles'!$D$9,'Tabla Valoración controles'!$F$9,IF(Y136=FORMULAS!$A$10,0,'Tabla Valoración controles'!$F$10))</f>
        <v>0</v>
      </c>
      <c r="AE136" s="151"/>
      <c r="AF136" s="134">
        <f>+IF(AE136='Tabla Valoración controles'!$D$9,'Tabla Valoración controles'!$F$9,IF(AA136=FORMULAS!$A$10,0,'Tabla Valoración controles'!$F$10))</f>
        <v>0</v>
      </c>
      <c r="AG136" s="151"/>
      <c r="AH136" s="134">
        <f>+IF(AG136='Tabla Valoración controles'!$D$13,'Tabla Valoración controles'!$F$13,'Tabla Valoración controles'!$F$14)</f>
        <v>0</v>
      </c>
      <c r="AI136" s="195">
        <f t="shared" si="3"/>
        <v>0</v>
      </c>
      <c r="AJ136" s="152"/>
      <c r="AK136" s="153">
        <f>+IF(AJ136=[2]CONTROLES!$C$50,[2]CONTROLES!$D$50,[2]CONTROLES!$D$51)</f>
        <v>0</v>
      </c>
      <c r="AL136" s="152"/>
      <c r="AM136" s="153">
        <f>+IF(AL136=[2]CONTROLES!$C$52,[2]CONTROLES!$D$52,[2]CONTROLES!$D$53)</f>
        <v>0</v>
      </c>
      <c r="AN136" s="152"/>
      <c r="AO136" s="153">
        <f>+IF(AN136=[2]CONTROLES!$C$54,[2]CONTROLES!$D$54,[2]CONTROLES!$D$55)</f>
        <v>0</v>
      </c>
      <c r="AP136" s="152"/>
      <c r="AQ136" s="153">
        <f>+IF(AP136=[2]CONTROLES!$C$56,[2]CONTROLES!$D$56,IF(AP136=[2]CONTROLES!$C$57,[2]CONTROLES!$D$57,[2]CONTROLES!$D$58))</f>
        <v>0</v>
      </c>
      <c r="AR136" s="152"/>
      <c r="AS136" s="153">
        <f>+IF(AR136=[2]CONTROLES!$C$59,[2]CONTROLES!$D$59,[2]CONTROLES!$D$60)</f>
        <v>0</v>
      </c>
      <c r="AT136" s="152"/>
      <c r="AU136" s="153">
        <f>+IF(AT136=[2]CONTROLES!$C$61,[2]CONTROLES!$D$61,[2]CONTROLES!$D$62)</f>
        <v>0</v>
      </c>
      <c r="AV136" s="152"/>
      <c r="AW136" s="154">
        <f>+IF(AV136=[2]CONTROLES!$C$63,[2]CONTROLES!$D$63,IF(AV136=[2]CONTROLES!$C$64,[2]CONTROLES!$D$64,[2]CONTROLES!$D$65))</f>
        <v>0</v>
      </c>
      <c r="AX136" s="154">
        <f t="shared" si="4"/>
        <v>0</v>
      </c>
      <c r="AY136" s="155" t="str">
        <f t="shared" si="5"/>
        <v>Débil</v>
      </c>
      <c r="AZ136" s="346"/>
      <c r="BA136" s="340"/>
      <c r="BB136" s="334"/>
      <c r="BC136" s="337"/>
      <c r="BD136" s="343"/>
      <c r="BE136" s="343"/>
      <c r="BF136" s="136"/>
      <c r="BG136" s="136"/>
      <c r="BH136" s="180"/>
      <c r="BI136" s="136"/>
      <c r="BJ136" s="136"/>
      <c r="BK136" s="136"/>
      <c r="BL136" s="136"/>
      <c r="BM136" s="136" t="s">
        <v>171</v>
      </c>
      <c r="BN136" s="358"/>
      <c r="BO136" s="221"/>
      <c r="BP136" s="221"/>
      <c r="BQ136" s="221"/>
      <c r="BR136" s="221"/>
      <c r="BS136" s="221"/>
      <c r="BT136" s="221"/>
      <c r="BU136" s="221"/>
      <c r="BV136" s="221"/>
      <c r="BW136" s="221"/>
      <c r="BX136" s="221"/>
      <c r="BY136" s="221"/>
      <c r="BZ136" s="221"/>
      <c r="CA136" s="221"/>
      <c r="CB136" s="221"/>
      <c r="CC136" s="221"/>
      <c r="CD136" s="221"/>
      <c r="CE136" s="210"/>
      <c r="CF136" s="210"/>
      <c r="CG136" s="210"/>
      <c r="CH136" s="210"/>
      <c r="CI136" s="210"/>
      <c r="CJ136" s="210"/>
      <c r="CK136" s="210"/>
      <c r="CL136" s="210"/>
      <c r="CM136" s="210"/>
      <c r="CN136" s="210"/>
      <c r="CO136" s="210"/>
      <c r="CP136" s="210"/>
      <c r="CQ136" s="210"/>
      <c r="CR136" s="210"/>
      <c r="CS136" s="210"/>
      <c r="CT136" s="210"/>
      <c r="CU136" s="136"/>
      <c r="CV136" s="136"/>
      <c r="CW136" s="136"/>
      <c r="CX136" s="136"/>
      <c r="CY136" s="136"/>
      <c r="CZ136" s="136"/>
      <c r="DA136" s="136"/>
      <c r="DB136" s="136"/>
      <c r="DC136" s="136"/>
      <c r="DD136" s="136"/>
      <c r="DE136" s="136"/>
      <c r="DF136" s="136"/>
      <c r="DG136" s="136"/>
      <c r="DH136" s="136"/>
      <c r="DI136" s="136"/>
      <c r="DJ136" s="136"/>
      <c r="DK136" s="266"/>
      <c r="DL136" s="266"/>
      <c r="DM136" s="266"/>
      <c r="DN136" s="266"/>
      <c r="DO136" s="266"/>
      <c r="DP136" s="66"/>
      <c r="DQ136" s="66"/>
      <c r="DR136" s="66"/>
      <c r="DS136" s="66"/>
      <c r="DT136" s="269"/>
      <c r="DU136" s="269"/>
      <c r="DV136" s="269"/>
      <c r="DW136" s="269"/>
      <c r="DX136" s="268"/>
      <c r="DY136" s="272"/>
      <c r="DZ136" s="272"/>
      <c r="EA136" s="257"/>
      <c r="EB136" s="257"/>
      <c r="EC136" s="66"/>
      <c r="ED136" s="66"/>
      <c r="EE136" s="66"/>
      <c r="EF136" s="66"/>
      <c r="EG136" s="66"/>
      <c r="EH136" s="272"/>
      <c r="EI136" s="272"/>
      <c r="EJ136" s="257"/>
      <c r="EK136" s="257"/>
    </row>
    <row r="137" spans="1:141" ht="39.75" customHeight="1" x14ac:dyDescent="0.2">
      <c r="A137" s="352"/>
      <c r="B137" s="355"/>
      <c r="C137" s="346"/>
      <c r="D137" s="346"/>
      <c r="E137" s="161" t="s">
        <v>568</v>
      </c>
      <c r="F137" s="349"/>
      <c r="G137" s="161" t="s">
        <v>574</v>
      </c>
      <c r="H137" s="349"/>
      <c r="I137" s="349"/>
      <c r="J137" s="346"/>
      <c r="K137" s="181"/>
      <c r="L137" s="181"/>
      <c r="M137" s="181"/>
      <c r="N137" s="181"/>
      <c r="O137" s="346"/>
      <c r="P137" s="340"/>
      <c r="Q137" s="337"/>
      <c r="R137" s="340"/>
      <c r="S137" s="337"/>
      <c r="T137" s="343"/>
      <c r="U137" s="149"/>
      <c r="V137" s="157"/>
      <c r="W137" s="157"/>
      <c r="X137" s="157"/>
      <c r="Y137" s="151" t="s">
        <v>115</v>
      </c>
      <c r="Z137" s="134">
        <f>+IF(Y137='Tabla Valoración controles'!$D$4,'Tabla Valoración controles'!$F$4,IF('Mapa Corrupcion'!Y137='Tabla Valoración controles'!$D$5,'Tabla Valoración controles'!$F$5,IF(Y137=FORMULAS!$A$10,0,'Tabla Valoración controles'!$F$6)))</f>
        <v>0</v>
      </c>
      <c r="AA137" s="151"/>
      <c r="AB137" s="135">
        <f>+IF(AA137='Tabla Valoración controles'!$D$7,'Tabla Valoración controles'!$F$7,IF(Y137=FORMULAS!$A$10,0,'Tabla Valoración controles'!$F$8))</f>
        <v>0</v>
      </c>
      <c r="AC137" s="151"/>
      <c r="AD137" s="134">
        <f>+IF(AC137='Tabla Valoración controles'!$D$9,'Tabla Valoración controles'!$F$9,IF(Y137=FORMULAS!$A$10,0,'Tabla Valoración controles'!$F$10))</f>
        <v>0</v>
      </c>
      <c r="AE137" s="151"/>
      <c r="AF137" s="134">
        <f>+IF(AE137='Tabla Valoración controles'!$D$9,'Tabla Valoración controles'!$F$9,IF(AA137=FORMULAS!$A$10,0,'Tabla Valoración controles'!$F$10))</f>
        <v>0</v>
      </c>
      <c r="AG137" s="151"/>
      <c r="AH137" s="134">
        <f>+IF(AG137='Tabla Valoración controles'!$D$13,'Tabla Valoración controles'!$F$13,'Tabla Valoración controles'!$F$14)</f>
        <v>0</v>
      </c>
      <c r="AI137" s="195">
        <f t="shared" ref="AI137:AI200" si="8">+Z137+AB137+AD137</f>
        <v>0</v>
      </c>
      <c r="AJ137" s="152"/>
      <c r="AK137" s="153">
        <f>+IF(AJ137=[2]CONTROLES!$C$50,[2]CONTROLES!$D$50,[2]CONTROLES!$D$51)</f>
        <v>0</v>
      </c>
      <c r="AL137" s="152"/>
      <c r="AM137" s="153">
        <f>+IF(AL137=[2]CONTROLES!$C$52,[2]CONTROLES!$D$52,[2]CONTROLES!$D$53)</f>
        <v>0</v>
      </c>
      <c r="AN137" s="152"/>
      <c r="AO137" s="153">
        <f>+IF(AN137=[2]CONTROLES!$C$54,[2]CONTROLES!$D$54,[2]CONTROLES!$D$55)</f>
        <v>0</v>
      </c>
      <c r="AP137" s="152"/>
      <c r="AQ137" s="153">
        <f>+IF(AP137=[2]CONTROLES!$C$56,[2]CONTROLES!$D$56,IF(AP137=[2]CONTROLES!$C$57,[2]CONTROLES!$D$57,[2]CONTROLES!$D$58))</f>
        <v>0</v>
      </c>
      <c r="AR137" s="152"/>
      <c r="AS137" s="153">
        <f>+IF(AR137=[2]CONTROLES!$C$59,[2]CONTROLES!$D$59,[2]CONTROLES!$D$60)</f>
        <v>0</v>
      </c>
      <c r="AT137" s="152"/>
      <c r="AU137" s="153">
        <f>+IF(AT137=[2]CONTROLES!$C$61,[2]CONTROLES!$D$61,[2]CONTROLES!$D$62)</f>
        <v>0</v>
      </c>
      <c r="AV137" s="152"/>
      <c r="AW137" s="154">
        <f>+IF(AV137=[2]CONTROLES!$C$63,[2]CONTROLES!$D$63,IF(AV137=[2]CONTROLES!$C$64,[2]CONTROLES!$D$64,[2]CONTROLES!$D$65))</f>
        <v>0</v>
      </c>
      <c r="AX137" s="154">
        <f t="shared" si="4"/>
        <v>0</v>
      </c>
      <c r="AY137" s="155" t="str">
        <f t="shared" si="5"/>
        <v>Débil</v>
      </c>
      <c r="AZ137" s="346"/>
      <c r="BA137" s="340"/>
      <c r="BB137" s="334"/>
      <c r="BC137" s="337"/>
      <c r="BD137" s="343"/>
      <c r="BE137" s="343"/>
      <c r="BF137" s="136"/>
      <c r="BG137" s="136"/>
      <c r="BH137" s="180"/>
      <c r="BI137" s="136"/>
      <c r="BJ137" s="136"/>
      <c r="BK137" s="136"/>
      <c r="BL137" s="136"/>
      <c r="BM137" s="136" t="s">
        <v>171</v>
      </c>
      <c r="BN137" s="358"/>
      <c r="BO137" s="221"/>
      <c r="BP137" s="221"/>
      <c r="BQ137" s="221"/>
      <c r="BR137" s="221"/>
      <c r="BS137" s="221"/>
      <c r="BT137" s="221"/>
      <c r="BU137" s="221"/>
      <c r="BV137" s="221"/>
      <c r="BW137" s="221"/>
      <c r="BX137" s="221"/>
      <c r="BY137" s="221"/>
      <c r="BZ137" s="221"/>
      <c r="CA137" s="221"/>
      <c r="CB137" s="221"/>
      <c r="CC137" s="221"/>
      <c r="CD137" s="221"/>
      <c r="CE137" s="210"/>
      <c r="CF137" s="210"/>
      <c r="CG137" s="210"/>
      <c r="CH137" s="210"/>
      <c r="CI137" s="210"/>
      <c r="CJ137" s="210"/>
      <c r="CK137" s="210"/>
      <c r="CL137" s="210"/>
      <c r="CM137" s="210"/>
      <c r="CN137" s="210"/>
      <c r="CO137" s="210"/>
      <c r="CP137" s="210"/>
      <c r="CQ137" s="210"/>
      <c r="CR137" s="210"/>
      <c r="CS137" s="210"/>
      <c r="CT137" s="210"/>
      <c r="CU137" s="136"/>
      <c r="CV137" s="136"/>
      <c r="CW137" s="136"/>
      <c r="CX137" s="136"/>
      <c r="CY137" s="136"/>
      <c r="CZ137" s="136"/>
      <c r="DA137" s="136"/>
      <c r="DB137" s="136"/>
      <c r="DC137" s="136"/>
      <c r="DD137" s="136"/>
      <c r="DE137" s="136"/>
      <c r="DF137" s="136"/>
      <c r="DG137" s="136"/>
      <c r="DH137" s="136"/>
      <c r="DI137" s="136"/>
      <c r="DJ137" s="136"/>
      <c r="DK137" s="266"/>
      <c r="DL137" s="266"/>
      <c r="DM137" s="266"/>
      <c r="DN137" s="266"/>
      <c r="DO137" s="266"/>
      <c r="DP137" s="66"/>
      <c r="DQ137" s="66"/>
      <c r="DR137" s="66"/>
      <c r="DS137" s="66"/>
      <c r="DT137" s="269"/>
      <c r="DU137" s="269"/>
      <c r="DV137" s="269"/>
      <c r="DW137" s="269"/>
      <c r="DX137" s="268"/>
      <c r="DY137" s="272"/>
      <c r="DZ137" s="272"/>
      <c r="EA137" s="257"/>
      <c r="EB137" s="257"/>
      <c r="EC137" s="66"/>
      <c r="ED137" s="66"/>
      <c r="EE137" s="66"/>
      <c r="EF137" s="66"/>
      <c r="EG137" s="66"/>
      <c r="EH137" s="272"/>
      <c r="EI137" s="272"/>
      <c r="EJ137" s="257"/>
      <c r="EK137" s="257"/>
    </row>
    <row r="138" spans="1:141" ht="39.75" customHeight="1" x14ac:dyDescent="0.2">
      <c r="A138" s="352"/>
      <c r="B138" s="355"/>
      <c r="C138" s="346"/>
      <c r="D138" s="346"/>
      <c r="E138" s="161" t="s">
        <v>569</v>
      </c>
      <c r="F138" s="349"/>
      <c r="G138" s="161"/>
      <c r="H138" s="349"/>
      <c r="I138" s="349"/>
      <c r="J138" s="346"/>
      <c r="K138" s="181"/>
      <c r="L138" s="181"/>
      <c r="M138" s="181"/>
      <c r="N138" s="181"/>
      <c r="O138" s="346"/>
      <c r="P138" s="340"/>
      <c r="Q138" s="337"/>
      <c r="R138" s="340"/>
      <c r="S138" s="337"/>
      <c r="T138" s="343"/>
      <c r="U138" s="149"/>
      <c r="V138" s="157"/>
      <c r="W138" s="157"/>
      <c r="X138" s="157"/>
      <c r="Y138" s="151" t="s">
        <v>115</v>
      </c>
      <c r="Z138" s="134">
        <f>+IF(Y138='Tabla Valoración controles'!$D$4,'Tabla Valoración controles'!$F$4,IF('Mapa Corrupcion'!Y138='Tabla Valoración controles'!$D$5,'Tabla Valoración controles'!$F$5,IF(Y138=FORMULAS!$A$10,0,'Tabla Valoración controles'!$F$6)))</f>
        <v>0</v>
      </c>
      <c r="AA138" s="151"/>
      <c r="AB138" s="135">
        <f>+IF(AA138='Tabla Valoración controles'!$D$7,'Tabla Valoración controles'!$F$7,IF(Y138=FORMULAS!$A$10,0,'Tabla Valoración controles'!$F$8))</f>
        <v>0</v>
      </c>
      <c r="AC138" s="151"/>
      <c r="AD138" s="134">
        <f>+IF(AC138='Tabla Valoración controles'!$D$9,'Tabla Valoración controles'!$F$9,IF(Y138=FORMULAS!$A$10,0,'Tabla Valoración controles'!$F$10))</f>
        <v>0</v>
      </c>
      <c r="AE138" s="151"/>
      <c r="AF138" s="134">
        <f>+IF(AE138='Tabla Valoración controles'!$D$9,'Tabla Valoración controles'!$F$9,IF(AA138=FORMULAS!$A$10,0,'Tabla Valoración controles'!$F$10))</f>
        <v>0</v>
      </c>
      <c r="AG138" s="151"/>
      <c r="AH138" s="134">
        <f>+IF(AG138='Tabla Valoración controles'!$D$13,'Tabla Valoración controles'!$F$13,'Tabla Valoración controles'!$F$14)</f>
        <v>0</v>
      </c>
      <c r="AI138" s="195">
        <f t="shared" si="8"/>
        <v>0</v>
      </c>
      <c r="AJ138" s="152"/>
      <c r="AK138" s="153">
        <f>+IF(AJ138=[2]CONTROLES!$C$50,[2]CONTROLES!$D$50,[2]CONTROLES!$D$51)</f>
        <v>0</v>
      </c>
      <c r="AL138" s="152"/>
      <c r="AM138" s="153">
        <f>+IF(AL138=[2]CONTROLES!$C$52,[2]CONTROLES!$D$52,[2]CONTROLES!$D$53)</f>
        <v>0</v>
      </c>
      <c r="AN138" s="152"/>
      <c r="AO138" s="153">
        <f>+IF(AN138=[2]CONTROLES!$C$54,[2]CONTROLES!$D$54,[2]CONTROLES!$D$55)</f>
        <v>0</v>
      </c>
      <c r="AP138" s="152"/>
      <c r="AQ138" s="153">
        <f>+IF(AP138=[2]CONTROLES!$C$56,[2]CONTROLES!$D$56,IF(AP138=[2]CONTROLES!$C$57,[2]CONTROLES!$D$57,[2]CONTROLES!$D$58))</f>
        <v>0</v>
      </c>
      <c r="AR138" s="152"/>
      <c r="AS138" s="153">
        <f>+IF(AR138=[2]CONTROLES!$C$59,[2]CONTROLES!$D$59,[2]CONTROLES!$D$60)</f>
        <v>0</v>
      </c>
      <c r="AT138" s="152"/>
      <c r="AU138" s="153">
        <f>+IF(AT138=[2]CONTROLES!$C$61,[2]CONTROLES!$D$61,[2]CONTROLES!$D$62)</f>
        <v>0</v>
      </c>
      <c r="AV138" s="152"/>
      <c r="AW138" s="154">
        <f>+IF(AV138=[2]CONTROLES!$C$63,[2]CONTROLES!$D$63,IF(AV138=[2]CONTROLES!$C$64,[2]CONTROLES!$D$64,[2]CONTROLES!$D$65))</f>
        <v>0</v>
      </c>
      <c r="AX138" s="154">
        <f t="shared" ref="AX138:AX201" si="9">+AK138+AM138+AO138+AQ138+AS138+AU138+AW138</f>
        <v>0</v>
      </c>
      <c r="AY138" s="155" t="str">
        <f t="shared" ref="AY138:AY201" si="10">IF(ISERROR(AX138)=TRUE,"",IF(AND(AX138&lt;=85),"Débil",IF(AND(AX138&gt;=85.01,AX138&lt;=95),"Moderado",IF(AND(AX138&gt;=95.1,AX138&lt;=100),"Fuerte",""))))</f>
        <v>Débil</v>
      </c>
      <c r="AZ138" s="346"/>
      <c r="BA138" s="340"/>
      <c r="BB138" s="334"/>
      <c r="BC138" s="337"/>
      <c r="BD138" s="343"/>
      <c r="BE138" s="343"/>
      <c r="BF138" s="136"/>
      <c r="BG138" s="136"/>
      <c r="BH138" s="180"/>
      <c r="BI138" s="136"/>
      <c r="BJ138" s="136"/>
      <c r="BK138" s="136"/>
      <c r="BL138" s="136"/>
      <c r="BM138" s="136" t="s">
        <v>171</v>
      </c>
      <c r="BN138" s="358"/>
      <c r="BO138" s="221"/>
      <c r="BP138" s="221"/>
      <c r="BQ138" s="221"/>
      <c r="BR138" s="221"/>
      <c r="BS138" s="221"/>
      <c r="BT138" s="221"/>
      <c r="BU138" s="221"/>
      <c r="BV138" s="221"/>
      <c r="BW138" s="221"/>
      <c r="BX138" s="221"/>
      <c r="BY138" s="221"/>
      <c r="BZ138" s="221"/>
      <c r="CA138" s="221"/>
      <c r="CB138" s="221"/>
      <c r="CC138" s="221"/>
      <c r="CD138" s="221"/>
      <c r="CE138" s="210"/>
      <c r="CF138" s="210"/>
      <c r="CG138" s="210"/>
      <c r="CH138" s="210"/>
      <c r="CI138" s="210"/>
      <c r="CJ138" s="210"/>
      <c r="CK138" s="210"/>
      <c r="CL138" s="210"/>
      <c r="CM138" s="210"/>
      <c r="CN138" s="210"/>
      <c r="CO138" s="210"/>
      <c r="CP138" s="210"/>
      <c r="CQ138" s="210"/>
      <c r="CR138" s="210"/>
      <c r="CS138" s="210"/>
      <c r="CT138" s="210"/>
      <c r="CU138" s="136"/>
      <c r="CV138" s="136"/>
      <c r="CW138" s="136"/>
      <c r="CX138" s="136"/>
      <c r="CY138" s="136"/>
      <c r="CZ138" s="136"/>
      <c r="DA138" s="136"/>
      <c r="DB138" s="136"/>
      <c r="DC138" s="136"/>
      <c r="DD138" s="136"/>
      <c r="DE138" s="136"/>
      <c r="DF138" s="136"/>
      <c r="DG138" s="136"/>
      <c r="DH138" s="136"/>
      <c r="DI138" s="136"/>
      <c r="DJ138" s="136"/>
      <c r="DK138" s="266"/>
      <c r="DL138" s="266"/>
      <c r="DM138" s="266"/>
      <c r="DN138" s="266"/>
      <c r="DO138" s="266"/>
      <c r="DP138" s="66"/>
      <c r="DQ138" s="66"/>
      <c r="DR138" s="66"/>
      <c r="DS138" s="66"/>
      <c r="DT138" s="269"/>
      <c r="DU138" s="269"/>
      <c r="DV138" s="269"/>
      <c r="DW138" s="269"/>
      <c r="DX138" s="268"/>
      <c r="DY138" s="272"/>
      <c r="DZ138" s="272"/>
      <c r="EA138" s="257"/>
      <c r="EB138" s="257"/>
      <c r="EC138" s="66"/>
      <c r="ED138" s="66"/>
      <c r="EE138" s="66"/>
      <c r="EF138" s="66"/>
      <c r="EG138" s="66"/>
      <c r="EH138" s="272"/>
      <c r="EI138" s="272"/>
      <c r="EJ138" s="257"/>
      <c r="EK138" s="257"/>
    </row>
    <row r="139" spans="1:141" ht="39.75" customHeight="1" x14ac:dyDescent="0.2">
      <c r="A139" s="352"/>
      <c r="B139" s="355"/>
      <c r="C139" s="346"/>
      <c r="D139" s="346"/>
      <c r="E139" s="161" t="s">
        <v>570</v>
      </c>
      <c r="F139" s="349"/>
      <c r="G139" s="161"/>
      <c r="H139" s="349"/>
      <c r="I139" s="349"/>
      <c r="J139" s="346"/>
      <c r="K139" s="181"/>
      <c r="L139" s="181"/>
      <c r="M139" s="181"/>
      <c r="N139" s="181"/>
      <c r="O139" s="346"/>
      <c r="P139" s="340"/>
      <c r="Q139" s="337"/>
      <c r="R139" s="340"/>
      <c r="S139" s="337"/>
      <c r="T139" s="343"/>
      <c r="U139" s="149"/>
      <c r="V139" s="157"/>
      <c r="W139" s="157"/>
      <c r="X139" s="157"/>
      <c r="Y139" s="151" t="s">
        <v>115</v>
      </c>
      <c r="Z139" s="134">
        <f>+IF(Y139='Tabla Valoración controles'!$D$4,'Tabla Valoración controles'!$F$4,IF('Mapa Corrupcion'!Y139='Tabla Valoración controles'!$D$5,'Tabla Valoración controles'!$F$5,IF(Y139=FORMULAS!$A$10,0,'Tabla Valoración controles'!$F$6)))</f>
        <v>0</v>
      </c>
      <c r="AA139" s="151"/>
      <c r="AB139" s="135">
        <f>+IF(AA139='Tabla Valoración controles'!$D$7,'Tabla Valoración controles'!$F$7,IF(Y139=FORMULAS!$A$10,0,'Tabla Valoración controles'!$F$8))</f>
        <v>0</v>
      </c>
      <c r="AC139" s="151"/>
      <c r="AD139" s="134">
        <f>+IF(AC139='Tabla Valoración controles'!$D$9,'Tabla Valoración controles'!$F$9,IF(Y139=FORMULAS!$A$10,0,'Tabla Valoración controles'!$F$10))</f>
        <v>0</v>
      </c>
      <c r="AE139" s="151"/>
      <c r="AF139" s="134">
        <f>+IF(AE139='Tabla Valoración controles'!$D$9,'Tabla Valoración controles'!$F$9,IF(AA139=FORMULAS!$A$10,0,'Tabla Valoración controles'!$F$10))</f>
        <v>0</v>
      </c>
      <c r="AG139" s="151"/>
      <c r="AH139" s="134">
        <f>+IF(AG139='Tabla Valoración controles'!$D$13,'Tabla Valoración controles'!$F$13,'Tabla Valoración controles'!$F$14)</f>
        <v>0</v>
      </c>
      <c r="AI139" s="195">
        <f t="shared" si="8"/>
        <v>0</v>
      </c>
      <c r="AJ139" s="152"/>
      <c r="AK139" s="153">
        <f>+IF(AJ139=[2]CONTROLES!$C$50,[2]CONTROLES!$D$50,[2]CONTROLES!$D$51)</f>
        <v>0</v>
      </c>
      <c r="AL139" s="152"/>
      <c r="AM139" s="153">
        <f>+IF(AL139=[2]CONTROLES!$C$52,[2]CONTROLES!$D$52,[2]CONTROLES!$D$53)</f>
        <v>0</v>
      </c>
      <c r="AN139" s="152"/>
      <c r="AO139" s="153">
        <f>+IF(AN139=[2]CONTROLES!$C$54,[2]CONTROLES!$D$54,[2]CONTROLES!$D$55)</f>
        <v>0</v>
      </c>
      <c r="AP139" s="152"/>
      <c r="AQ139" s="153">
        <f>+IF(AP139=[2]CONTROLES!$C$56,[2]CONTROLES!$D$56,IF(AP139=[2]CONTROLES!$C$57,[2]CONTROLES!$D$57,[2]CONTROLES!$D$58))</f>
        <v>0</v>
      </c>
      <c r="AR139" s="152"/>
      <c r="AS139" s="153">
        <f>+IF(AR139=[2]CONTROLES!$C$59,[2]CONTROLES!$D$59,[2]CONTROLES!$D$60)</f>
        <v>0</v>
      </c>
      <c r="AT139" s="152"/>
      <c r="AU139" s="153">
        <f>+IF(AT139=[2]CONTROLES!$C$61,[2]CONTROLES!$D$61,[2]CONTROLES!$D$62)</f>
        <v>0</v>
      </c>
      <c r="AV139" s="152"/>
      <c r="AW139" s="154">
        <f>+IF(AV139=[2]CONTROLES!$C$63,[2]CONTROLES!$D$63,IF(AV139=[2]CONTROLES!$C$64,[2]CONTROLES!$D$64,[2]CONTROLES!$D$65))</f>
        <v>0</v>
      </c>
      <c r="AX139" s="154">
        <f t="shared" si="9"/>
        <v>0</v>
      </c>
      <c r="AY139" s="155" t="str">
        <f t="shared" si="10"/>
        <v>Débil</v>
      </c>
      <c r="AZ139" s="346"/>
      <c r="BA139" s="340"/>
      <c r="BB139" s="334"/>
      <c r="BC139" s="337"/>
      <c r="BD139" s="343"/>
      <c r="BE139" s="343"/>
      <c r="BF139" s="136"/>
      <c r="BG139" s="136"/>
      <c r="BH139" s="180"/>
      <c r="BI139" s="136"/>
      <c r="BJ139" s="136"/>
      <c r="BK139" s="136"/>
      <c r="BL139" s="136"/>
      <c r="BM139" s="136" t="s">
        <v>171</v>
      </c>
      <c r="BN139" s="358"/>
      <c r="BO139" s="221"/>
      <c r="BP139" s="221"/>
      <c r="BQ139" s="221"/>
      <c r="BR139" s="221"/>
      <c r="BS139" s="221"/>
      <c r="BT139" s="221"/>
      <c r="BU139" s="221"/>
      <c r="BV139" s="221"/>
      <c r="BW139" s="221"/>
      <c r="BX139" s="221"/>
      <c r="BY139" s="221"/>
      <c r="BZ139" s="221"/>
      <c r="CA139" s="221"/>
      <c r="CB139" s="221"/>
      <c r="CC139" s="221"/>
      <c r="CD139" s="221"/>
      <c r="CE139" s="210"/>
      <c r="CF139" s="210"/>
      <c r="CG139" s="210"/>
      <c r="CH139" s="210"/>
      <c r="CI139" s="210"/>
      <c r="CJ139" s="210"/>
      <c r="CK139" s="210"/>
      <c r="CL139" s="210"/>
      <c r="CM139" s="210"/>
      <c r="CN139" s="210"/>
      <c r="CO139" s="210"/>
      <c r="CP139" s="210"/>
      <c r="CQ139" s="210"/>
      <c r="CR139" s="210"/>
      <c r="CS139" s="210"/>
      <c r="CT139" s="210"/>
      <c r="CU139" s="136"/>
      <c r="CV139" s="136"/>
      <c r="CW139" s="136"/>
      <c r="CX139" s="136"/>
      <c r="CY139" s="136"/>
      <c r="CZ139" s="136"/>
      <c r="DA139" s="136"/>
      <c r="DB139" s="136"/>
      <c r="DC139" s="136"/>
      <c r="DD139" s="136"/>
      <c r="DE139" s="136"/>
      <c r="DF139" s="136"/>
      <c r="DG139" s="136"/>
      <c r="DH139" s="136"/>
      <c r="DI139" s="136"/>
      <c r="DJ139" s="136"/>
      <c r="DK139" s="266"/>
      <c r="DL139" s="266"/>
      <c r="DM139" s="266"/>
      <c r="DN139" s="266"/>
      <c r="DO139" s="266"/>
      <c r="DP139" s="66"/>
      <c r="DQ139" s="66"/>
      <c r="DR139" s="66"/>
      <c r="DS139" s="66"/>
      <c r="DT139" s="269"/>
      <c r="DU139" s="269"/>
      <c r="DV139" s="269"/>
      <c r="DW139" s="269"/>
      <c r="DX139" s="268"/>
      <c r="DY139" s="272"/>
      <c r="DZ139" s="272"/>
      <c r="EA139" s="257"/>
      <c r="EB139" s="257"/>
      <c r="EC139" s="66"/>
      <c r="ED139" s="66"/>
      <c r="EE139" s="66"/>
      <c r="EF139" s="66"/>
      <c r="EG139" s="66"/>
      <c r="EH139" s="272"/>
      <c r="EI139" s="272"/>
      <c r="EJ139" s="257"/>
      <c r="EK139" s="257"/>
    </row>
    <row r="140" spans="1:141" ht="39.75" customHeight="1" x14ac:dyDescent="0.2">
      <c r="A140" s="353"/>
      <c r="B140" s="356"/>
      <c r="C140" s="347"/>
      <c r="D140" s="347"/>
      <c r="E140" s="161" t="s">
        <v>571</v>
      </c>
      <c r="F140" s="350"/>
      <c r="G140" s="161"/>
      <c r="H140" s="350"/>
      <c r="I140" s="350"/>
      <c r="J140" s="347"/>
      <c r="K140" s="182"/>
      <c r="L140" s="182"/>
      <c r="M140" s="182"/>
      <c r="N140" s="182"/>
      <c r="O140" s="347"/>
      <c r="P140" s="341"/>
      <c r="Q140" s="338"/>
      <c r="R140" s="341"/>
      <c r="S140" s="338"/>
      <c r="T140" s="344"/>
      <c r="U140" s="149"/>
      <c r="V140" s="157"/>
      <c r="W140" s="157"/>
      <c r="X140" s="157"/>
      <c r="Y140" s="151" t="s">
        <v>115</v>
      </c>
      <c r="Z140" s="134">
        <f>+IF(Y140='Tabla Valoración controles'!$D$4,'Tabla Valoración controles'!$F$4,IF('Mapa Corrupcion'!Y140='Tabla Valoración controles'!$D$5,'Tabla Valoración controles'!$F$5,IF(Y140=FORMULAS!$A$10,0,'Tabla Valoración controles'!$F$6)))</f>
        <v>0</v>
      </c>
      <c r="AA140" s="151"/>
      <c r="AB140" s="135">
        <f>+IF(AA140='Tabla Valoración controles'!$D$7,'Tabla Valoración controles'!$F$7,IF(Y140=FORMULAS!$A$10,0,'Tabla Valoración controles'!$F$8))</f>
        <v>0</v>
      </c>
      <c r="AC140" s="151"/>
      <c r="AD140" s="134">
        <f>+IF(AC140='Tabla Valoración controles'!$D$9,'Tabla Valoración controles'!$F$9,IF(Y140=FORMULAS!$A$10,0,'Tabla Valoración controles'!$F$10))</f>
        <v>0</v>
      </c>
      <c r="AE140" s="151"/>
      <c r="AF140" s="134">
        <f>+IF(AE140='Tabla Valoración controles'!$D$9,'Tabla Valoración controles'!$F$9,IF(AA140=FORMULAS!$A$10,0,'Tabla Valoración controles'!$F$10))</f>
        <v>0</v>
      </c>
      <c r="AG140" s="151"/>
      <c r="AH140" s="134">
        <f>+IF(AG140='Tabla Valoración controles'!$D$13,'Tabla Valoración controles'!$F$13,'Tabla Valoración controles'!$F$14)</f>
        <v>0</v>
      </c>
      <c r="AI140" s="195">
        <f t="shared" si="8"/>
        <v>0</v>
      </c>
      <c r="AJ140" s="152"/>
      <c r="AK140" s="153">
        <f>+IF(AJ140=[2]CONTROLES!$C$50,[2]CONTROLES!$D$50,[2]CONTROLES!$D$51)</f>
        <v>0</v>
      </c>
      <c r="AL140" s="152"/>
      <c r="AM140" s="153">
        <f>+IF(AL140=[2]CONTROLES!$C$52,[2]CONTROLES!$D$52,[2]CONTROLES!$D$53)</f>
        <v>0</v>
      </c>
      <c r="AN140" s="152"/>
      <c r="AO140" s="153">
        <f>+IF(AN140=[2]CONTROLES!$C$54,[2]CONTROLES!$D$54,[2]CONTROLES!$D$55)</f>
        <v>0</v>
      </c>
      <c r="AP140" s="152"/>
      <c r="AQ140" s="153">
        <f>+IF(AP140=[2]CONTROLES!$C$56,[2]CONTROLES!$D$56,IF(AP140=[2]CONTROLES!$C$57,[2]CONTROLES!$D$57,[2]CONTROLES!$D$58))</f>
        <v>0</v>
      </c>
      <c r="AR140" s="152"/>
      <c r="AS140" s="153">
        <f>+IF(AR140=[2]CONTROLES!$C$59,[2]CONTROLES!$D$59,[2]CONTROLES!$D$60)</f>
        <v>0</v>
      </c>
      <c r="AT140" s="152"/>
      <c r="AU140" s="153">
        <f>+IF(AT140=[2]CONTROLES!$C$61,[2]CONTROLES!$D$61,[2]CONTROLES!$D$62)</f>
        <v>0</v>
      </c>
      <c r="AV140" s="152"/>
      <c r="AW140" s="154">
        <f>+IF(AV140=[2]CONTROLES!$C$63,[2]CONTROLES!$D$63,IF(AV140=[2]CONTROLES!$C$64,[2]CONTROLES!$D$64,[2]CONTROLES!$D$65))</f>
        <v>0</v>
      </c>
      <c r="AX140" s="154">
        <f t="shared" si="9"/>
        <v>0</v>
      </c>
      <c r="AY140" s="155" t="str">
        <f t="shared" si="10"/>
        <v>Débil</v>
      </c>
      <c r="AZ140" s="347"/>
      <c r="BA140" s="341"/>
      <c r="BB140" s="335"/>
      <c r="BC140" s="338"/>
      <c r="BD140" s="344"/>
      <c r="BE140" s="344"/>
      <c r="BF140" s="136"/>
      <c r="BG140" s="136"/>
      <c r="BH140" s="180"/>
      <c r="BI140" s="136"/>
      <c r="BJ140" s="136"/>
      <c r="BK140" s="136"/>
      <c r="BL140" s="136"/>
      <c r="BM140" s="136" t="s">
        <v>171</v>
      </c>
      <c r="BN140" s="359"/>
      <c r="BO140" s="221"/>
      <c r="BP140" s="221"/>
      <c r="BQ140" s="221"/>
      <c r="BR140" s="221"/>
      <c r="BS140" s="221"/>
      <c r="BT140" s="221"/>
      <c r="BU140" s="221"/>
      <c r="BV140" s="221"/>
      <c r="BW140" s="221"/>
      <c r="BX140" s="221"/>
      <c r="BY140" s="221"/>
      <c r="BZ140" s="221"/>
      <c r="CA140" s="221"/>
      <c r="CB140" s="221"/>
      <c r="CC140" s="221"/>
      <c r="CD140" s="221"/>
      <c r="CE140" s="210"/>
      <c r="CF140" s="210"/>
      <c r="CG140" s="210"/>
      <c r="CH140" s="210"/>
      <c r="CI140" s="210"/>
      <c r="CJ140" s="210"/>
      <c r="CK140" s="210"/>
      <c r="CL140" s="210"/>
      <c r="CM140" s="210"/>
      <c r="CN140" s="210"/>
      <c r="CO140" s="210"/>
      <c r="CP140" s="210"/>
      <c r="CQ140" s="210"/>
      <c r="CR140" s="210"/>
      <c r="CS140" s="210"/>
      <c r="CT140" s="210"/>
      <c r="CU140" s="136"/>
      <c r="CV140" s="136"/>
      <c r="CW140" s="136"/>
      <c r="CX140" s="136"/>
      <c r="CY140" s="136"/>
      <c r="CZ140" s="136"/>
      <c r="DA140" s="136"/>
      <c r="DB140" s="136"/>
      <c r="DC140" s="136"/>
      <c r="DD140" s="136"/>
      <c r="DE140" s="136"/>
      <c r="DF140" s="136"/>
      <c r="DG140" s="136"/>
      <c r="DH140" s="136"/>
      <c r="DI140" s="136"/>
      <c r="DJ140" s="136"/>
      <c r="DK140" s="266"/>
      <c r="DL140" s="266"/>
      <c r="DM140" s="266"/>
      <c r="DN140" s="266"/>
      <c r="DO140" s="266"/>
      <c r="DP140" s="66"/>
      <c r="DQ140" s="66"/>
      <c r="DR140" s="66"/>
      <c r="DS140" s="66"/>
      <c r="DT140" s="269"/>
      <c r="DU140" s="269"/>
      <c r="DV140" s="269"/>
      <c r="DW140" s="269"/>
      <c r="DX140" s="268"/>
      <c r="DY140" s="272"/>
      <c r="DZ140" s="272"/>
      <c r="EA140" s="258"/>
      <c r="EB140" s="258"/>
      <c r="EC140" s="66"/>
      <c r="ED140" s="66"/>
      <c r="EE140" s="66"/>
      <c r="EF140" s="66"/>
      <c r="EG140" s="66"/>
      <c r="EH140" s="272"/>
      <c r="EI140" s="272"/>
      <c r="EJ140" s="258"/>
      <c r="EK140" s="258"/>
    </row>
    <row r="141" spans="1:141" ht="125.25" customHeight="1" x14ac:dyDescent="0.2">
      <c r="A141" s="351">
        <v>23</v>
      </c>
      <c r="B141" s="354" t="s">
        <v>134</v>
      </c>
      <c r="C141" s="345" t="str">
        <f>VLOOKUP(B141,FORMULAS!$A$30:$B$46,2,0)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41" s="345" t="str">
        <f>VLOOKUP(B141,FORMULAS!$A$30:$C$46,3,0)</f>
        <v xml:space="preserve">Subdirector Administrativo </v>
      </c>
      <c r="E141" s="161" t="s">
        <v>581</v>
      </c>
      <c r="F141" s="348" t="s">
        <v>580</v>
      </c>
      <c r="G141" s="161" t="s">
        <v>583</v>
      </c>
      <c r="H141" s="348" t="s">
        <v>578</v>
      </c>
      <c r="I141" s="348" t="s">
        <v>579</v>
      </c>
      <c r="J141" s="345" t="s">
        <v>625</v>
      </c>
      <c r="K141" s="148" t="s">
        <v>676</v>
      </c>
      <c r="L141" s="148" t="s">
        <v>676</v>
      </c>
      <c r="M141" s="148" t="s">
        <v>676</v>
      </c>
      <c r="N141" s="148" t="s">
        <v>676</v>
      </c>
      <c r="O141" s="345" t="s">
        <v>285</v>
      </c>
      <c r="P141" s="339" t="str">
        <f>VLOOKUP(O141,FORMULAS!$A$77:$B$82,2,0)</f>
        <v>Improbable</v>
      </c>
      <c r="Q141" s="336" t="str">
        <f>+P141</f>
        <v>Improbable</v>
      </c>
      <c r="R141" s="339" t="str">
        <f>VLOOKUP(A141,'Impacto Ri Inhe'!$B$5:$AF$41,31,1)</f>
        <v>Moderado</v>
      </c>
      <c r="S141" s="336" t="str">
        <f>CONCATENATE(R141,"-",Q141)</f>
        <v>Moderado-Improbable</v>
      </c>
      <c r="T141" s="342" t="str">
        <f>VLOOKUP(S141,FORMULAS!$I$77:$J$97,2,0)</f>
        <v>Moderado</v>
      </c>
      <c r="U141" s="149">
        <v>1</v>
      </c>
      <c r="V141" s="150" t="s">
        <v>828</v>
      </c>
      <c r="W141" s="150" t="s">
        <v>587</v>
      </c>
      <c r="X141" s="150" t="s">
        <v>588</v>
      </c>
      <c r="Y141" s="151" t="s">
        <v>12</v>
      </c>
      <c r="Z141" s="134">
        <f>+IF(Y141='Tabla Valoración controles'!$D$4,'Tabla Valoración controles'!$F$4,IF('Mapa Corrupcion'!Y141='Tabla Valoración controles'!$D$5,'Tabla Valoración controles'!$F$5,IF(Y141=FORMULAS!$A$10,0,'Tabla Valoración controles'!$F$6)))</f>
        <v>0.25</v>
      </c>
      <c r="AA141" s="151" t="s">
        <v>8</v>
      </c>
      <c r="AB141" s="135">
        <f>+IF(AA141='Tabla Valoración controles'!$D$7,'Tabla Valoración controles'!$F$7,IF(Y141=FORMULAS!$A$10,0,'Tabla Valoración controles'!$F$8))</f>
        <v>0.15</v>
      </c>
      <c r="AC141" s="151" t="s">
        <v>17</v>
      </c>
      <c r="AD141" s="134">
        <f>+IF(AC141='Tabla Valoración controles'!$D$9,'Tabla Valoración controles'!$F$9,IF(Y141=FORMULAS!$A$10,0,'Tabla Valoración controles'!$F$10))</f>
        <v>0</v>
      </c>
      <c r="AE141" s="151" t="s">
        <v>21</v>
      </c>
      <c r="AF141" s="134">
        <f>+IF(AE141='Tabla Valoración controles'!$D$9,'Tabla Valoración controles'!$F$9,IF(AA141=FORMULAS!$A$10,0,'Tabla Valoración controles'!$F$10))</f>
        <v>0</v>
      </c>
      <c r="AG141" s="151" t="s">
        <v>77</v>
      </c>
      <c r="AH141" s="134">
        <f>+IF(AG141='Tabla Valoración controles'!$D$13,'Tabla Valoración controles'!$F$13,'Tabla Valoración controles'!$F$14)</f>
        <v>0</v>
      </c>
      <c r="AI141" s="195">
        <f t="shared" si="8"/>
        <v>0.4</v>
      </c>
      <c r="AJ141" s="152" t="s">
        <v>716</v>
      </c>
      <c r="AK141" s="153">
        <f>+IF(AJ141=[2]CONTROLES!$C$50,[2]CONTROLES!$D$50,[2]CONTROLES!$D$51)</f>
        <v>15</v>
      </c>
      <c r="AL141" s="152" t="s">
        <v>722</v>
      </c>
      <c r="AM141" s="153">
        <f>+IF(AL141=[2]CONTROLES!$C$52,[2]CONTROLES!$D$52,[2]CONTROLES!$D$53)</f>
        <v>15</v>
      </c>
      <c r="AN141" s="152" t="s">
        <v>725</v>
      </c>
      <c r="AO141" s="153">
        <f>+IF(AN141=[2]CONTROLES!$C$54,[2]CONTROLES!$D$54,[2]CONTROLES!$D$55)</f>
        <v>15</v>
      </c>
      <c r="AP141" s="152" t="s">
        <v>728</v>
      </c>
      <c r="AQ141" s="153">
        <f>+IF(AP141=[2]CONTROLES!$C$56,[2]CONTROLES!$D$56,IF(AP141=[2]CONTROLES!$C$57,[2]CONTROLES!$D$57,[2]CONTROLES!$D$58))</f>
        <v>15</v>
      </c>
      <c r="AR141" s="152" t="s">
        <v>732</v>
      </c>
      <c r="AS141" s="153">
        <f>+IF(AR141=[2]CONTROLES!$C$59,[2]CONTROLES!$D$59,[2]CONTROLES!$D$60)</f>
        <v>15</v>
      </c>
      <c r="AT141" s="152" t="s">
        <v>735</v>
      </c>
      <c r="AU141" s="153">
        <f>+IF(AT141=[2]CONTROLES!$C$61,[2]CONTROLES!$D$61,[2]CONTROLES!$D$62)</f>
        <v>15</v>
      </c>
      <c r="AV141" s="152" t="s">
        <v>738</v>
      </c>
      <c r="AW141" s="154">
        <f>+IF(AV141=[2]CONTROLES!$C$63,[2]CONTROLES!$D$63,IF(AV141=[2]CONTROLES!$C$64,[2]CONTROLES!$D$64,[2]CONTROLES!$D$65))</f>
        <v>10</v>
      </c>
      <c r="AX141" s="154">
        <f t="shared" si="9"/>
        <v>100</v>
      </c>
      <c r="AY141" s="155" t="str">
        <f t="shared" si="10"/>
        <v>Fuerte</v>
      </c>
      <c r="AZ141" s="345" t="s">
        <v>286</v>
      </c>
      <c r="BA141" s="339" t="str">
        <f>VLOOKUP(AZ141,FORMULAS!$A$77:$B$82,2,0)</f>
        <v>Rara vez</v>
      </c>
      <c r="BB141" s="333" t="str">
        <f>+R141</f>
        <v>Moderado</v>
      </c>
      <c r="BC141" s="336" t="str">
        <f>CONCATENATE(BB141,"-",BA141)</f>
        <v>Moderado-Rara vez</v>
      </c>
      <c r="BD141" s="342" t="str">
        <f>VLOOKUP(BC141,FORMULAS!$I$77:$J$97,2,0)</f>
        <v>Moderado</v>
      </c>
      <c r="BE141" s="342" t="s">
        <v>118</v>
      </c>
      <c r="BF141" s="180" t="s">
        <v>589</v>
      </c>
      <c r="BG141" s="180" t="s">
        <v>417</v>
      </c>
      <c r="BH141" s="180" t="s">
        <v>225</v>
      </c>
      <c r="BI141" s="156">
        <v>44562</v>
      </c>
      <c r="BJ141" s="156">
        <v>44926</v>
      </c>
      <c r="BK141" s="180" t="s">
        <v>466</v>
      </c>
      <c r="BL141" s="180" t="s">
        <v>617</v>
      </c>
      <c r="BM141" s="136" t="s">
        <v>172</v>
      </c>
      <c r="BN141" s="357" t="s">
        <v>590</v>
      </c>
      <c r="BO141" s="221" t="s">
        <v>625</v>
      </c>
      <c r="BP141" s="221" t="s">
        <v>625</v>
      </c>
      <c r="BQ141" s="221" t="s">
        <v>1065</v>
      </c>
      <c r="BR141" s="221" t="s">
        <v>625</v>
      </c>
      <c r="BS141" s="221" t="s">
        <v>625</v>
      </c>
      <c r="BT141" s="221" t="s">
        <v>625</v>
      </c>
      <c r="BU141" s="221" t="s">
        <v>1065</v>
      </c>
      <c r="BV141" s="221" t="s">
        <v>625</v>
      </c>
      <c r="BW141" s="221" t="s">
        <v>1576</v>
      </c>
      <c r="BX141" s="221" t="s">
        <v>1067</v>
      </c>
      <c r="BY141" s="221" t="s">
        <v>1065</v>
      </c>
      <c r="BZ141" s="221" t="s">
        <v>625</v>
      </c>
      <c r="CA141" s="221" t="s">
        <v>625</v>
      </c>
      <c r="CB141" s="221" t="s">
        <v>625</v>
      </c>
      <c r="CC141" s="221" t="s">
        <v>1065</v>
      </c>
      <c r="CD141" s="221" t="s">
        <v>625</v>
      </c>
      <c r="CE141" s="238" t="s">
        <v>625</v>
      </c>
      <c r="CF141" s="238" t="s">
        <v>625</v>
      </c>
      <c r="CG141" s="223" t="s">
        <v>1065</v>
      </c>
      <c r="CH141" s="223" t="s">
        <v>625</v>
      </c>
      <c r="CI141" s="199" t="s">
        <v>1066</v>
      </c>
      <c r="CJ141" s="199" t="s">
        <v>1067</v>
      </c>
      <c r="CK141" s="223" t="s">
        <v>1065</v>
      </c>
      <c r="CL141" s="223" t="s">
        <v>625</v>
      </c>
      <c r="CM141" s="238" t="s">
        <v>625</v>
      </c>
      <c r="CN141" s="238" t="s">
        <v>625</v>
      </c>
      <c r="CO141" s="223" t="s">
        <v>1065</v>
      </c>
      <c r="CP141" s="223" t="s">
        <v>625</v>
      </c>
      <c r="CQ141" s="238" t="s">
        <v>625</v>
      </c>
      <c r="CR141" s="238" t="s">
        <v>625</v>
      </c>
      <c r="CS141" s="223" t="s">
        <v>1065</v>
      </c>
      <c r="CT141" s="223" t="s">
        <v>625</v>
      </c>
      <c r="CU141" s="199" t="s">
        <v>1346</v>
      </c>
      <c r="CV141" s="199" t="s">
        <v>1419</v>
      </c>
      <c r="CW141" s="225" t="s">
        <v>625</v>
      </c>
      <c r="CX141" s="225" t="s">
        <v>625</v>
      </c>
      <c r="CY141" s="199" t="s">
        <v>1346</v>
      </c>
      <c r="CZ141" s="199" t="s">
        <v>1419</v>
      </c>
      <c r="DA141" s="225" t="s">
        <v>625</v>
      </c>
      <c r="DB141" s="225" t="s">
        <v>625</v>
      </c>
      <c r="DC141" s="199" t="s">
        <v>1346</v>
      </c>
      <c r="DD141" s="199" t="s">
        <v>1419</v>
      </c>
      <c r="DE141" s="225" t="s">
        <v>625</v>
      </c>
      <c r="DF141" s="225" t="s">
        <v>625</v>
      </c>
      <c r="DG141" s="199" t="s">
        <v>1346</v>
      </c>
      <c r="DH141" s="199" t="s">
        <v>1419</v>
      </c>
      <c r="DI141" s="225" t="s">
        <v>1087</v>
      </c>
      <c r="DJ141" s="225" t="s">
        <v>625</v>
      </c>
      <c r="DK141" s="264" t="s">
        <v>1220</v>
      </c>
      <c r="DL141" s="264" t="s">
        <v>173</v>
      </c>
      <c r="DM141" s="264" t="s">
        <v>1221</v>
      </c>
      <c r="DN141" s="274" t="s">
        <v>625</v>
      </c>
      <c r="DO141" s="264" t="s">
        <v>173</v>
      </c>
      <c r="DP141" s="264" t="s">
        <v>1614</v>
      </c>
      <c r="DQ141" s="264" t="s">
        <v>1188</v>
      </c>
      <c r="DR141" s="264" t="s">
        <v>1578</v>
      </c>
      <c r="DS141" s="308">
        <v>0</v>
      </c>
      <c r="DT141" s="264" t="s">
        <v>1155</v>
      </c>
      <c r="DU141" s="264" t="s">
        <v>173</v>
      </c>
      <c r="DV141" s="264" t="s">
        <v>1193</v>
      </c>
      <c r="DW141" s="274" t="s">
        <v>625</v>
      </c>
      <c r="DX141" s="285" t="s">
        <v>173</v>
      </c>
      <c r="DY141" s="272" t="s">
        <v>1191</v>
      </c>
      <c r="DZ141" s="272" t="s">
        <v>1223</v>
      </c>
      <c r="EA141" s="259" t="s">
        <v>1152</v>
      </c>
      <c r="EB141" s="259">
        <v>0</v>
      </c>
      <c r="EC141" s="246" t="s">
        <v>1084</v>
      </c>
      <c r="ED141" s="66" t="s">
        <v>172</v>
      </c>
      <c r="EE141" s="252" t="s">
        <v>1318</v>
      </c>
      <c r="EF141" s="66">
        <v>1</v>
      </c>
      <c r="EG141" s="66" t="s">
        <v>172</v>
      </c>
      <c r="EH141" s="264" t="s">
        <v>1651</v>
      </c>
      <c r="EI141" s="264" t="s">
        <v>1654</v>
      </c>
      <c r="EJ141" s="259" t="s">
        <v>1140</v>
      </c>
      <c r="EK141" s="259">
        <v>1</v>
      </c>
    </row>
    <row r="142" spans="1:141" ht="39.75" customHeight="1" x14ac:dyDescent="0.2">
      <c r="A142" s="352"/>
      <c r="B142" s="355"/>
      <c r="C142" s="346"/>
      <c r="D142" s="346"/>
      <c r="E142" s="161" t="s">
        <v>582</v>
      </c>
      <c r="F142" s="349"/>
      <c r="G142" s="161" t="s">
        <v>586</v>
      </c>
      <c r="H142" s="349"/>
      <c r="I142" s="349"/>
      <c r="J142" s="346"/>
      <c r="K142" s="181"/>
      <c r="L142" s="181"/>
      <c r="M142" s="181"/>
      <c r="N142" s="181"/>
      <c r="O142" s="346"/>
      <c r="P142" s="340"/>
      <c r="Q142" s="337"/>
      <c r="R142" s="340"/>
      <c r="S142" s="337"/>
      <c r="T142" s="343"/>
      <c r="U142" s="149"/>
      <c r="V142" s="157"/>
      <c r="W142" s="157"/>
      <c r="X142" s="157"/>
      <c r="Y142" s="151" t="s">
        <v>115</v>
      </c>
      <c r="Z142" s="134">
        <f>+IF(Y142='Tabla Valoración controles'!$D$4,'Tabla Valoración controles'!$F$4,IF('Mapa Corrupcion'!Y142='Tabla Valoración controles'!$D$5,'Tabla Valoración controles'!$F$5,IF(Y142=FORMULAS!$A$10,0,'Tabla Valoración controles'!$F$6)))</f>
        <v>0</v>
      </c>
      <c r="AA142" s="151"/>
      <c r="AB142" s="135">
        <f>+IF(AA142='Tabla Valoración controles'!$D$7,'Tabla Valoración controles'!$F$7,IF(Y142=FORMULAS!$A$10,0,'Tabla Valoración controles'!$F$8))</f>
        <v>0</v>
      </c>
      <c r="AC142" s="151"/>
      <c r="AD142" s="134">
        <f>+IF(AC142='Tabla Valoración controles'!$D$9,'Tabla Valoración controles'!$F$9,IF(Y142=FORMULAS!$A$10,0,'Tabla Valoración controles'!$F$10))</f>
        <v>0</v>
      </c>
      <c r="AE142" s="151"/>
      <c r="AF142" s="134">
        <f>+IF(AE142='Tabla Valoración controles'!$D$9,'Tabla Valoración controles'!$F$9,IF(AA142=FORMULAS!$A$10,0,'Tabla Valoración controles'!$F$10))</f>
        <v>0</v>
      </c>
      <c r="AG142" s="151"/>
      <c r="AH142" s="134">
        <f>+IF(AG142='Tabla Valoración controles'!$D$13,'Tabla Valoración controles'!$F$13,'Tabla Valoración controles'!$F$14)</f>
        <v>0</v>
      </c>
      <c r="AI142" s="195">
        <f t="shared" si="8"/>
        <v>0</v>
      </c>
      <c r="AJ142" s="152"/>
      <c r="AK142" s="153">
        <f>+IF(AJ142=[2]CONTROLES!$C$50,[2]CONTROLES!$D$50,[2]CONTROLES!$D$51)</f>
        <v>0</v>
      </c>
      <c r="AL142" s="152"/>
      <c r="AM142" s="153">
        <f>+IF(AL142=[2]CONTROLES!$C$52,[2]CONTROLES!$D$52,[2]CONTROLES!$D$53)</f>
        <v>0</v>
      </c>
      <c r="AN142" s="152"/>
      <c r="AO142" s="153">
        <f>+IF(AN142=[2]CONTROLES!$C$54,[2]CONTROLES!$D$54,[2]CONTROLES!$D$55)</f>
        <v>0</v>
      </c>
      <c r="AP142" s="152"/>
      <c r="AQ142" s="153">
        <f>+IF(AP142=[2]CONTROLES!$C$56,[2]CONTROLES!$D$56,IF(AP142=[2]CONTROLES!$C$57,[2]CONTROLES!$D$57,[2]CONTROLES!$D$58))</f>
        <v>0</v>
      </c>
      <c r="AR142" s="152"/>
      <c r="AS142" s="153">
        <f>+IF(AR142=[2]CONTROLES!$C$59,[2]CONTROLES!$D$59,[2]CONTROLES!$D$60)</f>
        <v>0</v>
      </c>
      <c r="AT142" s="152"/>
      <c r="AU142" s="153">
        <f>+IF(AT142=[2]CONTROLES!$C$61,[2]CONTROLES!$D$61,[2]CONTROLES!$D$62)</f>
        <v>0</v>
      </c>
      <c r="AV142" s="152"/>
      <c r="AW142" s="154">
        <f>+IF(AV142=[2]CONTROLES!$C$63,[2]CONTROLES!$D$63,IF(AV142=[2]CONTROLES!$C$64,[2]CONTROLES!$D$64,[2]CONTROLES!$D$65))</f>
        <v>0</v>
      </c>
      <c r="AX142" s="154">
        <f t="shared" si="9"/>
        <v>0</v>
      </c>
      <c r="AY142" s="155" t="str">
        <f t="shared" si="10"/>
        <v>Débil</v>
      </c>
      <c r="AZ142" s="346"/>
      <c r="BA142" s="340"/>
      <c r="BB142" s="334"/>
      <c r="BC142" s="337"/>
      <c r="BD142" s="343"/>
      <c r="BE142" s="343"/>
      <c r="BF142" s="136"/>
      <c r="BG142" s="136"/>
      <c r="BH142" s="180"/>
      <c r="BI142" s="136"/>
      <c r="BJ142" s="136"/>
      <c r="BK142" s="136"/>
      <c r="BL142" s="136"/>
      <c r="BM142" s="136" t="s">
        <v>171</v>
      </c>
      <c r="BN142" s="358"/>
      <c r="BO142" s="221"/>
      <c r="BP142" s="221"/>
      <c r="BQ142" s="221"/>
      <c r="BR142" s="221"/>
      <c r="BS142" s="221"/>
      <c r="BT142" s="221"/>
      <c r="BU142" s="221"/>
      <c r="BV142" s="221"/>
      <c r="BW142" s="221"/>
      <c r="BX142" s="221"/>
      <c r="BY142" s="221"/>
      <c r="BZ142" s="221"/>
      <c r="CA142" s="221"/>
      <c r="CB142" s="221"/>
      <c r="CC142" s="221"/>
      <c r="CD142" s="221"/>
      <c r="CE142" s="240"/>
      <c r="CF142" s="240"/>
      <c r="CG142" s="136"/>
      <c r="CH142" s="136"/>
      <c r="CI142" s="136"/>
      <c r="CJ142" s="136"/>
      <c r="CK142" s="136"/>
      <c r="CL142" s="136"/>
      <c r="CM142" s="136"/>
      <c r="CN142" s="136"/>
      <c r="CO142" s="136"/>
      <c r="CP142" s="136"/>
      <c r="CQ142" s="136"/>
      <c r="CR142" s="136"/>
      <c r="CS142" s="136"/>
      <c r="CT142" s="136"/>
      <c r="CU142" s="136"/>
      <c r="CV142" s="136"/>
      <c r="CW142" s="136"/>
      <c r="CX142" s="136"/>
      <c r="CY142" s="136"/>
      <c r="CZ142" s="136"/>
      <c r="DA142" s="136"/>
      <c r="DB142" s="136"/>
      <c r="DC142" s="136"/>
      <c r="DD142" s="136"/>
      <c r="DE142" s="136"/>
      <c r="DF142" s="136"/>
      <c r="DG142" s="136"/>
      <c r="DH142" s="136"/>
      <c r="DI142" s="136"/>
      <c r="DJ142" s="136"/>
      <c r="DK142" s="266"/>
      <c r="DL142" s="266"/>
      <c r="DM142" s="266"/>
      <c r="DN142" s="266"/>
      <c r="DO142" s="266"/>
      <c r="DP142" s="66"/>
      <c r="DQ142" s="66"/>
      <c r="DR142" s="66"/>
      <c r="DS142" s="66"/>
      <c r="DT142" s="269"/>
      <c r="DU142" s="269"/>
      <c r="DV142" s="269"/>
      <c r="DW142" s="269"/>
      <c r="DX142" s="268"/>
      <c r="DY142" s="290"/>
      <c r="DZ142" s="257"/>
      <c r="EA142" s="257"/>
      <c r="EB142" s="257"/>
      <c r="EC142" s="66"/>
      <c r="ED142" s="66"/>
      <c r="EE142" s="66"/>
      <c r="EF142" s="66"/>
      <c r="EG142" s="66"/>
      <c r="EH142" s="290"/>
      <c r="EI142" s="257"/>
      <c r="EJ142" s="257"/>
      <c r="EK142" s="257"/>
    </row>
    <row r="143" spans="1:141" ht="39.75" customHeight="1" x14ac:dyDescent="0.2">
      <c r="A143" s="352"/>
      <c r="B143" s="355"/>
      <c r="C143" s="346"/>
      <c r="D143" s="346"/>
      <c r="E143" s="161"/>
      <c r="F143" s="349"/>
      <c r="G143" s="161" t="s">
        <v>584</v>
      </c>
      <c r="H143" s="349"/>
      <c r="I143" s="349"/>
      <c r="J143" s="346"/>
      <c r="K143" s="181"/>
      <c r="L143" s="181"/>
      <c r="M143" s="181"/>
      <c r="N143" s="181"/>
      <c r="O143" s="346"/>
      <c r="P143" s="340"/>
      <c r="Q143" s="337"/>
      <c r="R143" s="340"/>
      <c r="S143" s="337"/>
      <c r="T143" s="343"/>
      <c r="U143" s="149"/>
      <c r="V143" s="157"/>
      <c r="W143" s="157"/>
      <c r="X143" s="157"/>
      <c r="Y143" s="151" t="s">
        <v>115</v>
      </c>
      <c r="Z143" s="134">
        <f>+IF(Y143='Tabla Valoración controles'!$D$4,'Tabla Valoración controles'!$F$4,IF('Mapa Corrupcion'!Y143='Tabla Valoración controles'!$D$5,'Tabla Valoración controles'!$F$5,IF(Y143=FORMULAS!$A$10,0,'Tabla Valoración controles'!$F$6)))</f>
        <v>0</v>
      </c>
      <c r="AA143" s="151"/>
      <c r="AB143" s="135">
        <f>+IF(AA143='Tabla Valoración controles'!$D$7,'Tabla Valoración controles'!$F$7,IF(Y143=FORMULAS!$A$10,0,'Tabla Valoración controles'!$F$8))</f>
        <v>0</v>
      </c>
      <c r="AC143" s="151"/>
      <c r="AD143" s="134">
        <f>+IF(AC143='Tabla Valoración controles'!$D$9,'Tabla Valoración controles'!$F$9,IF(Y143=FORMULAS!$A$10,0,'Tabla Valoración controles'!$F$10))</f>
        <v>0</v>
      </c>
      <c r="AE143" s="151"/>
      <c r="AF143" s="134">
        <f>+IF(AE143='Tabla Valoración controles'!$D$9,'Tabla Valoración controles'!$F$9,IF(AA143=FORMULAS!$A$10,0,'Tabla Valoración controles'!$F$10))</f>
        <v>0</v>
      </c>
      <c r="AG143" s="151"/>
      <c r="AH143" s="134">
        <f>+IF(AG143='Tabla Valoración controles'!$D$13,'Tabla Valoración controles'!$F$13,'Tabla Valoración controles'!$F$14)</f>
        <v>0</v>
      </c>
      <c r="AI143" s="195">
        <f t="shared" si="8"/>
        <v>0</v>
      </c>
      <c r="AJ143" s="152"/>
      <c r="AK143" s="153">
        <f>+IF(AJ143=[2]CONTROLES!$C$50,[2]CONTROLES!$D$50,[2]CONTROLES!$D$51)</f>
        <v>0</v>
      </c>
      <c r="AL143" s="152"/>
      <c r="AM143" s="153">
        <f>+IF(AL143=[2]CONTROLES!$C$52,[2]CONTROLES!$D$52,[2]CONTROLES!$D$53)</f>
        <v>0</v>
      </c>
      <c r="AN143" s="152"/>
      <c r="AO143" s="153">
        <f>+IF(AN143=[2]CONTROLES!$C$54,[2]CONTROLES!$D$54,[2]CONTROLES!$D$55)</f>
        <v>0</v>
      </c>
      <c r="AP143" s="152"/>
      <c r="AQ143" s="153">
        <f>+IF(AP143=[2]CONTROLES!$C$56,[2]CONTROLES!$D$56,IF(AP143=[2]CONTROLES!$C$57,[2]CONTROLES!$D$57,[2]CONTROLES!$D$58))</f>
        <v>0</v>
      </c>
      <c r="AR143" s="152"/>
      <c r="AS143" s="153">
        <f>+IF(AR143=[2]CONTROLES!$C$59,[2]CONTROLES!$D$59,[2]CONTROLES!$D$60)</f>
        <v>0</v>
      </c>
      <c r="AT143" s="152"/>
      <c r="AU143" s="153">
        <f>+IF(AT143=[2]CONTROLES!$C$61,[2]CONTROLES!$D$61,[2]CONTROLES!$D$62)</f>
        <v>0</v>
      </c>
      <c r="AV143" s="152"/>
      <c r="AW143" s="154">
        <f>+IF(AV143=[2]CONTROLES!$C$63,[2]CONTROLES!$D$63,IF(AV143=[2]CONTROLES!$C$64,[2]CONTROLES!$D$64,[2]CONTROLES!$D$65))</f>
        <v>0</v>
      </c>
      <c r="AX143" s="154">
        <f t="shared" si="9"/>
        <v>0</v>
      </c>
      <c r="AY143" s="155" t="str">
        <f t="shared" si="10"/>
        <v>Débil</v>
      </c>
      <c r="AZ143" s="346"/>
      <c r="BA143" s="340"/>
      <c r="BB143" s="334"/>
      <c r="BC143" s="337"/>
      <c r="BD143" s="343"/>
      <c r="BE143" s="343"/>
      <c r="BF143" s="136"/>
      <c r="BG143" s="136"/>
      <c r="BH143" s="180"/>
      <c r="BI143" s="136"/>
      <c r="BJ143" s="136"/>
      <c r="BK143" s="136"/>
      <c r="BL143" s="136"/>
      <c r="BM143" s="136" t="s">
        <v>171</v>
      </c>
      <c r="BN143" s="358"/>
      <c r="BO143" s="221"/>
      <c r="BP143" s="221"/>
      <c r="BQ143" s="221"/>
      <c r="BR143" s="221"/>
      <c r="BS143" s="221"/>
      <c r="BT143" s="221"/>
      <c r="BU143" s="221"/>
      <c r="BV143" s="221"/>
      <c r="BW143" s="221"/>
      <c r="BX143" s="221"/>
      <c r="BY143" s="221"/>
      <c r="BZ143" s="221"/>
      <c r="CA143" s="221"/>
      <c r="CB143" s="221"/>
      <c r="CC143" s="221"/>
      <c r="CD143" s="221"/>
      <c r="CE143" s="240"/>
      <c r="CF143" s="240"/>
      <c r="CG143" s="136"/>
      <c r="CH143" s="136"/>
      <c r="CI143" s="136"/>
      <c r="CJ143" s="136"/>
      <c r="CK143" s="136"/>
      <c r="CL143" s="136"/>
      <c r="CM143" s="136"/>
      <c r="CN143" s="136"/>
      <c r="CO143" s="136"/>
      <c r="CP143" s="136"/>
      <c r="CQ143" s="136"/>
      <c r="CR143" s="136"/>
      <c r="CS143" s="136"/>
      <c r="CT143" s="136"/>
      <c r="CU143" s="136"/>
      <c r="CV143" s="136"/>
      <c r="CW143" s="136"/>
      <c r="CX143" s="136"/>
      <c r="CY143" s="136"/>
      <c r="CZ143" s="136"/>
      <c r="DA143" s="136"/>
      <c r="DB143" s="136"/>
      <c r="DC143" s="136"/>
      <c r="DD143" s="136"/>
      <c r="DE143" s="136"/>
      <c r="DF143" s="136"/>
      <c r="DG143" s="136"/>
      <c r="DH143" s="136"/>
      <c r="DI143" s="136"/>
      <c r="DJ143" s="136"/>
      <c r="DK143" s="266"/>
      <c r="DL143" s="266"/>
      <c r="DM143" s="266"/>
      <c r="DN143" s="266"/>
      <c r="DO143" s="266"/>
      <c r="DP143" s="66"/>
      <c r="DQ143" s="66"/>
      <c r="DR143" s="66"/>
      <c r="DS143" s="66"/>
      <c r="DT143" s="269"/>
      <c r="DU143" s="269"/>
      <c r="DV143" s="269"/>
      <c r="DW143" s="269"/>
      <c r="DX143" s="268"/>
      <c r="DY143" s="257"/>
      <c r="DZ143" s="257"/>
      <c r="EA143" s="257"/>
      <c r="EB143" s="257"/>
      <c r="EC143" s="66"/>
      <c r="ED143" s="66"/>
      <c r="EE143" s="66"/>
      <c r="EF143" s="66"/>
      <c r="EG143" s="66"/>
      <c r="EH143" s="257"/>
      <c r="EI143" s="257"/>
      <c r="EJ143" s="257"/>
      <c r="EK143" s="257"/>
    </row>
    <row r="144" spans="1:141" ht="39.75" customHeight="1" x14ac:dyDescent="0.2">
      <c r="A144" s="352"/>
      <c r="B144" s="355"/>
      <c r="C144" s="346"/>
      <c r="D144" s="346"/>
      <c r="E144" s="161"/>
      <c r="F144" s="349"/>
      <c r="G144" s="161" t="s">
        <v>585</v>
      </c>
      <c r="H144" s="349"/>
      <c r="I144" s="349"/>
      <c r="J144" s="346"/>
      <c r="K144" s="181"/>
      <c r="L144" s="181"/>
      <c r="M144" s="181"/>
      <c r="N144" s="181"/>
      <c r="O144" s="346"/>
      <c r="P144" s="340"/>
      <c r="Q144" s="337"/>
      <c r="R144" s="340"/>
      <c r="S144" s="337"/>
      <c r="T144" s="343"/>
      <c r="U144" s="149"/>
      <c r="V144" s="157"/>
      <c r="W144" s="157"/>
      <c r="X144" s="157"/>
      <c r="Y144" s="151" t="s">
        <v>115</v>
      </c>
      <c r="Z144" s="134">
        <f>+IF(Y144='Tabla Valoración controles'!$D$4,'Tabla Valoración controles'!$F$4,IF('Mapa Corrupcion'!Y144='Tabla Valoración controles'!$D$5,'Tabla Valoración controles'!$F$5,IF(Y144=FORMULAS!$A$10,0,'Tabla Valoración controles'!$F$6)))</f>
        <v>0</v>
      </c>
      <c r="AA144" s="151"/>
      <c r="AB144" s="135">
        <f>+IF(AA144='Tabla Valoración controles'!$D$7,'Tabla Valoración controles'!$F$7,IF(Y144=FORMULAS!$A$10,0,'Tabla Valoración controles'!$F$8))</f>
        <v>0</v>
      </c>
      <c r="AC144" s="151"/>
      <c r="AD144" s="134">
        <f>+IF(AC144='Tabla Valoración controles'!$D$9,'Tabla Valoración controles'!$F$9,IF(Y144=FORMULAS!$A$10,0,'Tabla Valoración controles'!$F$10))</f>
        <v>0</v>
      </c>
      <c r="AE144" s="151"/>
      <c r="AF144" s="134">
        <f>+IF(AE144='Tabla Valoración controles'!$D$9,'Tabla Valoración controles'!$F$9,IF(AA144=FORMULAS!$A$10,0,'Tabla Valoración controles'!$F$10))</f>
        <v>0</v>
      </c>
      <c r="AG144" s="151"/>
      <c r="AH144" s="134">
        <f>+IF(AG144='Tabla Valoración controles'!$D$13,'Tabla Valoración controles'!$F$13,'Tabla Valoración controles'!$F$14)</f>
        <v>0</v>
      </c>
      <c r="AI144" s="195">
        <f t="shared" si="8"/>
        <v>0</v>
      </c>
      <c r="AJ144" s="152"/>
      <c r="AK144" s="153">
        <f>+IF(AJ144=[2]CONTROLES!$C$50,[2]CONTROLES!$D$50,[2]CONTROLES!$D$51)</f>
        <v>0</v>
      </c>
      <c r="AL144" s="152"/>
      <c r="AM144" s="153">
        <f>+IF(AL144=[2]CONTROLES!$C$52,[2]CONTROLES!$D$52,[2]CONTROLES!$D$53)</f>
        <v>0</v>
      </c>
      <c r="AN144" s="152"/>
      <c r="AO144" s="153">
        <f>+IF(AN144=[2]CONTROLES!$C$54,[2]CONTROLES!$D$54,[2]CONTROLES!$D$55)</f>
        <v>0</v>
      </c>
      <c r="AP144" s="152"/>
      <c r="AQ144" s="153">
        <f>+IF(AP144=[2]CONTROLES!$C$56,[2]CONTROLES!$D$56,IF(AP144=[2]CONTROLES!$C$57,[2]CONTROLES!$D$57,[2]CONTROLES!$D$58))</f>
        <v>0</v>
      </c>
      <c r="AR144" s="152"/>
      <c r="AS144" s="153">
        <f>+IF(AR144=[2]CONTROLES!$C$59,[2]CONTROLES!$D$59,[2]CONTROLES!$D$60)</f>
        <v>0</v>
      </c>
      <c r="AT144" s="152"/>
      <c r="AU144" s="153">
        <f>+IF(AT144=[2]CONTROLES!$C$61,[2]CONTROLES!$D$61,[2]CONTROLES!$D$62)</f>
        <v>0</v>
      </c>
      <c r="AV144" s="152"/>
      <c r="AW144" s="154">
        <f>+IF(AV144=[2]CONTROLES!$C$63,[2]CONTROLES!$D$63,IF(AV144=[2]CONTROLES!$C$64,[2]CONTROLES!$D$64,[2]CONTROLES!$D$65))</f>
        <v>0</v>
      </c>
      <c r="AX144" s="154">
        <f t="shared" si="9"/>
        <v>0</v>
      </c>
      <c r="AY144" s="155" t="str">
        <f t="shared" si="10"/>
        <v>Débil</v>
      </c>
      <c r="AZ144" s="346"/>
      <c r="BA144" s="340"/>
      <c r="BB144" s="334"/>
      <c r="BC144" s="337"/>
      <c r="BD144" s="343"/>
      <c r="BE144" s="343"/>
      <c r="BF144" s="136"/>
      <c r="BG144" s="136"/>
      <c r="BH144" s="180"/>
      <c r="BI144" s="136"/>
      <c r="BJ144" s="136"/>
      <c r="BK144" s="136"/>
      <c r="BL144" s="136"/>
      <c r="BM144" s="136" t="s">
        <v>171</v>
      </c>
      <c r="BN144" s="358"/>
      <c r="BO144" s="221"/>
      <c r="BP144" s="221"/>
      <c r="BQ144" s="221"/>
      <c r="BR144" s="221"/>
      <c r="BS144" s="221"/>
      <c r="BT144" s="221"/>
      <c r="BU144" s="221"/>
      <c r="BV144" s="221"/>
      <c r="BW144" s="221"/>
      <c r="BX144" s="221"/>
      <c r="BY144" s="221"/>
      <c r="BZ144" s="221"/>
      <c r="CA144" s="221"/>
      <c r="CB144" s="221"/>
      <c r="CC144" s="221"/>
      <c r="CD144" s="221"/>
      <c r="CE144" s="240"/>
      <c r="CF144" s="240"/>
      <c r="CG144" s="136"/>
      <c r="CH144" s="136"/>
      <c r="CI144" s="136"/>
      <c r="CJ144" s="136"/>
      <c r="CK144" s="136"/>
      <c r="CL144" s="136"/>
      <c r="CM144" s="136"/>
      <c r="CN144" s="136"/>
      <c r="CO144" s="136"/>
      <c r="CP144" s="136"/>
      <c r="CQ144" s="136"/>
      <c r="CR144" s="136"/>
      <c r="CS144" s="136"/>
      <c r="CT144" s="136"/>
      <c r="CU144" s="136"/>
      <c r="CV144" s="136"/>
      <c r="CW144" s="136"/>
      <c r="CX144" s="136"/>
      <c r="CY144" s="136"/>
      <c r="CZ144" s="136"/>
      <c r="DA144" s="136"/>
      <c r="DB144" s="136"/>
      <c r="DC144" s="136"/>
      <c r="DD144" s="136"/>
      <c r="DE144" s="136"/>
      <c r="DF144" s="136"/>
      <c r="DG144" s="136"/>
      <c r="DH144" s="136"/>
      <c r="DI144" s="136"/>
      <c r="DJ144" s="136"/>
      <c r="DK144" s="266"/>
      <c r="DL144" s="266"/>
      <c r="DM144" s="266"/>
      <c r="DN144" s="266"/>
      <c r="DO144" s="266"/>
      <c r="DP144" s="66"/>
      <c r="DQ144" s="66"/>
      <c r="DR144" s="66"/>
      <c r="DS144" s="66"/>
      <c r="DT144" s="269"/>
      <c r="DU144" s="269"/>
      <c r="DV144" s="269"/>
      <c r="DW144" s="269"/>
      <c r="DX144" s="268"/>
      <c r="DY144" s="257"/>
      <c r="DZ144" s="257"/>
      <c r="EA144" s="257"/>
      <c r="EB144" s="257"/>
      <c r="EC144" s="66"/>
      <c r="ED144" s="66"/>
      <c r="EE144" s="66"/>
      <c r="EF144" s="66"/>
      <c r="EG144" s="66"/>
      <c r="EH144" s="257"/>
      <c r="EI144" s="257"/>
      <c r="EJ144" s="257"/>
      <c r="EK144" s="257"/>
    </row>
    <row r="145" spans="1:141" ht="39.75" customHeight="1" x14ac:dyDescent="0.2">
      <c r="A145" s="352"/>
      <c r="B145" s="355"/>
      <c r="C145" s="346"/>
      <c r="D145" s="346"/>
      <c r="E145" s="161"/>
      <c r="F145" s="349"/>
      <c r="G145" s="161"/>
      <c r="H145" s="349"/>
      <c r="I145" s="349"/>
      <c r="J145" s="346"/>
      <c r="K145" s="181"/>
      <c r="L145" s="181"/>
      <c r="M145" s="181"/>
      <c r="N145" s="181"/>
      <c r="O145" s="346"/>
      <c r="P145" s="340"/>
      <c r="Q145" s="337"/>
      <c r="R145" s="340"/>
      <c r="S145" s="337"/>
      <c r="T145" s="343"/>
      <c r="U145" s="149"/>
      <c r="V145" s="157"/>
      <c r="W145" s="157"/>
      <c r="X145" s="157"/>
      <c r="Y145" s="151" t="s">
        <v>115</v>
      </c>
      <c r="Z145" s="134">
        <f>+IF(Y145='Tabla Valoración controles'!$D$4,'Tabla Valoración controles'!$F$4,IF('Mapa Corrupcion'!Y145='Tabla Valoración controles'!$D$5,'Tabla Valoración controles'!$F$5,IF(Y145=FORMULAS!$A$10,0,'Tabla Valoración controles'!$F$6)))</f>
        <v>0</v>
      </c>
      <c r="AA145" s="151"/>
      <c r="AB145" s="135">
        <f>+IF(AA145='Tabla Valoración controles'!$D$7,'Tabla Valoración controles'!$F$7,IF(Y145=FORMULAS!$A$10,0,'Tabla Valoración controles'!$F$8))</f>
        <v>0</v>
      </c>
      <c r="AC145" s="151"/>
      <c r="AD145" s="134">
        <f>+IF(AC145='Tabla Valoración controles'!$D$9,'Tabla Valoración controles'!$F$9,IF(Y145=FORMULAS!$A$10,0,'Tabla Valoración controles'!$F$10))</f>
        <v>0</v>
      </c>
      <c r="AE145" s="151"/>
      <c r="AF145" s="134">
        <f>+IF(AE145='Tabla Valoración controles'!$D$9,'Tabla Valoración controles'!$F$9,IF(AA145=FORMULAS!$A$10,0,'Tabla Valoración controles'!$F$10))</f>
        <v>0</v>
      </c>
      <c r="AG145" s="151"/>
      <c r="AH145" s="134">
        <f>+IF(AG145='Tabla Valoración controles'!$D$13,'Tabla Valoración controles'!$F$13,'Tabla Valoración controles'!$F$14)</f>
        <v>0</v>
      </c>
      <c r="AI145" s="195">
        <f t="shared" si="8"/>
        <v>0</v>
      </c>
      <c r="AJ145" s="152"/>
      <c r="AK145" s="153">
        <f>+IF(AJ145=[2]CONTROLES!$C$50,[2]CONTROLES!$D$50,[2]CONTROLES!$D$51)</f>
        <v>0</v>
      </c>
      <c r="AL145" s="152"/>
      <c r="AM145" s="153">
        <f>+IF(AL145=[2]CONTROLES!$C$52,[2]CONTROLES!$D$52,[2]CONTROLES!$D$53)</f>
        <v>0</v>
      </c>
      <c r="AN145" s="152"/>
      <c r="AO145" s="153">
        <f>+IF(AN145=[2]CONTROLES!$C$54,[2]CONTROLES!$D$54,[2]CONTROLES!$D$55)</f>
        <v>0</v>
      </c>
      <c r="AP145" s="152"/>
      <c r="AQ145" s="153">
        <f>+IF(AP145=[2]CONTROLES!$C$56,[2]CONTROLES!$D$56,IF(AP145=[2]CONTROLES!$C$57,[2]CONTROLES!$D$57,[2]CONTROLES!$D$58))</f>
        <v>0</v>
      </c>
      <c r="AR145" s="152"/>
      <c r="AS145" s="153">
        <f>+IF(AR145=[2]CONTROLES!$C$59,[2]CONTROLES!$D$59,[2]CONTROLES!$D$60)</f>
        <v>0</v>
      </c>
      <c r="AT145" s="152"/>
      <c r="AU145" s="153">
        <f>+IF(AT145=[2]CONTROLES!$C$61,[2]CONTROLES!$D$61,[2]CONTROLES!$D$62)</f>
        <v>0</v>
      </c>
      <c r="AV145" s="152"/>
      <c r="AW145" s="154">
        <f>+IF(AV145=[2]CONTROLES!$C$63,[2]CONTROLES!$D$63,IF(AV145=[2]CONTROLES!$C$64,[2]CONTROLES!$D$64,[2]CONTROLES!$D$65))</f>
        <v>0</v>
      </c>
      <c r="AX145" s="154">
        <f t="shared" si="9"/>
        <v>0</v>
      </c>
      <c r="AY145" s="155" t="str">
        <f t="shared" si="10"/>
        <v>Débil</v>
      </c>
      <c r="AZ145" s="346"/>
      <c r="BA145" s="340"/>
      <c r="BB145" s="334"/>
      <c r="BC145" s="337"/>
      <c r="BD145" s="343"/>
      <c r="BE145" s="343"/>
      <c r="BF145" s="136"/>
      <c r="BG145" s="136"/>
      <c r="BH145" s="180"/>
      <c r="BI145" s="136"/>
      <c r="BJ145" s="136"/>
      <c r="BK145" s="136"/>
      <c r="BL145" s="136"/>
      <c r="BM145" s="136" t="s">
        <v>171</v>
      </c>
      <c r="BN145" s="358"/>
      <c r="BO145" s="221"/>
      <c r="BP145" s="221"/>
      <c r="BQ145" s="221"/>
      <c r="BR145" s="221"/>
      <c r="BS145" s="221"/>
      <c r="BT145" s="221"/>
      <c r="BU145" s="221"/>
      <c r="BV145" s="221"/>
      <c r="BW145" s="221"/>
      <c r="BX145" s="221"/>
      <c r="BY145" s="221"/>
      <c r="BZ145" s="221"/>
      <c r="CA145" s="221"/>
      <c r="CB145" s="221"/>
      <c r="CC145" s="221"/>
      <c r="CD145" s="221"/>
      <c r="CE145" s="240"/>
      <c r="CF145" s="240"/>
      <c r="CG145" s="136"/>
      <c r="CH145" s="136"/>
      <c r="CI145" s="136"/>
      <c r="CJ145" s="136"/>
      <c r="CK145" s="136"/>
      <c r="CL145" s="136"/>
      <c r="CM145" s="136"/>
      <c r="CN145" s="136"/>
      <c r="CO145" s="136"/>
      <c r="CP145" s="136"/>
      <c r="CQ145" s="136"/>
      <c r="CR145" s="136"/>
      <c r="CS145" s="136"/>
      <c r="CT145" s="136"/>
      <c r="CU145" s="136"/>
      <c r="CV145" s="136"/>
      <c r="CW145" s="136"/>
      <c r="CX145" s="136"/>
      <c r="CY145" s="136"/>
      <c r="CZ145" s="136"/>
      <c r="DA145" s="136"/>
      <c r="DB145" s="136"/>
      <c r="DC145" s="136"/>
      <c r="DD145" s="136"/>
      <c r="DE145" s="136"/>
      <c r="DF145" s="136"/>
      <c r="DG145" s="136"/>
      <c r="DH145" s="136"/>
      <c r="DI145" s="136"/>
      <c r="DJ145" s="136"/>
      <c r="DK145" s="266"/>
      <c r="DL145" s="266"/>
      <c r="DM145" s="266"/>
      <c r="DN145" s="266"/>
      <c r="DO145" s="266"/>
      <c r="DP145" s="66"/>
      <c r="DQ145" s="66"/>
      <c r="DR145" s="66"/>
      <c r="DS145" s="66"/>
      <c r="DT145" s="269"/>
      <c r="DU145" s="269"/>
      <c r="DV145" s="269"/>
      <c r="DW145" s="269"/>
      <c r="DX145" s="268"/>
      <c r="DY145" s="257"/>
      <c r="DZ145" s="257"/>
      <c r="EA145" s="257"/>
      <c r="EB145" s="257"/>
      <c r="EC145" s="66"/>
      <c r="ED145" s="66"/>
      <c r="EE145" s="66"/>
      <c r="EF145" s="66"/>
      <c r="EG145" s="66"/>
      <c r="EH145" s="257"/>
      <c r="EI145" s="257"/>
      <c r="EJ145" s="257"/>
      <c r="EK145" s="257"/>
    </row>
    <row r="146" spans="1:141" ht="39.75" customHeight="1" x14ac:dyDescent="0.2">
      <c r="A146" s="353"/>
      <c r="B146" s="356"/>
      <c r="C146" s="347"/>
      <c r="D146" s="347"/>
      <c r="E146" s="161"/>
      <c r="F146" s="350"/>
      <c r="G146" s="161"/>
      <c r="H146" s="350"/>
      <c r="I146" s="350"/>
      <c r="J146" s="347"/>
      <c r="K146" s="182"/>
      <c r="L146" s="182"/>
      <c r="M146" s="182"/>
      <c r="N146" s="182"/>
      <c r="O146" s="347"/>
      <c r="P146" s="341"/>
      <c r="Q146" s="338"/>
      <c r="R146" s="341"/>
      <c r="S146" s="338"/>
      <c r="T146" s="344"/>
      <c r="U146" s="149"/>
      <c r="V146" s="157"/>
      <c r="W146" s="157"/>
      <c r="X146" s="157"/>
      <c r="Y146" s="151" t="s">
        <v>115</v>
      </c>
      <c r="Z146" s="134">
        <f>+IF(Y146='Tabla Valoración controles'!$D$4,'Tabla Valoración controles'!$F$4,IF('Mapa Corrupcion'!Y146='Tabla Valoración controles'!$D$5,'Tabla Valoración controles'!$F$5,IF(Y146=FORMULAS!$A$10,0,'Tabla Valoración controles'!$F$6)))</f>
        <v>0</v>
      </c>
      <c r="AA146" s="151"/>
      <c r="AB146" s="135">
        <f>+IF(AA146='Tabla Valoración controles'!$D$7,'Tabla Valoración controles'!$F$7,IF(Y146=FORMULAS!$A$10,0,'Tabla Valoración controles'!$F$8))</f>
        <v>0</v>
      </c>
      <c r="AC146" s="151"/>
      <c r="AD146" s="134">
        <f>+IF(AC146='Tabla Valoración controles'!$D$9,'Tabla Valoración controles'!$F$9,IF(Y146=FORMULAS!$A$10,0,'Tabla Valoración controles'!$F$10))</f>
        <v>0</v>
      </c>
      <c r="AE146" s="151"/>
      <c r="AF146" s="134">
        <f>+IF(AE146='Tabla Valoración controles'!$D$9,'Tabla Valoración controles'!$F$9,IF(AA146=FORMULAS!$A$10,0,'Tabla Valoración controles'!$F$10))</f>
        <v>0</v>
      </c>
      <c r="AG146" s="151"/>
      <c r="AH146" s="134">
        <f>+IF(AG146='Tabla Valoración controles'!$D$13,'Tabla Valoración controles'!$F$13,'Tabla Valoración controles'!$F$14)</f>
        <v>0</v>
      </c>
      <c r="AI146" s="195">
        <f t="shared" si="8"/>
        <v>0</v>
      </c>
      <c r="AJ146" s="152"/>
      <c r="AK146" s="153">
        <f>+IF(AJ146=[2]CONTROLES!$C$50,[2]CONTROLES!$D$50,[2]CONTROLES!$D$51)</f>
        <v>0</v>
      </c>
      <c r="AL146" s="152"/>
      <c r="AM146" s="153">
        <f>+IF(AL146=[2]CONTROLES!$C$52,[2]CONTROLES!$D$52,[2]CONTROLES!$D$53)</f>
        <v>0</v>
      </c>
      <c r="AN146" s="152"/>
      <c r="AO146" s="153">
        <f>+IF(AN146=[2]CONTROLES!$C$54,[2]CONTROLES!$D$54,[2]CONTROLES!$D$55)</f>
        <v>0</v>
      </c>
      <c r="AP146" s="152"/>
      <c r="AQ146" s="153">
        <f>+IF(AP146=[2]CONTROLES!$C$56,[2]CONTROLES!$D$56,IF(AP146=[2]CONTROLES!$C$57,[2]CONTROLES!$D$57,[2]CONTROLES!$D$58))</f>
        <v>0</v>
      </c>
      <c r="AR146" s="152"/>
      <c r="AS146" s="153">
        <f>+IF(AR146=[2]CONTROLES!$C$59,[2]CONTROLES!$D$59,[2]CONTROLES!$D$60)</f>
        <v>0</v>
      </c>
      <c r="AT146" s="152"/>
      <c r="AU146" s="153">
        <f>+IF(AT146=[2]CONTROLES!$C$61,[2]CONTROLES!$D$61,[2]CONTROLES!$D$62)</f>
        <v>0</v>
      </c>
      <c r="AV146" s="152"/>
      <c r="AW146" s="154">
        <f>+IF(AV146=[2]CONTROLES!$C$63,[2]CONTROLES!$D$63,IF(AV146=[2]CONTROLES!$C$64,[2]CONTROLES!$D$64,[2]CONTROLES!$D$65))</f>
        <v>0</v>
      </c>
      <c r="AX146" s="154">
        <f t="shared" si="9"/>
        <v>0</v>
      </c>
      <c r="AY146" s="155" t="str">
        <f t="shared" si="10"/>
        <v>Débil</v>
      </c>
      <c r="AZ146" s="347"/>
      <c r="BA146" s="341"/>
      <c r="BB146" s="335"/>
      <c r="BC146" s="338"/>
      <c r="BD146" s="344"/>
      <c r="BE146" s="344"/>
      <c r="BF146" s="136"/>
      <c r="BG146" s="136"/>
      <c r="BH146" s="180"/>
      <c r="BI146" s="136"/>
      <c r="BJ146" s="136"/>
      <c r="BK146" s="136"/>
      <c r="BL146" s="136"/>
      <c r="BM146" s="136" t="s">
        <v>171</v>
      </c>
      <c r="BN146" s="359"/>
      <c r="BO146" s="221"/>
      <c r="BP146" s="221"/>
      <c r="BQ146" s="221"/>
      <c r="BR146" s="221"/>
      <c r="BS146" s="221"/>
      <c r="BT146" s="221"/>
      <c r="BU146" s="221"/>
      <c r="BV146" s="221"/>
      <c r="BW146" s="221"/>
      <c r="BX146" s="221"/>
      <c r="BY146" s="221"/>
      <c r="BZ146" s="221"/>
      <c r="CA146" s="221"/>
      <c r="CB146" s="221"/>
      <c r="CC146" s="221"/>
      <c r="CD146" s="221"/>
      <c r="CE146" s="240"/>
      <c r="CF146" s="240"/>
      <c r="CG146" s="136"/>
      <c r="CH146" s="136"/>
      <c r="CI146" s="136"/>
      <c r="CJ146" s="136"/>
      <c r="CK146" s="136"/>
      <c r="CL146" s="136"/>
      <c r="CM146" s="136"/>
      <c r="CN146" s="136"/>
      <c r="CO146" s="136"/>
      <c r="CP146" s="136"/>
      <c r="CQ146" s="136"/>
      <c r="CR146" s="136"/>
      <c r="CS146" s="136"/>
      <c r="CT146" s="136"/>
      <c r="CU146" s="136"/>
      <c r="CV146" s="136"/>
      <c r="CW146" s="136"/>
      <c r="CX146" s="136"/>
      <c r="CY146" s="136"/>
      <c r="CZ146" s="136"/>
      <c r="DA146" s="136"/>
      <c r="DB146" s="136"/>
      <c r="DC146" s="136"/>
      <c r="DD146" s="136"/>
      <c r="DE146" s="136"/>
      <c r="DF146" s="136"/>
      <c r="DG146" s="136"/>
      <c r="DH146" s="136"/>
      <c r="DI146" s="136"/>
      <c r="DJ146" s="136"/>
      <c r="DK146" s="266"/>
      <c r="DL146" s="266"/>
      <c r="DM146" s="266"/>
      <c r="DN146" s="266"/>
      <c r="DO146" s="266"/>
      <c r="DP146" s="66"/>
      <c r="DQ146" s="66"/>
      <c r="DR146" s="66"/>
      <c r="DS146" s="66"/>
      <c r="DT146" s="269"/>
      <c r="DU146" s="269"/>
      <c r="DV146" s="269"/>
      <c r="DW146" s="269"/>
      <c r="DX146" s="268"/>
      <c r="DY146" s="258"/>
      <c r="DZ146" s="258"/>
      <c r="EA146" s="258"/>
      <c r="EB146" s="258"/>
      <c r="EC146" s="66"/>
      <c r="ED146" s="66"/>
      <c r="EE146" s="66"/>
      <c r="EF146" s="66"/>
      <c r="EG146" s="66"/>
      <c r="EH146" s="258"/>
      <c r="EI146" s="258"/>
      <c r="EJ146" s="258"/>
      <c r="EK146" s="258"/>
    </row>
    <row r="147" spans="1:141" ht="102" customHeight="1" x14ac:dyDescent="0.2">
      <c r="A147" s="351">
        <v>24</v>
      </c>
      <c r="B147" s="354" t="s">
        <v>132</v>
      </c>
      <c r="C147" s="345" t="str">
        <f>VLOOKUP(B147,FORMULAS!$A$30:$B$46,2,0)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7" s="345" t="str">
        <f>VLOOKUP(B147,FORMULAS!$A$30:$C$46,3,0)</f>
        <v>Subdirector Financiero</v>
      </c>
      <c r="E147" s="161" t="s">
        <v>742</v>
      </c>
      <c r="F147" s="436" t="s">
        <v>530</v>
      </c>
      <c r="G147" s="161" t="s">
        <v>532</v>
      </c>
      <c r="H147" s="436" t="s">
        <v>592</v>
      </c>
      <c r="I147" s="436" t="s">
        <v>528</v>
      </c>
      <c r="J147" s="345" t="s">
        <v>795</v>
      </c>
      <c r="K147" s="180" t="s">
        <v>693</v>
      </c>
      <c r="L147" s="180" t="s">
        <v>693</v>
      </c>
      <c r="M147" s="180" t="s">
        <v>693</v>
      </c>
      <c r="N147" s="180" t="s">
        <v>693</v>
      </c>
      <c r="O147" s="345" t="s">
        <v>286</v>
      </c>
      <c r="P147" s="339" t="str">
        <f>VLOOKUP(O147,FORMULAS!$A$77:$B$82,2,0)</f>
        <v>Rara vez</v>
      </c>
      <c r="Q147" s="336" t="str">
        <f>+P147</f>
        <v>Rara vez</v>
      </c>
      <c r="R147" s="339" t="str">
        <f>VLOOKUP(A147,'Impacto Ri Inhe'!$B$5:$AF$41,31,1)</f>
        <v>Moderado</v>
      </c>
      <c r="S147" s="336" t="str">
        <f>CONCATENATE(R147,"-",Q147)</f>
        <v>Moderado-Rara vez</v>
      </c>
      <c r="T147" s="342" t="str">
        <f>VLOOKUP(S147,FORMULAS!$I$77:$J$97,2,0)</f>
        <v>Moderado</v>
      </c>
      <c r="U147" s="149">
        <v>1</v>
      </c>
      <c r="V147" s="150" t="s">
        <v>593</v>
      </c>
      <c r="W147" s="150" t="s">
        <v>536</v>
      </c>
      <c r="X147" s="150" t="s">
        <v>594</v>
      </c>
      <c r="Y147" s="151" t="s">
        <v>12</v>
      </c>
      <c r="Z147" s="134">
        <f>+IF(Y147='Tabla Valoración controles'!$D$4,'Tabla Valoración controles'!$F$4,IF('Mapa Corrupcion'!Y147='Tabla Valoración controles'!$D$5,'Tabla Valoración controles'!$F$5,IF(Y147=FORMULAS!$A$10,0,'Tabla Valoración controles'!$F$6)))</f>
        <v>0.25</v>
      </c>
      <c r="AA147" s="151" t="s">
        <v>8</v>
      </c>
      <c r="AB147" s="135">
        <f>+IF(AA147='Tabla Valoración controles'!$D$7,'Tabla Valoración controles'!$F$7,IF(Y147=FORMULAS!$A$10,0,'Tabla Valoración controles'!$F$8))</f>
        <v>0.15</v>
      </c>
      <c r="AC147" s="151" t="s">
        <v>17</v>
      </c>
      <c r="AD147" s="134">
        <f>+IF(AC147='Tabla Valoración controles'!$D$9,'Tabla Valoración controles'!$F$9,IF(Y147=FORMULAS!$A$10,0,'Tabla Valoración controles'!$F$10))</f>
        <v>0</v>
      </c>
      <c r="AE147" s="151" t="s">
        <v>20</v>
      </c>
      <c r="AF147" s="134">
        <f>+IF(AE147='Tabla Valoración controles'!$D$9,'Tabla Valoración controles'!$F$9,IF(AA147=FORMULAS!$A$10,0,'Tabla Valoración controles'!$F$10))</f>
        <v>0</v>
      </c>
      <c r="AG147" s="151" t="s">
        <v>77</v>
      </c>
      <c r="AH147" s="134">
        <f>+IF(AG147='Tabla Valoración controles'!$D$13,'Tabla Valoración controles'!$F$13,'Tabla Valoración controles'!$F$14)</f>
        <v>0</v>
      </c>
      <c r="AI147" s="195">
        <f t="shared" si="8"/>
        <v>0.4</v>
      </c>
      <c r="AJ147" s="152" t="s">
        <v>716</v>
      </c>
      <c r="AK147" s="153">
        <f>+IF(AJ147=[2]CONTROLES!$C$50,[2]CONTROLES!$D$50,[2]CONTROLES!$D$51)</f>
        <v>15</v>
      </c>
      <c r="AL147" s="152" t="s">
        <v>722</v>
      </c>
      <c r="AM147" s="153">
        <f>+IF(AL147=[2]CONTROLES!$C$52,[2]CONTROLES!$D$52,[2]CONTROLES!$D$53)</f>
        <v>15</v>
      </c>
      <c r="AN147" s="152" t="s">
        <v>725</v>
      </c>
      <c r="AO147" s="153">
        <f>+IF(AN147=[2]CONTROLES!$C$54,[2]CONTROLES!$D$54,[2]CONTROLES!$D$55)</f>
        <v>15</v>
      </c>
      <c r="AP147" s="152" t="s">
        <v>728</v>
      </c>
      <c r="AQ147" s="153">
        <f>+IF(AP147=[2]CONTROLES!$C$56,[2]CONTROLES!$D$56,IF(AP147=[2]CONTROLES!$C$57,[2]CONTROLES!$D$57,[2]CONTROLES!$D$58))</f>
        <v>15</v>
      </c>
      <c r="AR147" s="152" t="s">
        <v>732</v>
      </c>
      <c r="AS147" s="153">
        <f>+IF(AR147=[2]CONTROLES!$C$59,[2]CONTROLES!$D$59,[2]CONTROLES!$D$60)</f>
        <v>15</v>
      </c>
      <c r="AT147" s="152" t="s">
        <v>735</v>
      </c>
      <c r="AU147" s="153">
        <f>+IF(AT147=[2]CONTROLES!$C$61,[2]CONTROLES!$D$61,[2]CONTROLES!$D$62)</f>
        <v>15</v>
      </c>
      <c r="AV147" s="152" t="s">
        <v>738</v>
      </c>
      <c r="AW147" s="154">
        <f>+IF(AV147=[2]CONTROLES!$C$63,[2]CONTROLES!$D$63,IF(AV147=[2]CONTROLES!$C$64,[2]CONTROLES!$D$64,[2]CONTROLES!$D$65))</f>
        <v>10</v>
      </c>
      <c r="AX147" s="154">
        <f t="shared" si="9"/>
        <v>100</v>
      </c>
      <c r="AY147" s="155" t="str">
        <f t="shared" si="10"/>
        <v>Fuerte</v>
      </c>
      <c r="AZ147" s="345" t="s">
        <v>286</v>
      </c>
      <c r="BA147" s="339" t="str">
        <f>VLOOKUP(AZ147,FORMULAS!$A$77:$B$82,2,0)</f>
        <v>Rara vez</v>
      </c>
      <c r="BB147" s="399" t="str">
        <f>+R147</f>
        <v>Moderado</v>
      </c>
      <c r="BC147" s="336" t="str">
        <f>CONCATENATE(BB147,"-",BA147)</f>
        <v>Moderado-Rara vez</v>
      </c>
      <c r="BD147" s="342" t="str">
        <f>VLOOKUP(BC147,FORMULAS!$I$77:$J$97,2,0)</f>
        <v>Moderado</v>
      </c>
      <c r="BE147" s="342" t="s">
        <v>118</v>
      </c>
      <c r="BF147" s="180" t="s">
        <v>595</v>
      </c>
      <c r="BG147" s="180" t="s">
        <v>542</v>
      </c>
      <c r="BH147" s="180" t="s">
        <v>220</v>
      </c>
      <c r="BI147" s="156">
        <v>44593</v>
      </c>
      <c r="BJ147" s="156">
        <v>44926</v>
      </c>
      <c r="BK147" s="180" t="s">
        <v>596</v>
      </c>
      <c r="BL147" s="180" t="s">
        <v>597</v>
      </c>
      <c r="BM147" s="136" t="s">
        <v>172</v>
      </c>
      <c r="BN147" s="357" t="s">
        <v>545</v>
      </c>
      <c r="BO147" s="221" t="s">
        <v>1541</v>
      </c>
      <c r="BP147" s="221" t="s">
        <v>1542</v>
      </c>
      <c r="BQ147" s="221" t="s">
        <v>1543</v>
      </c>
      <c r="BR147" s="221">
        <v>1</v>
      </c>
      <c r="BS147" s="221" t="s">
        <v>1544</v>
      </c>
      <c r="BT147" s="221" t="s">
        <v>1545</v>
      </c>
      <c r="BU147" s="221" t="s">
        <v>1546</v>
      </c>
      <c r="BV147" s="221">
        <v>1</v>
      </c>
      <c r="BW147" s="221" t="s">
        <v>1547</v>
      </c>
      <c r="BX147" s="221" t="s">
        <v>1548</v>
      </c>
      <c r="BY147" s="221" t="s">
        <v>1549</v>
      </c>
      <c r="BZ147" s="221">
        <v>1</v>
      </c>
      <c r="CA147" s="221" t="s">
        <v>1504</v>
      </c>
      <c r="CB147" s="221" t="s">
        <v>625</v>
      </c>
      <c r="CC147" s="221" t="s">
        <v>625</v>
      </c>
      <c r="CD147" s="221" t="s">
        <v>625</v>
      </c>
      <c r="CE147" s="221" t="s">
        <v>1028</v>
      </c>
      <c r="CF147" s="221" t="s">
        <v>1068</v>
      </c>
      <c r="CG147" s="221" t="s">
        <v>1030</v>
      </c>
      <c r="CH147" s="219">
        <v>4</v>
      </c>
      <c r="CI147" s="221" t="s">
        <v>1069</v>
      </c>
      <c r="CJ147" s="221" t="s">
        <v>1070</v>
      </c>
      <c r="CK147" s="221" t="s">
        <v>1071</v>
      </c>
      <c r="CL147" s="219">
        <v>6</v>
      </c>
      <c r="CM147" s="221" t="s">
        <v>1072</v>
      </c>
      <c r="CN147" s="221" t="s">
        <v>1073</v>
      </c>
      <c r="CO147" s="221" t="s">
        <v>1074</v>
      </c>
      <c r="CP147" s="219">
        <v>7</v>
      </c>
      <c r="CQ147" s="221" t="s">
        <v>1033</v>
      </c>
      <c r="CR147" s="222" t="s">
        <v>625</v>
      </c>
      <c r="CS147" s="222" t="s">
        <v>625</v>
      </c>
      <c r="CT147" s="222" t="s">
        <v>625</v>
      </c>
      <c r="CU147" s="221" t="s">
        <v>1396</v>
      </c>
      <c r="CV147" s="221" t="s">
        <v>1397</v>
      </c>
      <c r="CW147" s="221" t="s">
        <v>1398</v>
      </c>
      <c r="CX147" s="219">
        <v>9</v>
      </c>
      <c r="CY147" s="221" t="s">
        <v>1399</v>
      </c>
      <c r="CZ147" s="221" t="s">
        <v>1400</v>
      </c>
      <c r="DA147" s="221" t="s">
        <v>1401</v>
      </c>
      <c r="DB147" s="219">
        <v>10</v>
      </c>
      <c r="DC147" s="221" t="s">
        <v>1402</v>
      </c>
      <c r="DD147" s="221" t="s">
        <v>1403</v>
      </c>
      <c r="DE147" s="221" t="s">
        <v>1404</v>
      </c>
      <c r="DF147" s="219">
        <v>11</v>
      </c>
      <c r="DG147" s="221" t="s">
        <v>1405</v>
      </c>
      <c r="DH147" s="221" t="s">
        <v>1406</v>
      </c>
      <c r="DI147" s="221" t="s">
        <v>1407</v>
      </c>
      <c r="DJ147" s="219">
        <v>12</v>
      </c>
      <c r="DK147" s="264" t="s">
        <v>1175</v>
      </c>
      <c r="DL147" s="264" t="s">
        <v>173</v>
      </c>
      <c r="DM147" s="264" t="s">
        <v>1224</v>
      </c>
      <c r="DN147" s="281">
        <v>3</v>
      </c>
      <c r="DO147" s="264" t="s">
        <v>173</v>
      </c>
      <c r="DP147" s="264" t="s">
        <v>1594</v>
      </c>
      <c r="DQ147" s="264" t="s">
        <v>1174</v>
      </c>
      <c r="DR147" s="264" t="s">
        <v>1152</v>
      </c>
      <c r="DS147" s="308">
        <v>0.25</v>
      </c>
      <c r="DT147" s="264" t="s">
        <v>1214</v>
      </c>
      <c r="DU147" s="264" t="s">
        <v>173</v>
      </c>
      <c r="DV147" s="264" t="s">
        <v>1211</v>
      </c>
      <c r="DW147" s="281">
        <v>7</v>
      </c>
      <c r="DX147" s="282" t="s">
        <v>173</v>
      </c>
      <c r="DY147" s="264" t="s">
        <v>1212</v>
      </c>
      <c r="DZ147" s="264" t="s">
        <v>1174</v>
      </c>
      <c r="EA147" s="259" t="s">
        <v>1152</v>
      </c>
      <c r="EB147" s="259">
        <v>0.57999999999999996</v>
      </c>
      <c r="EC147" s="246" t="s">
        <v>1084</v>
      </c>
      <c r="ED147" s="66" t="s">
        <v>172</v>
      </c>
      <c r="EE147" s="252" t="s">
        <v>1426</v>
      </c>
      <c r="EF147" s="255">
        <v>12</v>
      </c>
      <c r="EG147" s="66" t="s">
        <v>172</v>
      </c>
      <c r="EH147" s="264" t="s">
        <v>1651</v>
      </c>
      <c r="EI147" s="264" t="s">
        <v>1650</v>
      </c>
      <c r="EJ147" s="259" t="s">
        <v>1140</v>
      </c>
      <c r="EK147" s="259">
        <v>1</v>
      </c>
    </row>
    <row r="148" spans="1:141" ht="39.75" customHeight="1" x14ac:dyDescent="0.2">
      <c r="A148" s="352"/>
      <c r="B148" s="355"/>
      <c r="C148" s="346"/>
      <c r="D148" s="346"/>
      <c r="E148" s="161"/>
      <c r="F148" s="436"/>
      <c r="G148" s="161"/>
      <c r="H148" s="436"/>
      <c r="I148" s="436"/>
      <c r="J148" s="346"/>
      <c r="K148" s="181"/>
      <c r="L148" s="181"/>
      <c r="M148" s="181"/>
      <c r="N148" s="181"/>
      <c r="O148" s="346"/>
      <c r="P148" s="340"/>
      <c r="Q148" s="337"/>
      <c r="R148" s="340"/>
      <c r="S148" s="337"/>
      <c r="T148" s="343"/>
      <c r="U148" s="149"/>
      <c r="V148" s="157"/>
      <c r="W148" s="157"/>
      <c r="X148" s="157"/>
      <c r="Y148" s="151" t="s">
        <v>115</v>
      </c>
      <c r="Z148" s="134">
        <f>+IF(Y148='Tabla Valoración controles'!$D$4,'Tabla Valoración controles'!$F$4,IF('Mapa Corrupcion'!Y148='Tabla Valoración controles'!$D$5,'Tabla Valoración controles'!$F$5,IF(Y148=FORMULAS!$A$10,0,'Tabla Valoración controles'!$F$6)))</f>
        <v>0</v>
      </c>
      <c r="AA148" s="151"/>
      <c r="AB148" s="135">
        <f>+IF(AA148='Tabla Valoración controles'!$D$7,'Tabla Valoración controles'!$F$7,IF(Y148=FORMULAS!$A$10,0,'Tabla Valoración controles'!$F$8))</f>
        <v>0</v>
      </c>
      <c r="AC148" s="151"/>
      <c r="AD148" s="134">
        <f>+IF(AC148='Tabla Valoración controles'!$D$9,'Tabla Valoración controles'!$F$9,IF(Y148=FORMULAS!$A$10,0,'Tabla Valoración controles'!$F$10))</f>
        <v>0</v>
      </c>
      <c r="AE148" s="151"/>
      <c r="AF148" s="134">
        <f>+IF(AE148='Tabla Valoración controles'!$D$9,'Tabla Valoración controles'!$F$9,IF(AA148=FORMULAS!$A$10,0,'Tabla Valoración controles'!$F$10))</f>
        <v>0</v>
      </c>
      <c r="AG148" s="151"/>
      <c r="AH148" s="134">
        <f>+IF(AG148='Tabla Valoración controles'!$D$13,'Tabla Valoración controles'!$F$13,'Tabla Valoración controles'!$F$14)</f>
        <v>0</v>
      </c>
      <c r="AI148" s="195">
        <f t="shared" si="8"/>
        <v>0</v>
      </c>
      <c r="AJ148" s="152"/>
      <c r="AK148" s="153">
        <f>+IF(AJ148=[2]CONTROLES!$C$50,[2]CONTROLES!$D$50,[2]CONTROLES!$D$51)</f>
        <v>0</v>
      </c>
      <c r="AL148" s="152"/>
      <c r="AM148" s="153">
        <f>+IF(AL148=[2]CONTROLES!$C$52,[2]CONTROLES!$D$52,[2]CONTROLES!$D$53)</f>
        <v>0</v>
      </c>
      <c r="AN148" s="152"/>
      <c r="AO148" s="153">
        <f>+IF(AN148=[2]CONTROLES!$C$54,[2]CONTROLES!$D$54,[2]CONTROLES!$D$55)</f>
        <v>0</v>
      </c>
      <c r="AP148" s="152"/>
      <c r="AQ148" s="153">
        <f>+IF(AP148=[2]CONTROLES!$C$56,[2]CONTROLES!$D$56,IF(AP148=[2]CONTROLES!$C$57,[2]CONTROLES!$D$57,[2]CONTROLES!$D$58))</f>
        <v>0</v>
      </c>
      <c r="AR148" s="152"/>
      <c r="AS148" s="153">
        <f>+IF(AR148=[2]CONTROLES!$C$59,[2]CONTROLES!$D$59,[2]CONTROLES!$D$60)</f>
        <v>0</v>
      </c>
      <c r="AT148" s="152"/>
      <c r="AU148" s="153">
        <f>+IF(AT148=[2]CONTROLES!$C$61,[2]CONTROLES!$D$61,[2]CONTROLES!$D$62)</f>
        <v>0</v>
      </c>
      <c r="AV148" s="152"/>
      <c r="AW148" s="154">
        <f>+IF(AV148=[2]CONTROLES!$C$63,[2]CONTROLES!$D$63,IF(AV148=[2]CONTROLES!$C$64,[2]CONTROLES!$D$64,[2]CONTROLES!$D$65))</f>
        <v>0</v>
      </c>
      <c r="AX148" s="154">
        <f t="shared" si="9"/>
        <v>0</v>
      </c>
      <c r="AY148" s="155" t="str">
        <f t="shared" si="10"/>
        <v>Débil</v>
      </c>
      <c r="AZ148" s="346"/>
      <c r="BA148" s="340"/>
      <c r="BB148" s="400"/>
      <c r="BC148" s="337"/>
      <c r="BD148" s="343"/>
      <c r="BE148" s="343"/>
      <c r="BF148" s="136"/>
      <c r="BG148" s="136"/>
      <c r="BH148" s="180"/>
      <c r="BI148" s="136"/>
      <c r="BJ148" s="136"/>
      <c r="BK148" s="136"/>
      <c r="BL148" s="136"/>
      <c r="BM148" s="136" t="s">
        <v>171</v>
      </c>
      <c r="BN148" s="358"/>
      <c r="BO148" s="183"/>
      <c r="BP148" s="183"/>
      <c r="BQ148" s="183"/>
      <c r="BR148" s="183"/>
      <c r="BS148" s="183"/>
      <c r="BT148" s="183"/>
      <c r="BU148" s="183"/>
      <c r="BV148" s="183"/>
      <c r="BW148" s="183"/>
      <c r="BX148" s="183"/>
      <c r="BY148" s="183"/>
      <c r="BZ148" s="183"/>
      <c r="CA148" s="183"/>
      <c r="CB148" s="183"/>
      <c r="CC148" s="183"/>
      <c r="CD148" s="183"/>
      <c r="CE148" s="240"/>
      <c r="CF148" s="240"/>
      <c r="CG148" s="136"/>
      <c r="CH148" s="136"/>
      <c r="CI148" s="136"/>
      <c r="CJ148" s="136"/>
      <c r="CK148" s="136"/>
      <c r="CL148" s="136"/>
      <c r="CM148" s="136"/>
      <c r="CN148" s="136"/>
      <c r="CO148" s="136"/>
      <c r="CP148" s="136"/>
      <c r="CQ148" s="136"/>
      <c r="CR148" s="136"/>
      <c r="CS148" s="136"/>
      <c r="CT148" s="136"/>
      <c r="CU148" s="136"/>
      <c r="CV148" s="136"/>
      <c r="CW148" s="136"/>
      <c r="CX148" s="136"/>
      <c r="CY148" s="136"/>
      <c r="CZ148" s="136"/>
      <c r="DA148" s="136"/>
      <c r="DB148" s="136"/>
      <c r="DC148" s="136"/>
      <c r="DD148" s="136"/>
      <c r="DE148" s="136"/>
      <c r="DF148" s="136"/>
      <c r="DG148" s="136"/>
      <c r="DH148" s="136"/>
      <c r="DI148" s="136"/>
      <c r="DJ148" s="136"/>
      <c r="DK148" s="266"/>
      <c r="DL148" s="266"/>
      <c r="DM148" s="266"/>
      <c r="DN148" s="266"/>
      <c r="DO148" s="266"/>
      <c r="DP148" s="66"/>
      <c r="DQ148" s="66"/>
      <c r="DR148" s="66"/>
      <c r="DS148" s="66"/>
      <c r="DT148" s="269"/>
      <c r="DU148" s="269"/>
      <c r="DV148" s="269"/>
      <c r="DW148" s="269"/>
      <c r="DX148" s="268"/>
      <c r="DY148" s="257"/>
      <c r="DZ148" s="257"/>
      <c r="EA148" s="257"/>
      <c r="EB148" s="257"/>
      <c r="EC148" s="66"/>
      <c r="ED148" s="66"/>
      <c r="EE148" s="66"/>
      <c r="EF148" s="66"/>
      <c r="EG148" s="66"/>
      <c r="EH148" s="257"/>
      <c r="EI148" s="257"/>
      <c r="EJ148" s="257"/>
      <c r="EK148" s="257"/>
    </row>
    <row r="149" spans="1:141" ht="39.75" customHeight="1" x14ac:dyDescent="0.2">
      <c r="A149" s="352"/>
      <c r="B149" s="355"/>
      <c r="C149" s="346"/>
      <c r="D149" s="346"/>
      <c r="E149" s="161"/>
      <c r="F149" s="436"/>
      <c r="G149" s="161"/>
      <c r="H149" s="436"/>
      <c r="I149" s="436"/>
      <c r="J149" s="346"/>
      <c r="K149" s="181"/>
      <c r="L149" s="181"/>
      <c r="M149" s="181"/>
      <c r="N149" s="181"/>
      <c r="O149" s="346"/>
      <c r="P149" s="340"/>
      <c r="Q149" s="337"/>
      <c r="R149" s="340"/>
      <c r="S149" s="337"/>
      <c r="T149" s="343"/>
      <c r="U149" s="149"/>
      <c r="V149" s="157"/>
      <c r="W149" s="157"/>
      <c r="X149" s="157"/>
      <c r="Y149" s="151" t="s">
        <v>115</v>
      </c>
      <c r="Z149" s="134">
        <f>+IF(Y149='Tabla Valoración controles'!$D$4,'Tabla Valoración controles'!$F$4,IF('Mapa Corrupcion'!Y149='Tabla Valoración controles'!$D$5,'Tabla Valoración controles'!$F$5,IF(Y149=FORMULAS!$A$10,0,'Tabla Valoración controles'!$F$6)))</f>
        <v>0</v>
      </c>
      <c r="AA149" s="151"/>
      <c r="AB149" s="135">
        <f>+IF(AA149='Tabla Valoración controles'!$D$7,'Tabla Valoración controles'!$F$7,IF(Y149=FORMULAS!$A$10,0,'Tabla Valoración controles'!$F$8))</f>
        <v>0</v>
      </c>
      <c r="AC149" s="151"/>
      <c r="AD149" s="134">
        <f>+IF(AC149='Tabla Valoración controles'!$D$9,'Tabla Valoración controles'!$F$9,IF(Y149=FORMULAS!$A$10,0,'Tabla Valoración controles'!$F$10))</f>
        <v>0</v>
      </c>
      <c r="AE149" s="151"/>
      <c r="AF149" s="134">
        <f>+IF(AE149='Tabla Valoración controles'!$D$9,'Tabla Valoración controles'!$F$9,IF(AA149=FORMULAS!$A$10,0,'Tabla Valoración controles'!$F$10))</f>
        <v>0</v>
      </c>
      <c r="AG149" s="151"/>
      <c r="AH149" s="134">
        <f>+IF(AG149='Tabla Valoración controles'!$D$13,'Tabla Valoración controles'!$F$13,'Tabla Valoración controles'!$F$14)</f>
        <v>0</v>
      </c>
      <c r="AI149" s="195">
        <f t="shared" si="8"/>
        <v>0</v>
      </c>
      <c r="AJ149" s="152"/>
      <c r="AK149" s="153">
        <f>+IF(AJ149=[2]CONTROLES!$C$50,[2]CONTROLES!$D$50,[2]CONTROLES!$D$51)</f>
        <v>0</v>
      </c>
      <c r="AL149" s="152"/>
      <c r="AM149" s="153">
        <f>+IF(AL149=[2]CONTROLES!$C$52,[2]CONTROLES!$D$52,[2]CONTROLES!$D$53)</f>
        <v>0</v>
      </c>
      <c r="AN149" s="152"/>
      <c r="AO149" s="153">
        <f>+IF(AN149=[2]CONTROLES!$C$54,[2]CONTROLES!$D$54,[2]CONTROLES!$D$55)</f>
        <v>0</v>
      </c>
      <c r="AP149" s="152"/>
      <c r="AQ149" s="153">
        <f>+IF(AP149=[2]CONTROLES!$C$56,[2]CONTROLES!$D$56,IF(AP149=[2]CONTROLES!$C$57,[2]CONTROLES!$D$57,[2]CONTROLES!$D$58))</f>
        <v>0</v>
      </c>
      <c r="AR149" s="152"/>
      <c r="AS149" s="153">
        <f>+IF(AR149=[2]CONTROLES!$C$59,[2]CONTROLES!$D$59,[2]CONTROLES!$D$60)</f>
        <v>0</v>
      </c>
      <c r="AT149" s="152"/>
      <c r="AU149" s="153">
        <f>+IF(AT149=[2]CONTROLES!$C$61,[2]CONTROLES!$D$61,[2]CONTROLES!$D$62)</f>
        <v>0</v>
      </c>
      <c r="AV149" s="152"/>
      <c r="AW149" s="154">
        <f>+IF(AV149=[2]CONTROLES!$C$63,[2]CONTROLES!$D$63,IF(AV149=[2]CONTROLES!$C$64,[2]CONTROLES!$D$64,[2]CONTROLES!$D$65))</f>
        <v>0</v>
      </c>
      <c r="AX149" s="154">
        <f t="shared" si="9"/>
        <v>0</v>
      </c>
      <c r="AY149" s="155" t="str">
        <f t="shared" si="10"/>
        <v>Débil</v>
      </c>
      <c r="AZ149" s="346"/>
      <c r="BA149" s="340"/>
      <c r="BB149" s="400"/>
      <c r="BC149" s="337"/>
      <c r="BD149" s="343"/>
      <c r="BE149" s="343"/>
      <c r="BF149" s="136"/>
      <c r="BG149" s="136"/>
      <c r="BH149" s="180"/>
      <c r="BI149" s="136"/>
      <c r="BJ149" s="136"/>
      <c r="BK149" s="136"/>
      <c r="BL149" s="136"/>
      <c r="BM149" s="136" t="s">
        <v>171</v>
      </c>
      <c r="BN149" s="358"/>
      <c r="BO149" s="183"/>
      <c r="BP149" s="183"/>
      <c r="BQ149" s="183"/>
      <c r="BR149" s="183"/>
      <c r="BS149" s="183"/>
      <c r="BT149" s="183"/>
      <c r="BU149" s="183"/>
      <c r="BV149" s="183"/>
      <c r="BW149" s="183"/>
      <c r="BX149" s="183"/>
      <c r="BY149" s="183"/>
      <c r="BZ149" s="183"/>
      <c r="CA149" s="183"/>
      <c r="CB149" s="183"/>
      <c r="CC149" s="183"/>
      <c r="CD149" s="183"/>
      <c r="CE149" s="240"/>
      <c r="CF149" s="240"/>
      <c r="CG149" s="136"/>
      <c r="CH149" s="136"/>
      <c r="CI149" s="136"/>
      <c r="CJ149" s="136"/>
      <c r="CK149" s="136"/>
      <c r="CL149" s="136"/>
      <c r="CM149" s="136"/>
      <c r="CN149" s="136"/>
      <c r="CO149" s="136"/>
      <c r="CP149" s="136"/>
      <c r="CQ149" s="136"/>
      <c r="CR149" s="136"/>
      <c r="CS149" s="136"/>
      <c r="CT149" s="136"/>
      <c r="CU149" s="136"/>
      <c r="CV149" s="136"/>
      <c r="CW149" s="136"/>
      <c r="CX149" s="136"/>
      <c r="CY149" s="136"/>
      <c r="CZ149" s="136"/>
      <c r="DA149" s="136"/>
      <c r="DB149" s="136"/>
      <c r="DC149" s="136"/>
      <c r="DD149" s="136"/>
      <c r="DE149" s="136"/>
      <c r="DF149" s="136"/>
      <c r="DG149" s="136"/>
      <c r="DH149" s="136"/>
      <c r="DI149" s="136"/>
      <c r="DJ149" s="136"/>
      <c r="DK149" s="266"/>
      <c r="DL149" s="266"/>
      <c r="DM149" s="266"/>
      <c r="DN149" s="266"/>
      <c r="DO149" s="266"/>
      <c r="DP149" s="66"/>
      <c r="DQ149" s="66"/>
      <c r="DR149" s="66"/>
      <c r="DS149" s="66"/>
      <c r="DT149" s="269"/>
      <c r="DU149" s="269"/>
      <c r="DV149" s="269"/>
      <c r="DW149" s="269"/>
      <c r="DX149" s="268"/>
      <c r="DY149" s="257"/>
      <c r="DZ149" s="257"/>
      <c r="EA149" s="257"/>
      <c r="EB149" s="257"/>
      <c r="EC149" s="66"/>
      <c r="ED149" s="66"/>
      <c r="EE149" s="66"/>
      <c r="EF149" s="66"/>
      <c r="EG149" s="66"/>
      <c r="EH149" s="257"/>
      <c r="EI149" s="257"/>
      <c r="EJ149" s="257"/>
      <c r="EK149" s="257"/>
    </row>
    <row r="150" spans="1:141" ht="39.75" customHeight="1" x14ac:dyDescent="0.2">
      <c r="A150" s="352"/>
      <c r="B150" s="355"/>
      <c r="C150" s="346"/>
      <c r="D150" s="346"/>
      <c r="E150" s="161"/>
      <c r="F150" s="436"/>
      <c r="G150" s="161"/>
      <c r="H150" s="436"/>
      <c r="I150" s="436"/>
      <c r="J150" s="346"/>
      <c r="K150" s="181"/>
      <c r="L150" s="181"/>
      <c r="M150" s="181"/>
      <c r="N150" s="181"/>
      <c r="O150" s="346"/>
      <c r="P150" s="340"/>
      <c r="Q150" s="337"/>
      <c r="R150" s="340"/>
      <c r="S150" s="337"/>
      <c r="T150" s="343"/>
      <c r="U150" s="149"/>
      <c r="V150" s="157"/>
      <c r="W150" s="157"/>
      <c r="X150" s="157"/>
      <c r="Y150" s="151" t="s">
        <v>115</v>
      </c>
      <c r="Z150" s="134">
        <f>+IF(Y150='Tabla Valoración controles'!$D$4,'Tabla Valoración controles'!$F$4,IF('Mapa Corrupcion'!Y150='Tabla Valoración controles'!$D$5,'Tabla Valoración controles'!$F$5,IF(Y150=FORMULAS!$A$10,0,'Tabla Valoración controles'!$F$6)))</f>
        <v>0</v>
      </c>
      <c r="AA150" s="151"/>
      <c r="AB150" s="135">
        <f>+IF(AA150='Tabla Valoración controles'!$D$7,'Tabla Valoración controles'!$F$7,IF(Y150=FORMULAS!$A$10,0,'Tabla Valoración controles'!$F$8))</f>
        <v>0</v>
      </c>
      <c r="AC150" s="151"/>
      <c r="AD150" s="134">
        <f>+IF(AC150='Tabla Valoración controles'!$D$9,'Tabla Valoración controles'!$F$9,IF(Y150=FORMULAS!$A$10,0,'Tabla Valoración controles'!$F$10))</f>
        <v>0</v>
      </c>
      <c r="AE150" s="151"/>
      <c r="AF150" s="134">
        <f>+IF(AE150='Tabla Valoración controles'!$D$9,'Tabla Valoración controles'!$F$9,IF(AA150=FORMULAS!$A$10,0,'Tabla Valoración controles'!$F$10))</f>
        <v>0</v>
      </c>
      <c r="AG150" s="151"/>
      <c r="AH150" s="134">
        <f>+IF(AG150='Tabla Valoración controles'!$D$13,'Tabla Valoración controles'!$F$13,'Tabla Valoración controles'!$F$14)</f>
        <v>0</v>
      </c>
      <c r="AI150" s="195">
        <f t="shared" si="8"/>
        <v>0</v>
      </c>
      <c r="AJ150" s="152"/>
      <c r="AK150" s="153">
        <f>+IF(AJ150=[2]CONTROLES!$C$50,[2]CONTROLES!$D$50,[2]CONTROLES!$D$51)</f>
        <v>0</v>
      </c>
      <c r="AL150" s="152"/>
      <c r="AM150" s="153">
        <f>+IF(AL150=[2]CONTROLES!$C$52,[2]CONTROLES!$D$52,[2]CONTROLES!$D$53)</f>
        <v>0</v>
      </c>
      <c r="AN150" s="152"/>
      <c r="AO150" s="153">
        <f>+IF(AN150=[2]CONTROLES!$C$54,[2]CONTROLES!$D$54,[2]CONTROLES!$D$55)</f>
        <v>0</v>
      </c>
      <c r="AP150" s="152"/>
      <c r="AQ150" s="153">
        <f>+IF(AP150=[2]CONTROLES!$C$56,[2]CONTROLES!$D$56,IF(AP150=[2]CONTROLES!$C$57,[2]CONTROLES!$D$57,[2]CONTROLES!$D$58))</f>
        <v>0</v>
      </c>
      <c r="AR150" s="152"/>
      <c r="AS150" s="153">
        <f>+IF(AR150=[2]CONTROLES!$C$59,[2]CONTROLES!$D$59,[2]CONTROLES!$D$60)</f>
        <v>0</v>
      </c>
      <c r="AT150" s="152"/>
      <c r="AU150" s="153">
        <f>+IF(AT150=[2]CONTROLES!$C$61,[2]CONTROLES!$D$61,[2]CONTROLES!$D$62)</f>
        <v>0</v>
      </c>
      <c r="AV150" s="152"/>
      <c r="AW150" s="154">
        <f>+IF(AV150=[2]CONTROLES!$C$63,[2]CONTROLES!$D$63,IF(AV150=[2]CONTROLES!$C$64,[2]CONTROLES!$D$64,[2]CONTROLES!$D$65))</f>
        <v>0</v>
      </c>
      <c r="AX150" s="154">
        <f t="shared" si="9"/>
        <v>0</v>
      </c>
      <c r="AY150" s="155" t="str">
        <f t="shared" si="10"/>
        <v>Débil</v>
      </c>
      <c r="AZ150" s="346"/>
      <c r="BA150" s="340"/>
      <c r="BB150" s="400"/>
      <c r="BC150" s="337"/>
      <c r="BD150" s="343"/>
      <c r="BE150" s="343"/>
      <c r="BF150" s="136"/>
      <c r="BG150" s="136"/>
      <c r="BH150" s="180"/>
      <c r="BI150" s="136"/>
      <c r="BJ150" s="136"/>
      <c r="BK150" s="136"/>
      <c r="BL150" s="136"/>
      <c r="BM150" s="136" t="s">
        <v>171</v>
      </c>
      <c r="BN150" s="358"/>
      <c r="BO150" s="183"/>
      <c r="BP150" s="183"/>
      <c r="BQ150" s="183"/>
      <c r="BR150" s="183"/>
      <c r="BS150" s="183"/>
      <c r="BT150" s="183"/>
      <c r="BU150" s="183"/>
      <c r="BV150" s="183"/>
      <c r="BW150" s="183"/>
      <c r="BX150" s="183"/>
      <c r="BY150" s="183"/>
      <c r="BZ150" s="183"/>
      <c r="CA150" s="183"/>
      <c r="CB150" s="183"/>
      <c r="CC150" s="183"/>
      <c r="CD150" s="183"/>
      <c r="CE150" s="240"/>
      <c r="CF150" s="240"/>
      <c r="CG150" s="136"/>
      <c r="CH150" s="136"/>
      <c r="CI150" s="136"/>
      <c r="CJ150" s="136"/>
      <c r="CK150" s="136"/>
      <c r="CL150" s="136"/>
      <c r="CM150" s="136"/>
      <c r="CN150" s="136"/>
      <c r="CO150" s="136"/>
      <c r="CP150" s="136"/>
      <c r="CQ150" s="136"/>
      <c r="CR150" s="136"/>
      <c r="CS150" s="136"/>
      <c r="CT150" s="136"/>
      <c r="CU150" s="136"/>
      <c r="CV150" s="136"/>
      <c r="CW150" s="136"/>
      <c r="CX150" s="136"/>
      <c r="CY150" s="136"/>
      <c r="CZ150" s="136"/>
      <c r="DA150" s="136"/>
      <c r="DB150" s="136"/>
      <c r="DC150" s="136"/>
      <c r="DD150" s="136"/>
      <c r="DE150" s="136"/>
      <c r="DF150" s="136"/>
      <c r="DG150" s="136"/>
      <c r="DH150" s="136"/>
      <c r="DI150" s="136"/>
      <c r="DJ150" s="136"/>
      <c r="DK150" s="266"/>
      <c r="DL150" s="266"/>
      <c r="DM150" s="266"/>
      <c r="DN150" s="266"/>
      <c r="DO150" s="266"/>
      <c r="DP150" s="66"/>
      <c r="DQ150" s="66"/>
      <c r="DR150" s="66"/>
      <c r="DS150" s="66"/>
      <c r="DT150" s="269"/>
      <c r="DU150" s="269"/>
      <c r="DV150" s="269"/>
      <c r="DW150" s="269"/>
      <c r="DX150" s="268"/>
      <c r="DY150" s="257"/>
      <c r="DZ150" s="257"/>
      <c r="EA150" s="257"/>
      <c r="EB150" s="257"/>
      <c r="EC150" s="66"/>
      <c r="ED150" s="66"/>
      <c r="EE150" s="66"/>
      <c r="EF150" s="66"/>
      <c r="EG150" s="66"/>
      <c r="EH150" s="257"/>
      <c r="EI150" s="257"/>
      <c r="EJ150" s="257"/>
      <c r="EK150" s="257"/>
    </row>
    <row r="151" spans="1:141" ht="39.75" customHeight="1" x14ac:dyDescent="0.2">
      <c r="A151" s="352"/>
      <c r="B151" s="355"/>
      <c r="C151" s="346"/>
      <c r="D151" s="346"/>
      <c r="E151" s="161"/>
      <c r="F151" s="436"/>
      <c r="G151" s="161"/>
      <c r="H151" s="436"/>
      <c r="I151" s="436"/>
      <c r="J151" s="346"/>
      <c r="K151" s="181"/>
      <c r="L151" s="181"/>
      <c r="M151" s="181"/>
      <c r="N151" s="181"/>
      <c r="O151" s="346"/>
      <c r="P151" s="340"/>
      <c r="Q151" s="337"/>
      <c r="R151" s="340"/>
      <c r="S151" s="337"/>
      <c r="T151" s="343"/>
      <c r="U151" s="149"/>
      <c r="V151" s="157"/>
      <c r="W151" s="157"/>
      <c r="X151" s="157"/>
      <c r="Y151" s="151" t="s">
        <v>115</v>
      </c>
      <c r="Z151" s="134">
        <f>+IF(Y151='Tabla Valoración controles'!$D$4,'Tabla Valoración controles'!$F$4,IF('Mapa Corrupcion'!Y151='Tabla Valoración controles'!$D$5,'Tabla Valoración controles'!$F$5,IF(Y151=FORMULAS!$A$10,0,'Tabla Valoración controles'!$F$6)))</f>
        <v>0</v>
      </c>
      <c r="AA151" s="151"/>
      <c r="AB151" s="135">
        <f>+IF(AA151='Tabla Valoración controles'!$D$7,'Tabla Valoración controles'!$F$7,IF(Y151=FORMULAS!$A$10,0,'Tabla Valoración controles'!$F$8))</f>
        <v>0</v>
      </c>
      <c r="AC151" s="151"/>
      <c r="AD151" s="134">
        <f>+IF(AC151='Tabla Valoración controles'!$D$9,'Tabla Valoración controles'!$F$9,IF(Y151=FORMULAS!$A$10,0,'Tabla Valoración controles'!$F$10))</f>
        <v>0</v>
      </c>
      <c r="AE151" s="151"/>
      <c r="AF151" s="134">
        <f>+IF(AE151='Tabla Valoración controles'!$D$9,'Tabla Valoración controles'!$F$9,IF(AA151=FORMULAS!$A$10,0,'Tabla Valoración controles'!$F$10))</f>
        <v>0</v>
      </c>
      <c r="AG151" s="151"/>
      <c r="AH151" s="134">
        <f>+IF(AG151='Tabla Valoración controles'!$D$13,'Tabla Valoración controles'!$F$13,'Tabla Valoración controles'!$F$14)</f>
        <v>0</v>
      </c>
      <c r="AI151" s="195">
        <f t="shared" si="8"/>
        <v>0</v>
      </c>
      <c r="AJ151" s="152"/>
      <c r="AK151" s="153">
        <f>+IF(AJ151=[2]CONTROLES!$C$50,[2]CONTROLES!$D$50,[2]CONTROLES!$D$51)</f>
        <v>0</v>
      </c>
      <c r="AL151" s="152"/>
      <c r="AM151" s="153">
        <f>+IF(AL151=[2]CONTROLES!$C$52,[2]CONTROLES!$D$52,[2]CONTROLES!$D$53)</f>
        <v>0</v>
      </c>
      <c r="AN151" s="152"/>
      <c r="AO151" s="153">
        <f>+IF(AN151=[2]CONTROLES!$C$54,[2]CONTROLES!$D$54,[2]CONTROLES!$D$55)</f>
        <v>0</v>
      </c>
      <c r="AP151" s="152"/>
      <c r="AQ151" s="153">
        <f>+IF(AP151=[2]CONTROLES!$C$56,[2]CONTROLES!$D$56,IF(AP151=[2]CONTROLES!$C$57,[2]CONTROLES!$D$57,[2]CONTROLES!$D$58))</f>
        <v>0</v>
      </c>
      <c r="AR151" s="152"/>
      <c r="AS151" s="153">
        <f>+IF(AR151=[2]CONTROLES!$C$59,[2]CONTROLES!$D$59,[2]CONTROLES!$D$60)</f>
        <v>0</v>
      </c>
      <c r="AT151" s="152"/>
      <c r="AU151" s="153">
        <f>+IF(AT151=[2]CONTROLES!$C$61,[2]CONTROLES!$D$61,[2]CONTROLES!$D$62)</f>
        <v>0</v>
      </c>
      <c r="AV151" s="152"/>
      <c r="AW151" s="154">
        <f>+IF(AV151=[2]CONTROLES!$C$63,[2]CONTROLES!$D$63,IF(AV151=[2]CONTROLES!$C$64,[2]CONTROLES!$D$64,[2]CONTROLES!$D$65))</f>
        <v>0</v>
      </c>
      <c r="AX151" s="154">
        <f t="shared" si="9"/>
        <v>0</v>
      </c>
      <c r="AY151" s="155" t="str">
        <f t="shared" si="10"/>
        <v>Débil</v>
      </c>
      <c r="AZ151" s="346"/>
      <c r="BA151" s="340"/>
      <c r="BB151" s="400"/>
      <c r="BC151" s="337"/>
      <c r="BD151" s="343"/>
      <c r="BE151" s="343"/>
      <c r="BF151" s="136"/>
      <c r="BG151" s="136"/>
      <c r="BH151" s="180"/>
      <c r="BI151" s="136"/>
      <c r="BJ151" s="136"/>
      <c r="BK151" s="136"/>
      <c r="BL151" s="136"/>
      <c r="BM151" s="136" t="s">
        <v>171</v>
      </c>
      <c r="BN151" s="358"/>
      <c r="BO151" s="183"/>
      <c r="BP151" s="183"/>
      <c r="BQ151" s="183"/>
      <c r="BR151" s="183"/>
      <c r="BS151" s="183"/>
      <c r="BT151" s="183"/>
      <c r="BU151" s="183"/>
      <c r="BV151" s="183"/>
      <c r="BW151" s="183"/>
      <c r="BX151" s="183"/>
      <c r="BY151" s="183"/>
      <c r="BZ151" s="183"/>
      <c r="CA151" s="183"/>
      <c r="CB151" s="183"/>
      <c r="CC151" s="183"/>
      <c r="CD151" s="183"/>
      <c r="CE151" s="240"/>
      <c r="CF151" s="240"/>
      <c r="CG151" s="136"/>
      <c r="CH151" s="136"/>
      <c r="CI151" s="136"/>
      <c r="CJ151" s="136"/>
      <c r="CK151" s="136"/>
      <c r="CL151" s="136"/>
      <c r="CM151" s="136"/>
      <c r="CN151" s="136"/>
      <c r="CO151" s="136"/>
      <c r="CP151" s="136"/>
      <c r="CQ151" s="136"/>
      <c r="CR151" s="136"/>
      <c r="CS151" s="136"/>
      <c r="CT151" s="136"/>
      <c r="CU151" s="136"/>
      <c r="CV151" s="136"/>
      <c r="CW151" s="136"/>
      <c r="CX151" s="136"/>
      <c r="CY151" s="136"/>
      <c r="CZ151" s="136"/>
      <c r="DA151" s="136"/>
      <c r="DB151" s="136"/>
      <c r="DC151" s="136"/>
      <c r="DD151" s="136"/>
      <c r="DE151" s="136"/>
      <c r="DF151" s="136"/>
      <c r="DG151" s="136"/>
      <c r="DH151" s="136"/>
      <c r="DI151" s="136"/>
      <c r="DJ151" s="136"/>
      <c r="DK151" s="266"/>
      <c r="DL151" s="266"/>
      <c r="DM151" s="266"/>
      <c r="DN151" s="266"/>
      <c r="DO151" s="266"/>
      <c r="DP151" s="66"/>
      <c r="DQ151" s="66"/>
      <c r="DR151" s="66"/>
      <c r="DS151" s="66"/>
      <c r="DT151" s="269"/>
      <c r="DU151" s="269"/>
      <c r="DV151" s="269"/>
      <c r="DW151" s="269"/>
      <c r="DX151" s="268"/>
      <c r="DY151" s="257"/>
      <c r="DZ151" s="257"/>
      <c r="EA151" s="257"/>
      <c r="EB151" s="257"/>
      <c r="EC151" s="66"/>
      <c r="ED151" s="66"/>
      <c r="EE151" s="66"/>
      <c r="EF151" s="66"/>
      <c r="EG151" s="66"/>
      <c r="EH151" s="257"/>
      <c r="EI151" s="257"/>
      <c r="EJ151" s="257"/>
      <c r="EK151" s="257"/>
    </row>
    <row r="152" spans="1:141" ht="39.75" customHeight="1" x14ac:dyDescent="0.2">
      <c r="A152" s="353"/>
      <c r="B152" s="356"/>
      <c r="C152" s="347"/>
      <c r="D152" s="347"/>
      <c r="E152" s="161"/>
      <c r="F152" s="436"/>
      <c r="G152" s="161"/>
      <c r="H152" s="436"/>
      <c r="I152" s="436"/>
      <c r="J152" s="347"/>
      <c r="K152" s="182"/>
      <c r="L152" s="182"/>
      <c r="M152" s="182"/>
      <c r="N152" s="182"/>
      <c r="O152" s="347"/>
      <c r="P152" s="341"/>
      <c r="Q152" s="338"/>
      <c r="R152" s="341"/>
      <c r="S152" s="338"/>
      <c r="T152" s="344"/>
      <c r="U152" s="149"/>
      <c r="V152" s="157"/>
      <c r="W152" s="157"/>
      <c r="X152" s="157"/>
      <c r="Y152" s="151" t="s">
        <v>115</v>
      </c>
      <c r="Z152" s="134">
        <f>+IF(Y152='Tabla Valoración controles'!$D$4,'Tabla Valoración controles'!$F$4,IF('Mapa Corrupcion'!Y152='Tabla Valoración controles'!$D$5,'Tabla Valoración controles'!$F$5,IF(Y152=FORMULAS!$A$10,0,'Tabla Valoración controles'!$F$6)))</f>
        <v>0</v>
      </c>
      <c r="AA152" s="151"/>
      <c r="AB152" s="135">
        <f>+IF(AA152='Tabla Valoración controles'!$D$7,'Tabla Valoración controles'!$F$7,IF(Y152=FORMULAS!$A$10,0,'Tabla Valoración controles'!$F$8))</f>
        <v>0</v>
      </c>
      <c r="AC152" s="151"/>
      <c r="AD152" s="134">
        <f>+IF(AC152='Tabla Valoración controles'!$D$9,'Tabla Valoración controles'!$F$9,IF(Y152=FORMULAS!$A$10,0,'Tabla Valoración controles'!$F$10))</f>
        <v>0</v>
      </c>
      <c r="AE152" s="151"/>
      <c r="AF152" s="134">
        <f>+IF(AE152='Tabla Valoración controles'!$D$9,'Tabla Valoración controles'!$F$9,IF(AA152=FORMULAS!$A$10,0,'Tabla Valoración controles'!$F$10))</f>
        <v>0</v>
      </c>
      <c r="AG152" s="151"/>
      <c r="AH152" s="134">
        <f>+IF(AG152='Tabla Valoración controles'!$D$13,'Tabla Valoración controles'!$F$13,'Tabla Valoración controles'!$F$14)</f>
        <v>0</v>
      </c>
      <c r="AI152" s="195">
        <f t="shared" si="8"/>
        <v>0</v>
      </c>
      <c r="AJ152" s="152"/>
      <c r="AK152" s="153">
        <f>+IF(AJ152=[2]CONTROLES!$C$50,[2]CONTROLES!$D$50,[2]CONTROLES!$D$51)</f>
        <v>0</v>
      </c>
      <c r="AL152" s="152"/>
      <c r="AM152" s="153">
        <f>+IF(AL152=[2]CONTROLES!$C$52,[2]CONTROLES!$D$52,[2]CONTROLES!$D$53)</f>
        <v>0</v>
      </c>
      <c r="AN152" s="152"/>
      <c r="AO152" s="153">
        <f>+IF(AN152=[2]CONTROLES!$C$54,[2]CONTROLES!$D$54,[2]CONTROLES!$D$55)</f>
        <v>0</v>
      </c>
      <c r="AP152" s="152"/>
      <c r="AQ152" s="153">
        <f>+IF(AP152=[2]CONTROLES!$C$56,[2]CONTROLES!$D$56,IF(AP152=[2]CONTROLES!$C$57,[2]CONTROLES!$D$57,[2]CONTROLES!$D$58))</f>
        <v>0</v>
      </c>
      <c r="AR152" s="152"/>
      <c r="AS152" s="153">
        <f>+IF(AR152=[2]CONTROLES!$C$59,[2]CONTROLES!$D$59,[2]CONTROLES!$D$60)</f>
        <v>0</v>
      </c>
      <c r="AT152" s="152"/>
      <c r="AU152" s="153">
        <f>+IF(AT152=[2]CONTROLES!$C$61,[2]CONTROLES!$D$61,[2]CONTROLES!$D$62)</f>
        <v>0</v>
      </c>
      <c r="AV152" s="152"/>
      <c r="AW152" s="154">
        <f>+IF(AV152=[2]CONTROLES!$C$63,[2]CONTROLES!$D$63,IF(AV152=[2]CONTROLES!$C$64,[2]CONTROLES!$D$64,[2]CONTROLES!$D$65))</f>
        <v>0</v>
      </c>
      <c r="AX152" s="154">
        <f t="shared" si="9"/>
        <v>0</v>
      </c>
      <c r="AY152" s="155" t="str">
        <f t="shared" si="10"/>
        <v>Débil</v>
      </c>
      <c r="AZ152" s="347"/>
      <c r="BA152" s="341"/>
      <c r="BB152" s="400"/>
      <c r="BC152" s="338"/>
      <c r="BD152" s="344"/>
      <c r="BE152" s="344"/>
      <c r="BF152" s="136"/>
      <c r="BG152" s="136"/>
      <c r="BH152" s="136"/>
      <c r="BI152" s="136"/>
      <c r="BJ152" s="136"/>
      <c r="BK152" s="136"/>
      <c r="BL152" s="136"/>
      <c r="BM152" s="136" t="s">
        <v>171</v>
      </c>
      <c r="BN152" s="359"/>
      <c r="BO152" s="184"/>
      <c r="BP152" s="184"/>
      <c r="BQ152" s="184"/>
      <c r="BR152" s="184"/>
      <c r="BS152" s="184"/>
      <c r="BT152" s="184"/>
      <c r="BU152" s="184"/>
      <c r="BV152" s="184"/>
      <c r="BW152" s="184"/>
      <c r="BX152" s="184"/>
      <c r="BY152" s="184"/>
      <c r="BZ152" s="184"/>
      <c r="CA152" s="184"/>
      <c r="CB152" s="184"/>
      <c r="CC152" s="184"/>
      <c r="CD152" s="184"/>
      <c r="CE152" s="240"/>
      <c r="CF152" s="240"/>
      <c r="CG152" s="136"/>
      <c r="CH152" s="136"/>
      <c r="CI152" s="136"/>
      <c r="CJ152" s="136"/>
      <c r="CK152" s="136"/>
      <c r="CL152" s="136"/>
      <c r="CM152" s="136"/>
      <c r="CN152" s="136"/>
      <c r="CO152" s="136"/>
      <c r="CP152" s="136"/>
      <c r="CQ152" s="136"/>
      <c r="CR152" s="136"/>
      <c r="CS152" s="136"/>
      <c r="CT152" s="136"/>
      <c r="CU152" s="136"/>
      <c r="CV152" s="136"/>
      <c r="CW152" s="136"/>
      <c r="CX152" s="136"/>
      <c r="CY152" s="136"/>
      <c r="CZ152" s="136"/>
      <c r="DA152" s="136"/>
      <c r="DB152" s="136"/>
      <c r="DC152" s="136"/>
      <c r="DD152" s="136"/>
      <c r="DE152" s="136"/>
      <c r="DF152" s="136"/>
      <c r="DG152" s="136"/>
      <c r="DH152" s="136"/>
      <c r="DI152" s="136"/>
      <c r="DJ152" s="136"/>
      <c r="DK152" s="291"/>
      <c r="DL152" s="291"/>
      <c r="DM152" s="291"/>
      <c r="DN152" s="291"/>
      <c r="DO152" s="291"/>
      <c r="DP152" s="66"/>
      <c r="DQ152" s="66"/>
      <c r="DR152" s="66"/>
      <c r="DS152" s="66"/>
      <c r="DT152" s="292"/>
      <c r="DU152" s="292"/>
      <c r="DV152" s="292"/>
      <c r="DW152" s="292"/>
      <c r="DX152" s="293"/>
      <c r="DY152" s="258"/>
      <c r="DZ152" s="258"/>
      <c r="EA152" s="258"/>
      <c r="EB152" s="258"/>
      <c r="EC152" s="66"/>
      <c r="ED152" s="66"/>
      <c r="EE152" s="66"/>
      <c r="EF152" s="66"/>
      <c r="EG152" s="66"/>
      <c r="EH152" s="258"/>
      <c r="EI152" s="258"/>
      <c r="EJ152" s="258"/>
      <c r="EK152" s="258"/>
    </row>
    <row r="153" spans="1:141" ht="39.75" hidden="1" customHeight="1" x14ac:dyDescent="0.2">
      <c r="A153" s="351"/>
      <c r="B153" s="396" t="s">
        <v>121</v>
      </c>
      <c r="C153" s="396" t="str">
        <f>VLOOKUP(B153,FORMULAS!$A$30:$B$46,2,0)</f>
        <v>OBJETIVO PROCESO</v>
      </c>
      <c r="D153" s="396" t="str">
        <f>VLOOKUP(B153,FORMULAS!$A$30:$C$46,3,0)</f>
        <v>RESPONSABLE</v>
      </c>
      <c r="E153" s="199"/>
      <c r="F153" s="437"/>
      <c r="G153" s="199"/>
      <c r="H153" s="438"/>
      <c r="I153" s="436"/>
      <c r="J153" s="188"/>
      <c r="K153" s="162"/>
      <c r="L153" s="162"/>
      <c r="M153" s="162"/>
      <c r="N153" s="162"/>
      <c r="O153" s="396" t="s">
        <v>3</v>
      </c>
      <c r="P153" s="388" t="str">
        <f>VLOOKUP(O153,FORMULAS!$A$77:$B$82,2,0)</f>
        <v>Probabilidad</v>
      </c>
      <c r="Q153" s="393" t="str">
        <f>+P153</f>
        <v>Probabilidad</v>
      </c>
      <c r="R153" s="388" t="e">
        <f>VLOOKUP(A153,'Impacto Ri Inhe'!$B$5:$AF$41,31,1)</f>
        <v>#N/A</v>
      </c>
      <c r="S153" s="393" t="e">
        <f>CONCATENATE(R153,"-",Q153)</f>
        <v>#N/A</v>
      </c>
      <c r="T153" s="360" t="e">
        <f>VLOOKUP(S153,FORMULAS!$I$77:$J$97,2,0)</f>
        <v>#N/A</v>
      </c>
      <c r="U153" s="163"/>
      <c r="V153" s="164"/>
      <c r="W153" s="164"/>
      <c r="X153" s="164"/>
      <c r="Y153" s="165" t="s">
        <v>115</v>
      </c>
      <c r="Z153" s="132">
        <f>+IF(Y153='Tabla Valoración controles'!$D$4,'Tabla Valoración controles'!$F$4,IF('Mapa Corrupcion'!Y153='Tabla Valoración controles'!$D$5,'Tabla Valoración controles'!$F$5,IF(Y153=FORMULAS!$A$10,0,'Tabla Valoración controles'!$F$6)))</f>
        <v>0</v>
      </c>
      <c r="AA153" s="165"/>
      <c r="AB153" s="133">
        <f>+IF(AA153='Tabla Valoración controles'!$D$7,'Tabla Valoración controles'!$F$7,IF(Y153=FORMULAS!$A$10,0,'Tabla Valoración controles'!$F$8))</f>
        <v>0</v>
      </c>
      <c r="AC153" s="165"/>
      <c r="AD153" s="132">
        <f>+IF(AC153='Tabla Valoración controles'!$D$9,'Tabla Valoración controles'!$F$9,IF(Y153=FORMULAS!$A$10,0,'Tabla Valoración controles'!$F$10))</f>
        <v>0</v>
      </c>
      <c r="AE153" s="165"/>
      <c r="AF153" s="132">
        <f>+IF(AE153='Tabla Valoración controles'!$D$9,'Tabla Valoración controles'!$F$9,IF(AA153=FORMULAS!$A$10,0,'Tabla Valoración controles'!$F$10))</f>
        <v>0</v>
      </c>
      <c r="AG153" s="165"/>
      <c r="AH153" s="132">
        <f>+IF(AG153='Tabla Valoración controles'!$D$13,'Tabla Valoración controles'!$F$13,'Tabla Valoración controles'!$F$14)</f>
        <v>0</v>
      </c>
      <c r="AI153" s="194">
        <f t="shared" si="8"/>
        <v>0</v>
      </c>
      <c r="AJ153" s="166"/>
      <c r="AK153" s="167">
        <f>+IF(AJ153=[2]CONTROLES!$C$50,[2]CONTROLES!$D$50,[2]CONTROLES!$D$51)</f>
        <v>0</v>
      </c>
      <c r="AL153" s="166"/>
      <c r="AM153" s="167">
        <f>+IF(AL153=[2]CONTROLES!$C$52,[2]CONTROLES!$D$52,[2]CONTROLES!$D$53)</f>
        <v>0</v>
      </c>
      <c r="AN153" s="166"/>
      <c r="AO153" s="167">
        <f>+IF(AN153=[2]CONTROLES!$C$54,[2]CONTROLES!$D$54,[2]CONTROLES!$D$55)</f>
        <v>0</v>
      </c>
      <c r="AP153" s="166"/>
      <c r="AQ153" s="167">
        <f>+IF(AP153=[2]CONTROLES!$C$56,[2]CONTROLES!$D$56,IF(AP153=[2]CONTROLES!$C$57,[2]CONTROLES!$D$57,[2]CONTROLES!$D$58))</f>
        <v>0</v>
      </c>
      <c r="AR153" s="166"/>
      <c r="AS153" s="167">
        <f>+IF(AR153=[2]CONTROLES!$C$59,[2]CONTROLES!$D$59,[2]CONTROLES!$D$60)</f>
        <v>0</v>
      </c>
      <c r="AT153" s="166"/>
      <c r="AU153" s="167">
        <f>+IF(AT153=[2]CONTROLES!$C$61,[2]CONTROLES!$D$61,[2]CONTROLES!$D$62)</f>
        <v>0</v>
      </c>
      <c r="AV153" s="166"/>
      <c r="AW153" s="168">
        <f>+IF(AV153=[2]CONTROLES!$C$63,[2]CONTROLES!$D$63,IF(AV153=[2]CONTROLES!$C$64,[2]CONTROLES!$D$64,[2]CONTROLES!$D$65))</f>
        <v>0</v>
      </c>
      <c r="AX153" s="168">
        <f t="shared" si="9"/>
        <v>0</v>
      </c>
      <c r="AY153" s="169" t="str">
        <f t="shared" si="10"/>
        <v>Débil</v>
      </c>
      <c r="AZ153" s="396" t="s">
        <v>3</v>
      </c>
      <c r="BA153" s="388" t="str">
        <f>VLOOKUP(AZ153,FORMULAS!$A$77:$B$82,2,0)</f>
        <v>Probabilidad</v>
      </c>
      <c r="BB153" s="391" t="e">
        <f>+R153</f>
        <v>#N/A</v>
      </c>
      <c r="BC153" s="393" t="e">
        <f>CONCATENATE(BB153,"-",BA153)</f>
        <v>#N/A</v>
      </c>
      <c r="BD153" s="360" t="e">
        <f>VLOOKUP(BC153,FORMULAS!$I$77:$J$97,2,0)</f>
        <v>#N/A</v>
      </c>
      <c r="BE153" s="360"/>
      <c r="BF153" s="66"/>
      <c r="BG153" s="66"/>
      <c r="BH153" s="170"/>
      <c r="BI153" s="66"/>
      <c r="BJ153" s="66"/>
      <c r="BK153" s="66"/>
      <c r="BL153" s="66"/>
      <c r="BM153" s="66" t="s">
        <v>171</v>
      </c>
      <c r="BN153" s="360"/>
      <c r="BO153" s="185"/>
      <c r="BP153" s="185"/>
      <c r="BQ153" s="185"/>
      <c r="BR153" s="185"/>
      <c r="BS153" s="185"/>
      <c r="BT153" s="185"/>
      <c r="BU153" s="185"/>
      <c r="BV153" s="185"/>
      <c r="BW153" s="185"/>
      <c r="BX153" s="185"/>
      <c r="BY153" s="185"/>
      <c r="BZ153" s="185"/>
      <c r="CA153" s="185"/>
      <c r="CB153" s="185"/>
      <c r="CC153" s="185"/>
      <c r="CD153" s="185"/>
      <c r="CE153" s="185"/>
      <c r="CF153" s="185"/>
      <c r="CG153" s="360"/>
      <c r="CH153" s="360"/>
      <c r="CI153" s="360"/>
      <c r="CJ153" s="360"/>
      <c r="CK153" s="360"/>
      <c r="CL153" s="360"/>
      <c r="CM153" s="360"/>
      <c r="CN153" s="360"/>
      <c r="CO153" s="360"/>
      <c r="CP153" s="360"/>
      <c r="CQ153" s="360"/>
      <c r="CR153" s="360"/>
      <c r="CS153" s="360"/>
      <c r="CT153" s="360"/>
      <c r="CU153" s="360"/>
      <c r="CV153" s="360"/>
      <c r="CW153" s="360"/>
      <c r="CX153" s="360"/>
      <c r="CY153" s="360"/>
      <c r="CZ153" s="360"/>
      <c r="DA153" s="360"/>
      <c r="DB153" s="360"/>
      <c r="DC153" s="360"/>
      <c r="DD153" s="360"/>
      <c r="DE153" s="360"/>
      <c r="DF153" s="360"/>
      <c r="DG153" s="360"/>
      <c r="DH153" s="360"/>
      <c r="DI153" s="360"/>
      <c r="DJ153" s="360"/>
      <c r="DK153" s="360"/>
      <c r="DL153" s="360"/>
      <c r="DM153" s="360"/>
      <c r="DN153" s="360"/>
      <c r="DO153" s="360"/>
      <c r="DP153" s="360"/>
      <c r="DQ153" s="360"/>
      <c r="DR153" s="360"/>
      <c r="DS153" s="360"/>
      <c r="DT153" s="259"/>
      <c r="DU153" s="259"/>
      <c r="DV153" s="259"/>
      <c r="DW153" s="259"/>
      <c r="DX153" s="259"/>
      <c r="DY153" s="259"/>
      <c r="DZ153" s="259"/>
      <c r="EA153" s="259"/>
      <c r="EB153" s="259"/>
      <c r="EC153" s="360"/>
      <c r="ED153" s="360"/>
      <c r="EE153" s="360"/>
      <c r="EF153" s="360"/>
      <c r="EG153" s="360"/>
      <c r="EH153" s="360"/>
      <c r="EI153" s="360"/>
      <c r="EJ153" s="360"/>
      <c r="EK153" s="360"/>
    </row>
    <row r="154" spans="1:141" ht="39.75" hidden="1" customHeight="1" x14ac:dyDescent="0.2">
      <c r="A154" s="352"/>
      <c r="B154" s="397"/>
      <c r="C154" s="397"/>
      <c r="D154" s="397"/>
      <c r="E154" s="199"/>
      <c r="F154" s="437"/>
      <c r="G154" s="199"/>
      <c r="H154" s="439"/>
      <c r="I154" s="436"/>
      <c r="J154" s="189"/>
      <c r="K154" s="171"/>
      <c r="L154" s="171"/>
      <c r="M154" s="171"/>
      <c r="N154" s="171"/>
      <c r="O154" s="397"/>
      <c r="P154" s="389"/>
      <c r="Q154" s="394"/>
      <c r="R154" s="389"/>
      <c r="S154" s="394"/>
      <c r="T154" s="361"/>
      <c r="U154" s="163"/>
      <c r="V154" s="164"/>
      <c r="W154" s="164"/>
      <c r="X154" s="164"/>
      <c r="Y154" s="165" t="s">
        <v>115</v>
      </c>
      <c r="Z154" s="132">
        <f>+IF(Y154='Tabla Valoración controles'!$D$4,'Tabla Valoración controles'!$F$4,IF('Mapa Corrupcion'!Y154='Tabla Valoración controles'!$D$5,'Tabla Valoración controles'!$F$5,IF(Y154=FORMULAS!$A$10,0,'Tabla Valoración controles'!$F$6)))</f>
        <v>0</v>
      </c>
      <c r="AA154" s="165"/>
      <c r="AB154" s="133">
        <f>+IF(AA154='Tabla Valoración controles'!$D$7,'Tabla Valoración controles'!$F$7,IF(Y154=FORMULAS!$A$10,0,'Tabla Valoración controles'!$F$8))</f>
        <v>0</v>
      </c>
      <c r="AC154" s="165"/>
      <c r="AD154" s="132">
        <f>+IF(AC154='Tabla Valoración controles'!$D$9,'Tabla Valoración controles'!$F$9,IF(Y154=FORMULAS!$A$10,0,'Tabla Valoración controles'!$F$10))</f>
        <v>0</v>
      </c>
      <c r="AE154" s="165"/>
      <c r="AF154" s="132">
        <f>+IF(AE154='Tabla Valoración controles'!$D$9,'Tabla Valoración controles'!$F$9,IF(AA154=FORMULAS!$A$10,0,'Tabla Valoración controles'!$F$10))</f>
        <v>0</v>
      </c>
      <c r="AG154" s="165"/>
      <c r="AH154" s="132">
        <f>+IF(AG154='Tabla Valoración controles'!$D$13,'Tabla Valoración controles'!$F$13,'Tabla Valoración controles'!$F$14)</f>
        <v>0</v>
      </c>
      <c r="AI154" s="194">
        <f t="shared" si="8"/>
        <v>0</v>
      </c>
      <c r="AJ154" s="166"/>
      <c r="AK154" s="167">
        <f>+IF(AJ154=[2]CONTROLES!$C$50,[2]CONTROLES!$D$50,[2]CONTROLES!$D$51)</f>
        <v>0</v>
      </c>
      <c r="AL154" s="166"/>
      <c r="AM154" s="167">
        <f>+IF(AL154=[2]CONTROLES!$C$52,[2]CONTROLES!$D$52,[2]CONTROLES!$D$53)</f>
        <v>0</v>
      </c>
      <c r="AN154" s="166"/>
      <c r="AO154" s="167">
        <f>+IF(AN154=[2]CONTROLES!$C$54,[2]CONTROLES!$D$54,[2]CONTROLES!$D$55)</f>
        <v>0</v>
      </c>
      <c r="AP154" s="166"/>
      <c r="AQ154" s="167">
        <f>+IF(AP154=[2]CONTROLES!$C$56,[2]CONTROLES!$D$56,IF(AP154=[2]CONTROLES!$C$57,[2]CONTROLES!$D$57,[2]CONTROLES!$D$58))</f>
        <v>0</v>
      </c>
      <c r="AR154" s="166"/>
      <c r="AS154" s="167">
        <f>+IF(AR154=[2]CONTROLES!$C$59,[2]CONTROLES!$D$59,[2]CONTROLES!$D$60)</f>
        <v>0</v>
      </c>
      <c r="AT154" s="166"/>
      <c r="AU154" s="167">
        <f>+IF(AT154=[2]CONTROLES!$C$61,[2]CONTROLES!$D$61,[2]CONTROLES!$D$62)</f>
        <v>0</v>
      </c>
      <c r="AV154" s="166"/>
      <c r="AW154" s="168">
        <f>+IF(AV154=[2]CONTROLES!$C$63,[2]CONTROLES!$D$63,IF(AV154=[2]CONTROLES!$C$64,[2]CONTROLES!$D$64,[2]CONTROLES!$D$65))</f>
        <v>0</v>
      </c>
      <c r="AX154" s="168">
        <f t="shared" si="9"/>
        <v>0</v>
      </c>
      <c r="AY154" s="169" t="str">
        <f t="shared" si="10"/>
        <v>Débil</v>
      </c>
      <c r="AZ154" s="397"/>
      <c r="BA154" s="389"/>
      <c r="BB154" s="392"/>
      <c r="BC154" s="394"/>
      <c r="BD154" s="361"/>
      <c r="BE154" s="361"/>
      <c r="BF154" s="66"/>
      <c r="BG154" s="66"/>
      <c r="BH154" s="170"/>
      <c r="BI154" s="66"/>
      <c r="BJ154" s="66"/>
      <c r="BK154" s="66"/>
      <c r="BL154" s="66"/>
      <c r="BM154" s="66" t="s">
        <v>171</v>
      </c>
      <c r="BN154" s="361"/>
      <c r="BO154" s="186"/>
      <c r="BP154" s="186"/>
      <c r="BQ154" s="186"/>
      <c r="BR154" s="186"/>
      <c r="BS154" s="186"/>
      <c r="BT154" s="186"/>
      <c r="BU154" s="186"/>
      <c r="BV154" s="186"/>
      <c r="BW154" s="186"/>
      <c r="BX154" s="186"/>
      <c r="BY154" s="186"/>
      <c r="BZ154" s="186"/>
      <c r="CA154" s="186"/>
      <c r="CB154" s="186"/>
      <c r="CC154" s="186"/>
      <c r="CD154" s="186"/>
      <c r="CE154" s="186"/>
      <c r="CF154" s="186"/>
      <c r="CG154" s="361"/>
      <c r="CH154" s="361"/>
      <c r="CI154" s="361"/>
      <c r="CJ154" s="361"/>
      <c r="CK154" s="361"/>
      <c r="CL154" s="361"/>
      <c r="CM154" s="361"/>
      <c r="CN154" s="361"/>
      <c r="CO154" s="361"/>
      <c r="CP154" s="361"/>
      <c r="CQ154" s="361"/>
      <c r="CR154" s="361"/>
      <c r="CS154" s="361"/>
      <c r="CT154" s="361"/>
      <c r="CU154" s="361"/>
      <c r="CV154" s="361"/>
      <c r="CW154" s="361"/>
      <c r="CX154" s="361"/>
      <c r="CY154" s="361"/>
      <c r="CZ154" s="361"/>
      <c r="DA154" s="361"/>
      <c r="DB154" s="361"/>
      <c r="DC154" s="361"/>
      <c r="DD154" s="361"/>
      <c r="DE154" s="361"/>
      <c r="DF154" s="361"/>
      <c r="DG154" s="361"/>
      <c r="DH154" s="361"/>
      <c r="DI154" s="361"/>
      <c r="DJ154" s="361"/>
      <c r="DK154" s="361"/>
      <c r="DL154" s="361"/>
      <c r="DM154" s="361"/>
      <c r="DN154" s="361"/>
      <c r="DO154" s="361"/>
      <c r="DP154" s="361"/>
      <c r="DQ154" s="361"/>
      <c r="DR154" s="361"/>
      <c r="DS154" s="361"/>
      <c r="DT154" s="257"/>
      <c r="DU154" s="257"/>
      <c r="DV154" s="257"/>
      <c r="DW154" s="257"/>
      <c r="DX154" s="257"/>
      <c r="DY154" s="257"/>
      <c r="DZ154" s="257"/>
      <c r="EA154" s="257"/>
      <c r="EB154" s="257"/>
      <c r="EC154" s="361"/>
      <c r="ED154" s="361"/>
      <c r="EE154" s="361"/>
      <c r="EF154" s="361"/>
      <c r="EG154" s="361"/>
      <c r="EH154" s="361"/>
      <c r="EI154" s="361"/>
      <c r="EJ154" s="361"/>
      <c r="EK154" s="361"/>
    </row>
    <row r="155" spans="1:141" ht="39.75" hidden="1" customHeight="1" x14ac:dyDescent="0.2">
      <c r="A155" s="352"/>
      <c r="B155" s="397"/>
      <c r="C155" s="397"/>
      <c r="D155" s="397"/>
      <c r="E155" s="199"/>
      <c r="F155" s="437"/>
      <c r="G155" s="199"/>
      <c r="H155" s="439"/>
      <c r="I155" s="436"/>
      <c r="J155" s="189"/>
      <c r="K155" s="171"/>
      <c r="L155" s="171"/>
      <c r="M155" s="171"/>
      <c r="N155" s="171"/>
      <c r="O155" s="397"/>
      <c r="P155" s="389"/>
      <c r="Q155" s="394"/>
      <c r="R155" s="389"/>
      <c r="S155" s="394"/>
      <c r="T155" s="361"/>
      <c r="U155" s="163"/>
      <c r="V155" s="164"/>
      <c r="W155" s="164"/>
      <c r="X155" s="164"/>
      <c r="Y155" s="165" t="s">
        <v>115</v>
      </c>
      <c r="Z155" s="132">
        <f>+IF(Y155='Tabla Valoración controles'!$D$4,'Tabla Valoración controles'!$F$4,IF('Mapa Corrupcion'!Y155='Tabla Valoración controles'!$D$5,'Tabla Valoración controles'!$F$5,IF(Y155=FORMULAS!$A$10,0,'Tabla Valoración controles'!$F$6)))</f>
        <v>0</v>
      </c>
      <c r="AA155" s="165"/>
      <c r="AB155" s="133">
        <f>+IF(AA155='Tabla Valoración controles'!$D$7,'Tabla Valoración controles'!$F$7,IF(Y155=FORMULAS!$A$10,0,'Tabla Valoración controles'!$F$8))</f>
        <v>0</v>
      </c>
      <c r="AC155" s="165"/>
      <c r="AD155" s="132">
        <f>+IF(AC155='Tabla Valoración controles'!$D$9,'Tabla Valoración controles'!$F$9,IF(Y155=FORMULAS!$A$10,0,'Tabla Valoración controles'!$F$10))</f>
        <v>0</v>
      </c>
      <c r="AE155" s="165"/>
      <c r="AF155" s="132">
        <f>+IF(AE155='Tabla Valoración controles'!$D$9,'Tabla Valoración controles'!$F$9,IF(AA155=FORMULAS!$A$10,0,'Tabla Valoración controles'!$F$10))</f>
        <v>0</v>
      </c>
      <c r="AG155" s="165"/>
      <c r="AH155" s="132">
        <f>+IF(AG155='Tabla Valoración controles'!$D$13,'Tabla Valoración controles'!$F$13,'Tabla Valoración controles'!$F$14)</f>
        <v>0</v>
      </c>
      <c r="AI155" s="194">
        <f t="shared" si="8"/>
        <v>0</v>
      </c>
      <c r="AJ155" s="166"/>
      <c r="AK155" s="167">
        <f>+IF(AJ155=[2]CONTROLES!$C$50,[2]CONTROLES!$D$50,[2]CONTROLES!$D$51)</f>
        <v>0</v>
      </c>
      <c r="AL155" s="166"/>
      <c r="AM155" s="167">
        <f>+IF(AL155=[2]CONTROLES!$C$52,[2]CONTROLES!$D$52,[2]CONTROLES!$D$53)</f>
        <v>0</v>
      </c>
      <c r="AN155" s="166"/>
      <c r="AO155" s="167">
        <f>+IF(AN155=[2]CONTROLES!$C$54,[2]CONTROLES!$D$54,[2]CONTROLES!$D$55)</f>
        <v>0</v>
      </c>
      <c r="AP155" s="166"/>
      <c r="AQ155" s="167">
        <f>+IF(AP155=[2]CONTROLES!$C$56,[2]CONTROLES!$D$56,IF(AP155=[2]CONTROLES!$C$57,[2]CONTROLES!$D$57,[2]CONTROLES!$D$58))</f>
        <v>0</v>
      </c>
      <c r="AR155" s="166"/>
      <c r="AS155" s="167">
        <f>+IF(AR155=[2]CONTROLES!$C$59,[2]CONTROLES!$D$59,[2]CONTROLES!$D$60)</f>
        <v>0</v>
      </c>
      <c r="AT155" s="166"/>
      <c r="AU155" s="167">
        <f>+IF(AT155=[2]CONTROLES!$C$61,[2]CONTROLES!$D$61,[2]CONTROLES!$D$62)</f>
        <v>0</v>
      </c>
      <c r="AV155" s="166"/>
      <c r="AW155" s="168">
        <f>+IF(AV155=[2]CONTROLES!$C$63,[2]CONTROLES!$D$63,IF(AV155=[2]CONTROLES!$C$64,[2]CONTROLES!$D$64,[2]CONTROLES!$D$65))</f>
        <v>0</v>
      </c>
      <c r="AX155" s="168">
        <f t="shared" si="9"/>
        <v>0</v>
      </c>
      <c r="AY155" s="169" t="str">
        <f t="shared" si="10"/>
        <v>Débil</v>
      </c>
      <c r="AZ155" s="397"/>
      <c r="BA155" s="389"/>
      <c r="BB155" s="392"/>
      <c r="BC155" s="394"/>
      <c r="BD155" s="361"/>
      <c r="BE155" s="361"/>
      <c r="BF155" s="66"/>
      <c r="BG155" s="66"/>
      <c r="BH155" s="170"/>
      <c r="BI155" s="66"/>
      <c r="BJ155" s="66"/>
      <c r="BK155" s="66"/>
      <c r="BL155" s="66"/>
      <c r="BM155" s="66" t="s">
        <v>171</v>
      </c>
      <c r="BN155" s="361"/>
      <c r="BO155" s="186"/>
      <c r="BP155" s="186"/>
      <c r="BQ155" s="186"/>
      <c r="BR155" s="186"/>
      <c r="BS155" s="186"/>
      <c r="BT155" s="186"/>
      <c r="BU155" s="186"/>
      <c r="BV155" s="186"/>
      <c r="BW155" s="186"/>
      <c r="BX155" s="186"/>
      <c r="BY155" s="186"/>
      <c r="BZ155" s="186"/>
      <c r="CA155" s="186"/>
      <c r="CB155" s="186"/>
      <c r="CC155" s="186"/>
      <c r="CD155" s="186"/>
      <c r="CE155" s="186"/>
      <c r="CF155" s="186"/>
      <c r="CG155" s="361"/>
      <c r="CH155" s="361"/>
      <c r="CI155" s="361"/>
      <c r="CJ155" s="361"/>
      <c r="CK155" s="361"/>
      <c r="CL155" s="361"/>
      <c r="CM155" s="361"/>
      <c r="CN155" s="361"/>
      <c r="CO155" s="361"/>
      <c r="CP155" s="361"/>
      <c r="CQ155" s="361"/>
      <c r="CR155" s="361"/>
      <c r="CS155" s="361"/>
      <c r="CT155" s="361"/>
      <c r="CU155" s="361"/>
      <c r="CV155" s="361"/>
      <c r="CW155" s="361"/>
      <c r="CX155" s="361"/>
      <c r="CY155" s="361"/>
      <c r="CZ155" s="361"/>
      <c r="DA155" s="361"/>
      <c r="DB155" s="361"/>
      <c r="DC155" s="361"/>
      <c r="DD155" s="361"/>
      <c r="DE155" s="361"/>
      <c r="DF155" s="361"/>
      <c r="DG155" s="361"/>
      <c r="DH155" s="361"/>
      <c r="DI155" s="361"/>
      <c r="DJ155" s="361"/>
      <c r="DK155" s="361"/>
      <c r="DL155" s="361"/>
      <c r="DM155" s="361"/>
      <c r="DN155" s="361"/>
      <c r="DO155" s="361"/>
      <c r="DP155" s="361"/>
      <c r="DQ155" s="361"/>
      <c r="DR155" s="361"/>
      <c r="DS155" s="361"/>
      <c r="DT155" s="257"/>
      <c r="DU155" s="257"/>
      <c r="DV155" s="257"/>
      <c r="DW155" s="257"/>
      <c r="DX155" s="257"/>
      <c r="DY155" s="257"/>
      <c r="DZ155" s="257"/>
      <c r="EA155" s="257"/>
      <c r="EB155" s="257"/>
      <c r="EC155" s="361"/>
      <c r="ED155" s="361"/>
      <c r="EE155" s="361"/>
      <c r="EF155" s="361"/>
      <c r="EG155" s="361"/>
      <c r="EH155" s="361"/>
      <c r="EI155" s="361"/>
      <c r="EJ155" s="361"/>
      <c r="EK155" s="361"/>
    </row>
    <row r="156" spans="1:141" ht="39.75" hidden="1" customHeight="1" x14ac:dyDescent="0.2">
      <c r="A156" s="352"/>
      <c r="B156" s="397"/>
      <c r="C156" s="397"/>
      <c r="D156" s="397"/>
      <c r="E156" s="199"/>
      <c r="F156" s="437"/>
      <c r="G156" s="199"/>
      <c r="H156" s="439"/>
      <c r="I156" s="436"/>
      <c r="J156" s="189"/>
      <c r="K156" s="171"/>
      <c r="L156" s="171"/>
      <c r="M156" s="171"/>
      <c r="N156" s="171"/>
      <c r="O156" s="397"/>
      <c r="P156" s="389"/>
      <c r="Q156" s="394"/>
      <c r="R156" s="389"/>
      <c r="S156" s="394"/>
      <c r="T156" s="361"/>
      <c r="U156" s="163"/>
      <c r="V156" s="164"/>
      <c r="W156" s="164"/>
      <c r="X156" s="164"/>
      <c r="Y156" s="165" t="s">
        <v>115</v>
      </c>
      <c r="Z156" s="132">
        <f>+IF(Y156='Tabla Valoración controles'!$D$4,'Tabla Valoración controles'!$F$4,IF('Mapa Corrupcion'!Y156='Tabla Valoración controles'!$D$5,'Tabla Valoración controles'!$F$5,IF(Y156=FORMULAS!$A$10,0,'Tabla Valoración controles'!$F$6)))</f>
        <v>0</v>
      </c>
      <c r="AA156" s="165"/>
      <c r="AB156" s="133">
        <f>+IF(AA156='Tabla Valoración controles'!$D$7,'Tabla Valoración controles'!$F$7,IF(Y156=FORMULAS!$A$10,0,'Tabla Valoración controles'!$F$8))</f>
        <v>0</v>
      </c>
      <c r="AC156" s="165"/>
      <c r="AD156" s="132">
        <f>+IF(AC156='Tabla Valoración controles'!$D$9,'Tabla Valoración controles'!$F$9,IF(Y156=FORMULAS!$A$10,0,'Tabla Valoración controles'!$F$10))</f>
        <v>0</v>
      </c>
      <c r="AE156" s="165"/>
      <c r="AF156" s="132">
        <f>+IF(AE156='Tabla Valoración controles'!$D$9,'Tabla Valoración controles'!$F$9,IF(AA156=FORMULAS!$A$10,0,'Tabla Valoración controles'!$F$10))</f>
        <v>0</v>
      </c>
      <c r="AG156" s="165"/>
      <c r="AH156" s="132">
        <f>+IF(AG156='Tabla Valoración controles'!$D$13,'Tabla Valoración controles'!$F$13,'Tabla Valoración controles'!$F$14)</f>
        <v>0</v>
      </c>
      <c r="AI156" s="194">
        <f t="shared" si="8"/>
        <v>0</v>
      </c>
      <c r="AJ156" s="166"/>
      <c r="AK156" s="167">
        <f>+IF(AJ156=[2]CONTROLES!$C$50,[2]CONTROLES!$D$50,[2]CONTROLES!$D$51)</f>
        <v>0</v>
      </c>
      <c r="AL156" s="166"/>
      <c r="AM156" s="167">
        <f>+IF(AL156=[2]CONTROLES!$C$52,[2]CONTROLES!$D$52,[2]CONTROLES!$D$53)</f>
        <v>0</v>
      </c>
      <c r="AN156" s="166"/>
      <c r="AO156" s="167">
        <f>+IF(AN156=[2]CONTROLES!$C$54,[2]CONTROLES!$D$54,[2]CONTROLES!$D$55)</f>
        <v>0</v>
      </c>
      <c r="AP156" s="166"/>
      <c r="AQ156" s="167">
        <f>+IF(AP156=[2]CONTROLES!$C$56,[2]CONTROLES!$D$56,IF(AP156=[2]CONTROLES!$C$57,[2]CONTROLES!$D$57,[2]CONTROLES!$D$58))</f>
        <v>0</v>
      </c>
      <c r="AR156" s="166"/>
      <c r="AS156" s="167">
        <f>+IF(AR156=[2]CONTROLES!$C$59,[2]CONTROLES!$D$59,[2]CONTROLES!$D$60)</f>
        <v>0</v>
      </c>
      <c r="AT156" s="166"/>
      <c r="AU156" s="167">
        <f>+IF(AT156=[2]CONTROLES!$C$61,[2]CONTROLES!$D$61,[2]CONTROLES!$D$62)</f>
        <v>0</v>
      </c>
      <c r="AV156" s="166"/>
      <c r="AW156" s="168">
        <f>+IF(AV156=[2]CONTROLES!$C$63,[2]CONTROLES!$D$63,IF(AV156=[2]CONTROLES!$C$64,[2]CONTROLES!$D$64,[2]CONTROLES!$D$65))</f>
        <v>0</v>
      </c>
      <c r="AX156" s="168">
        <f t="shared" si="9"/>
        <v>0</v>
      </c>
      <c r="AY156" s="169" t="str">
        <f t="shared" si="10"/>
        <v>Débil</v>
      </c>
      <c r="AZ156" s="397"/>
      <c r="BA156" s="389"/>
      <c r="BB156" s="392"/>
      <c r="BC156" s="394"/>
      <c r="BD156" s="361"/>
      <c r="BE156" s="361"/>
      <c r="BF156" s="66"/>
      <c r="BG156" s="66"/>
      <c r="BH156" s="170"/>
      <c r="BI156" s="66"/>
      <c r="BJ156" s="66"/>
      <c r="BK156" s="66"/>
      <c r="BL156" s="66"/>
      <c r="BM156" s="66" t="s">
        <v>171</v>
      </c>
      <c r="BN156" s="361"/>
      <c r="BO156" s="186"/>
      <c r="BP156" s="186"/>
      <c r="BQ156" s="186"/>
      <c r="BR156" s="186"/>
      <c r="BS156" s="186"/>
      <c r="BT156" s="186"/>
      <c r="BU156" s="186"/>
      <c r="BV156" s="186"/>
      <c r="BW156" s="186"/>
      <c r="BX156" s="186"/>
      <c r="BY156" s="186"/>
      <c r="BZ156" s="186"/>
      <c r="CA156" s="186"/>
      <c r="CB156" s="186"/>
      <c r="CC156" s="186"/>
      <c r="CD156" s="186"/>
      <c r="CE156" s="186"/>
      <c r="CF156" s="186"/>
      <c r="CG156" s="361"/>
      <c r="CH156" s="361"/>
      <c r="CI156" s="361"/>
      <c r="CJ156" s="361"/>
      <c r="CK156" s="361"/>
      <c r="CL156" s="361"/>
      <c r="CM156" s="361"/>
      <c r="CN156" s="361"/>
      <c r="CO156" s="361"/>
      <c r="CP156" s="361"/>
      <c r="CQ156" s="361"/>
      <c r="CR156" s="361"/>
      <c r="CS156" s="361"/>
      <c r="CT156" s="361"/>
      <c r="CU156" s="361"/>
      <c r="CV156" s="361"/>
      <c r="CW156" s="361"/>
      <c r="CX156" s="361"/>
      <c r="CY156" s="361"/>
      <c r="CZ156" s="361"/>
      <c r="DA156" s="361"/>
      <c r="DB156" s="361"/>
      <c r="DC156" s="361"/>
      <c r="DD156" s="361"/>
      <c r="DE156" s="361"/>
      <c r="DF156" s="361"/>
      <c r="DG156" s="361"/>
      <c r="DH156" s="361"/>
      <c r="DI156" s="361"/>
      <c r="DJ156" s="361"/>
      <c r="DK156" s="361"/>
      <c r="DL156" s="361"/>
      <c r="DM156" s="361"/>
      <c r="DN156" s="361"/>
      <c r="DO156" s="361"/>
      <c r="DP156" s="361"/>
      <c r="DQ156" s="361"/>
      <c r="DR156" s="361"/>
      <c r="DS156" s="361"/>
      <c r="DT156" s="257"/>
      <c r="DU156" s="257"/>
      <c r="DV156" s="257"/>
      <c r="DW156" s="257"/>
      <c r="DX156" s="257"/>
      <c r="DY156" s="257"/>
      <c r="DZ156" s="257"/>
      <c r="EA156" s="257"/>
      <c r="EB156" s="257"/>
      <c r="EC156" s="361"/>
      <c r="ED156" s="361"/>
      <c r="EE156" s="361"/>
      <c r="EF156" s="361"/>
      <c r="EG156" s="361"/>
      <c r="EH156" s="361"/>
      <c r="EI156" s="361"/>
      <c r="EJ156" s="361"/>
      <c r="EK156" s="361"/>
    </row>
    <row r="157" spans="1:141" ht="39.75" hidden="1" customHeight="1" x14ac:dyDescent="0.2">
      <c r="A157" s="352"/>
      <c r="B157" s="397"/>
      <c r="C157" s="397"/>
      <c r="D157" s="397"/>
      <c r="E157" s="199"/>
      <c r="F157" s="437"/>
      <c r="G157" s="199"/>
      <c r="H157" s="439"/>
      <c r="I157" s="436"/>
      <c r="J157" s="189"/>
      <c r="K157" s="171"/>
      <c r="L157" s="171"/>
      <c r="M157" s="171"/>
      <c r="N157" s="171"/>
      <c r="O157" s="397"/>
      <c r="P157" s="389"/>
      <c r="Q157" s="394"/>
      <c r="R157" s="389"/>
      <c r="S157" s="394"/>
      <c r="T157" s="361"/>
      <c r="U157" s="163"/>
      <c r="V157" s="164"/>
      <c r="W157" s="164"/>
      <c r="X157" s="164"/>
      <c r="Y157" s="165" t="s">
        <v>115</v>
      </c>
      <c r="Z157" s="132">
        <f>+IF(Y157='Tabla Valoración controles'!$D$4,'Tabla Valoración controles'!$F$4,IF('Mapa Corrupcion'!Y157='Tabla Valoración controles'!$D$5,'Tabla Valoración controles'!$F$5,IF(Y157=FORMULAS!$A$10,0,'Tabla Valoración controles'!$F$6)))</f>
        <v>0</v>
      </c>
      <c r="AA157" s="165"/>
      <c r="AB157" s="133">
        <f>+IF(AA157='Tabla Valoración controles'!$D$7,'Tabla Valoración controles'!$F$7,IF(Y157=FORMULAS!$A$10,0,'Tabla Valoración controles'!$F$8))</f>
        <v>0</v>
      </c>
      <c r="AC157" s="165"/>
      <c r="AD157" s="132">
        <f>+IF(AC157='Tabla Valoración controles'!$D$9,'Tabla Valoración controles'!$F$9,IF(Y157=FORMULAS!$A$10,0,'Tabla Valoración controles'!$F$10))</f>
        <v>0</v>
      </c>
      <c r="AE157" s="165"/>
      <c r="AF157" s="132">
        <f>+IF(AE157='Tabla Valoración controles'!$D$9,'Tabla Valoración controles'!$F$9,IF(AA157=FORMULAS!$A$10,0,'Tabla Valoración controles'!$F$10))</f>
        <v>0</v>
      </c>
      <c r="AG157" s="165"/>
      <c r="AH157" s="132">
        <f>+IF(AG157='Tabla Valoración controles'!$D$13,'Tabla Valoración controles'!$F$13,'Tabla Valoración controles'!$F$14)</f>
        <v>0</v>
      </c>
      <c r="AI157" s="194">
        <f t="shared" si="8"/>
        <v>0</v>
      </c>
      <c r="AJ157" s="166"/>
      <c r="AK157" s="167">
        <f>+IF(AJ157=[2]CONTROLES!$C$50,[2]CONTROLES!$D$50,[2]CONTROLES!$D$51)</f>
        <v>0</v>
      </c>
      <c r="AL157" s="166"/>
      <c r="AM157" s="167">
        <f>+IF(AL157=[2]CONTROLES!$C$52,[2]CONTROLES!$D$52,[2]CONTROLES!$D$53)</f>
        <v>0</v>
      </c>
      <c r="AN157" s="166"/>
      <c r="AO157" s="167">
        <f>+IF(AN157=[2]CONTROLES!$C$54,[2]CONTROLES!$D$54,[2]CONTROLES!$D$55)</f>
        <v>0</v>
      </c>
      <c r="AP157" s="166"/>
      <c r="AQ157" s="167">
        <f>+IF(AP157=[2]CONTROLES!$C$56,[2]CONTROLES!$D$56,IF(AP157=[2]CONTROLES!$C$57,[2]CONTROLES!$D$57,[2]CONTROLES!$D$58))</f>
        <v>0</v>
      </c>
      <c r="AR157" s="166"/>
      <c r="AS157" s="167">
        <f>+IF(AR157=[2]CONTROLES!$C$59,[2]CONTROLES!$D$59,[2]CONTROLES!$D$60)</f>
        <v>0</v>
      </c>
      <c r="AT157" s="166"/>
      <c r="AU157" s="167">
        <f>+IF(AT157=[2]CONTROLES!$C$61,[2]CONTROLES!$D$61,[2]CONTROLES!$D$62)</f>
        <v>0</v>
      </c>
      <c r="AV157" s="166"/>
      <c r="AW157" s="168">
        <f>+IF(AV157=[2]CONTROLES!$C$63,[2]CONTROLES!$D$63,IF(AV157=[2]CONTROLES!$C$64,[2]CONTROLES!$D$64,[2]CONTROLES!$D$65))</f>
        <v>0</v>
      </c>
      <c r="AX157" s="168">
        <f t="shared" si="9"/>
        <v>0</v>
      </c>
      <c r="AY157" s="169" t="str">
        <f t="shared" si="10"/>
        <v>Débil</v>
      </c>
      <c r="AZ157" s="397"/>
      <c r="BA157" s="389"/>
      <c r="BB157" s="392"/>
      <c r="BC157" s="394"/>
      <c r="BD157" s="361"/>
      <c r="BE157" s="361"/>
      <c r="BF157" s="66"/>
      <c r="BG157" s="66"/>
      <c r="BH157" s="170"/>
      <c r="BI157" s="66"/>
      <c r="BJ157" s="66"/>
      <c r="BK157" s="66"/>
      <c r="BL157" s="66"/>
      <c r="BM157" s="66" t="s">
        <v>171</v>
      </c>
      <c r="BN157" s="361"/>
      <c r="BO157" s="186"/>
      <c r="BP157" s="186"/>
      <c r="BQ157" s="186"/>
      <c r="BR157" s="186"/>
      <c r="BS157" s="186"/>
      <c r="BT157" s="186"/>
      <c r="BU157" s="186"/>
      <c r="BV157" s="186"/>
      <c r="BW157" s="186"/>
      <c r="BX157" s="186"/>
      <c r="BY157" s="186"/>
      <c r="BZ157" s="186"/>
      <c r="CA157" s="186"/>
      <c r="CB157" s="186"/>
      <c r="CC157" s="186"/>
      <c r="CD157" s="186"/>
      <c r="CE157" s="186"/>
      <c r="CF157" s="186"/>
      <c r="CG157" s="361"/>
      <c r="CH157" s="361"/>
      <c r="CI157" s="361"/>
      <c r="CJ157" s="361"/>
      <c r="CK157" s="361"/>
      <c r="CL157" s="361"/>
      <c r="CM157" s="361"/>
      <c r="CN157" s="361"/>
      <c r="CO157" s="361"/>
      <c r="CP157" s="361"/>
      <c r="CQ157" s="361"/>
      <c r="CR157" s="361"/>
      <c r="CS157" s="361"/>
      <c r="CT157" s="361"/>
      <c r="CU157" s="361"/>
      <c r="CV157" s="361"/>
      <c r="CW157" s="361"/>
      <c r="CX157" s="361"/>
      <c r="CY157" s="361"/>
      <c r="CZ157" s="361"/>
      <c r="DA157" s="361"/>
      <c r="DB157" s="361"/>
      <c r="DC157" s="361"/>
      <c r="DD157" s="361"/>
      <c r="DE157" s="361"/>
      <c r="DF157" s="361"/>
      <c r="DG157" s="361"/>
      <c r="DH157" s="361"/>
      <c r="DI157" s="361"/>
      <c r="DJ157" s="361"/>
      <c r="DK157" s="361"/>
      <c r="DL157" s="361"/>
      <c r="DM157" s="361"/>
      <c r="DN157" s="361"/>
      <c r="DO157" s="361"/>
      <c r="DP157" s="361"/>
      <c r="DQ157" s="361"/>
      <c r="DR157" s="361"/>
      <c r="DS157" s="361"/>
      <c r="DT157" s="257"/>
      <c r="DU157" s="257"/>
      <c r="DV157" s="257"/>
      <c r="DW157" s="257"/>
      <c r="DX157" s="257"/>
      <c r="DY157" s="257"/>
      <c r="DZ157" s="257"/>
      <c r="EA157" s="257"/>
      <c r="EB157" s="257"/>
      <c r="EC157" s="361"/>
      <c r="ED157" s="361"/>
      <c r="EE157" s="361"/>
      <c r="EF157" s="361"/>
      <c r="EG157" s="361"/>
      <c r="EH157" s="361"/>
      <c r="EI157" s="361"/>
      <c r="EJ157" s="361"/>
      <c r="EK157" s="361"/>
    </row>
    <row r="158" spans="1:141" ht="39.75" hidden="1" customHeight="1" x14ac:dyDescent="0.2">
      <c r="A158" s="353"/>
      <c r="B158" s="398"/>
      <c r="C158" s="398"/>
      <c r="D158" s="398"/>
      <c r="E158" s="199"/>
      <c r="F158" s="437"/>
      <c r="G158" s="199"/>
      <c r="H158" s="440"/>
      <c r="I158" s="436"/>
      <c r="J158" s="190"/>
      <c r="K158" s="172"/>
      <c r="L158" s="172"/>
      <c r="M158" s="172"/>
      <c r="N158" s="172"/>
      <c r="O158" s="398"/>
      <c r="P158" s="390"/>
      <c r="Q158" s="395"/>
      <c r="R158" s="390"/>
      <c r="S158" s="395"/>
      <c r="T158" s="362"/>
      <c r="U158" s="163"/>
      <c r="V158" s="164"/>
      <c r="W158" s="164"/>
      <c r="X158" s="164"/>
      <c r="Y158" s="165" t="s">
        <v>115</v>
      </c>
      <c r="Z158" s="132">
        <f>+IF(Y158='Tabla Valoración controles'!$D$4,'Tabla Valoración controles'!$F$4,IF('Mapa Corrupcion'!Y158='Tabla Valoración controles'!$D$5,'Tabla Valoración controles'!$F$5,IF(Y158=FORMULAS!$A$10,0,'Tabla Valoración controles'!$F$6)))</f>
        <v>0</v>
      </c>
      <c r="AA158" s="165"/>
      <c r="AB158" s="133">
        <f>+IF(AA158='Tabla Valoración controles'!$D$7,'Tabla Valoración controles'!$F$7,IF(Y158=FORMULAS!$A$10,0,'Tabla Valoración controles'!$F$8))</f>
        <v>0</v>
      </c>
      <c r="AC158" s="165"/>
      <c r="AD158" s="132">
        <f>+IF(AC158='Tabla Valoración controles'!$D$9,'Tabla Valoración controles'!$F$9,IF(Y158=FORMULAS!$A$10,0,'Tabla Valoración controles'!$F$10))</f>
        <v>0</v>
      </c>
      <c r="AE158" s="165"/>
      <c r="AF158" s="132">
        <f>+IF(AE158='Tabla Valoración controles'!$D$9,'Tabla Valoración controles'!$F$9,IF(AA158=FORMULAS!$A$10,0,'Tabla Valoración controles'!$F$10))</f>
        <v>0</v>
      </c>
      <c r="AG158" s="165"/>
      <c r="AH158" s="132">
        <f>+IF(AG158='Tabla Valoración controles'!$D$13,'Tabla Valoración controles'!$F$13,'Tabla Valoración controles'!$F$14)</f>
        <v>0</v>
      </c>
      <c r="AI158" s="194">
        <f t="shared" si="8"/>
        <v>0</v>
      </c>
      <c r="AJ158" s="166"/>
      <c r="AK158" s="167">
        <f>+IF(AJ158=[2]CONTROLES!$C$50,[2]CONTROLES!$D$50,[2]CONTROLES!$D$51)</f>
        <v>0</v>
      </c>
      <c r="AL158" s="166"/>
      <c r="AM158" s="167">
        <f>+IF(AL158=[2]CONTROLES!$C$52,[2]CONTROLES!$D$52,[2]CONTROLES!$D$53)</f>
        <v>0</v>
      </c>
      <c r="AN158" s="166"/>
      <c r="AO158" s="167">
        <f>+IF(AN158=[2]CONTROLES!$C$54,[2]CONTROLES!$D$54,[2]CONTROLES!$D$55)</f>
        <v>0</v>
      </c>
      <c r="AP158" s="166"/>
      <c r="AQ158" s="167">
        <f>+IF(AP158=[2]CONTROLES!$C$56,[2]CONTROLES!$D$56,IF(AP158=[2]CONTROLES!$C$57,[2]CONTROLES!$D$57,[2]CONTROLES!$D$58))</f>
        <v>0</v>
      </c>
      <c r="AR158" s="166"/>
      <c r="AS158" s="167">
        <f>+IF(AR158=[2]CONTROLES!$C$59,[2]CONTROLES!$D$59,[2]CONTROLES!$D$60)</f>
        <v>0</v>
      </c>
      <c r="AT158" s="166"/>
      <c r="AU158" s="167">
        <f>+IF(AT158=[2]CONTROLES!$C$61,[2]CONTROLES!$D$61,[2]CONTROLES!$D$62)</f>
        <v>0</v>
      </c>
      <c r="AV158" s="166"/>
      <c r="AW158" s="168">
        <f>+IF(AV158=[2]CONTROLES!$C$63,[2]CONTROLES!$D$63,IF(AV158=[2]CONTROLES!$C$64,[2]CONTROLES!$D$64,[2]CONTROLES!$D$65))</f>
        <v>0</v>
      </c>
      <c r="AX158" s="168">
        <f t="shared" si="9"/>
        <v>0</v>
      </c>
      <c r="AY158" s="169" t="str">
        <f t="shared" si="10"/>
        <v>Débil</v>
      </c>
      <c r="AZ158" s="398"/>
      <c r="BA158" s="390"/>
      <c r="BB158" s="392"/>
      <c r="BC158" s="395"/>
      <c r="BD158" s="362"/>
      <c r="BE158" s="362"/>
      <c r="BF158" s="66"/>
      <c r="BG158" s="66"/>
      <c r="BH158" s="170"/>
      <c r="BI158" s="66"/>
      <c r="BJ158" s="66"/>
      <c r="BK158" s="66"/>
      <c r="BL158" s="66"/>
      <c r="BM158" s="66" t="s">
        <v>171</v>
      </c>
      <c r="BN158" s="362"/>
      <c r="BO158" s="187"/>
      <c r="BP158" s="187"/>
      <c r="BQ158" s="187"/>
      <c r="BR158" s="187"/>
      <c r="BS158" s="187"/>
      <c r="BT158" s="187"/>
      <c r="BU158" s="187"/>
      <c r="BV158" s="187"/>
      <c r="BW158" s="187"/>
      <c r="BX158" s="187"/>
      <c r="BY158" s="187"/>
      <c r="BZ158" s="187"/>
      <c r="CA158" s="187"/>
      <c r="CB158" s="187"/>
      <c r="CC158" s="187"/>
      <c r="CD158" s="187"/>
      <c r="CE158" s="187"/>
      <c r="CF158" s="187"/>
      <c r="CG158" s="362"/>
      <c r="CH158" s="362"/>
      <c r="CI158" s="362"/>
      <c r="CJ158" s="362"/>
      <c r="CK158" s="362"/>
      <c r="CL158" s="362"/>
      <c r="CM158" s="362"/>
      <c r="CN158" s="362"/>
      <c r="CO158" s="362"/>
      <c r="CP158" s="362"/>
      <c r="CQ158" s="362"/>
      <c r="CR158" s="362"/>
      <c r="CS158" s="362"/>
      <c r="CT158" s="362"/>
      <c r="CU158" s="362"/>
      <c r="CV158" s="362"/>
      <c r="CW158" s="362"/>
      <c r="CX158" s="362"/>
      <c r="CY158" s="362"/>
      <c r="CZ158" s="362"/>
      <c r="DA158" s="362"/>
      <c r="DB158" s="362"/>
      <c r="DC158" s="362"/>
      <c r="DD158" s="362"/>
      <c r="DE158" s="362"/>
      <c r="DF158" s="362"/>
      <c r="DG158" s="362"/>
      <c r="DH158" s="362"/>
      <c r="DI158" s="362"/>
      <c r="DJ158" s="362"/>
      <c r="DK158" s="362"/>
      <c r="DL158" s="362"/>
      <c r="DM158" s="362"/>
      <c r="DN158" s="362"/>
      <c r="DO158" s="362"/>
      <c r="DP158" s="362"/>
      <c r="DQ158" s="362"/>
      <c r="DR158" s="362"/>
      <c r="DS158" s="362"/>
      <c r="DT158" s="258"/>
      <c r="DU158" s="258"/>
      <c r="DV158" s="258"/>
      <c r="DW158" s="258"/>
      <c r="DX158" s="258"/>
      <c r="DY158" s="258"/>
      <c r="DZ158" s="258"/>
      <c r="EA158" s="258"/>
      <c r="EB158" s="258"/>
      <c r="EC158" s="362"/>
      <c r="ED158" s="362"/>
      <c r="EE158" s="362"/>
      <c r="EF158" s="362"/>
      <c r="EG158" s="362"/>
      <c r="EH158" s="362"/>
      <c r="EI158" s="362"/>
      <c r="EJ158" s="362"/>
      <c r="EK158" s="362"/>
    </row>
    <row r="159" spans="1:141" ht="39.75" hidden="1" customHeight="1" x14ac:dyDescent="0.2">
      <c r="A159" s="351"/>
      <c r="B159" s="396" t="s">
        <v>121</v>
      </c>
      <c r="C159" s="396" t="str">
        <f>VLOOKUP(B159,FORMULAS!$A$30:$B$46,2,0)</f>
        <v>OBJETIVO PROCESO</v>
      </c>
      <c r="D159" s="396" t="str">
        <f>VLOOKUP(B159,FORMULAS!$A$30:$C$46,3,0)</f>
        <v>RESPONSABLE</v>
      </c>
      <c r="E159" s="199"/>
      <c r="F159" s="437"/>
      <c r="G159" s="199"/>
      <c r="H159" s="438"/>
      <c r="I159" s="436"/>
      <c r="J159" s="188"/>
      <c r="K159" s="162"/>
      <c r="L159" s="162"/>
      <c r="M159" s="162"/>
      <c r="N159" s="162"/>
      <c r="O159" s="396" t="s">
        <v>3</v>
      </c>
      <c r="P159" s="388" t="str">
        <f>VLOOKUP(O159,FORMULAS!$A$77:$B$82,2,0)</f>
        <v>Probabilidad</v>
      </c>
      <c r="Q159" s="393" t="str">
        <f>+P159</f>
        <v>Probabilidad</v>
      </c>
      <c r="R159" s="388" t="e">
        <f>VLOOKUP(A159,'Impacto Ri Inhe'!$B$5:$AF$41,31,1)</f>
        <v>#N/A</v>
      </c>
      <c r="S159" s="393" t="e">
        <f>CONCATENATE(R159,"-",Q159)</f>
        <v>#N/A</v>
      </c>
      <c r="T159" s="360" t="e">
        <f>VLOOKUP(S159,FORMULAS!$I$77:$J$97,2,0)</f>
        <v>#N/A</v>
      </c>
      <c r="U159" s="163"/>
      <c r="V159" s="164"/>
      <c r="W159" s="164"/>
      <c r="X159" s="164"/>
      <c r="Y159" s="165" t="s">
        <v>115</v>
      </c>
      <c r="Z159" s="132">
        <f>+IF(Y159='Tabla Valoración controles'!$D$4,'Tabla Valoración controles'!$F$4,IF('Mapa Corrupcion'!Y159='Tabla Valoración controles'!$D$5,'Tabla Valoración controles'!$F$5,IF(Y159=FORMULAS!$A$10,0,'Tabla Valoración controles'!$F$6)))</f>
        <v>0</v>
      </c>
      <c r="AA159" s="165"/>
      <c r="AB159" s="133">
        <f>+IF(AA159='Tabla Valoración controles'!$D$7,'Tabla Valoración controles'!$F$7,IF(Y159=FORMULAS!$A$10,0,'Tabla Valoración controles'!$F$8))</f>
        <v>0</v>
      </c>
      <c r="AC159" s="165"/>
      <c r="AD159" s="132">
        <f>+IF(AC159='Tabla Valoración controles'!$D$9,'Tabla Valoración controles'!$F$9,IF(Y159=FORMULAS!$A$10,0,'Tabla Valoración controles'!$F$10))</f>
        <v>0</v>
      </c>
      <c r="AE159" s="165"/>
      <c r="AF159" s="132">
        <f>+IF(AE159='Tabla Valoración controles'!$D$9,'Tabla Valoración controles'!$F$9,IF(AA159=FORMULAS!$A$10,0,'Tabla Valoración controles'!$F$10))</f>
        <v>0</v>
      </c>
      <c r="AG159" s="165"/>
      <c r="AH159" s="132">
        <f>+IF(AG159='Tabla Valoración controles'!$D$13,'Tabla Valoración controles'!$F$13,'Tabla Valoración controles'!$F$14)</f>
        <v>0</v>
      </c>
      <c r="AI159" s="194">
        <f t="shared" si="8"/>
        <v>0</v>
      </c>
      <c r="AJ159" s="166"/>
      <c r="AK159" s="167">
        <f>+IF(AJ159=[2]CONTROLES!$C$50,[2]CONTROLES!$D$50,[2]CONTROLES!$D$51)</f>
        <v>0</v>
      </c>
      <c r="AL159" s="166"/>
      <c r="AM159" s="167">
        <f>+IF(AL159=[2]CONTROLES!$C$52,[2]CONTROLES!$D$52,[2]CONTROLES!$D$53)</f>
        <v>0</v>
      </c>
      <c r="AN159" s="166"/>
      <c r="AO159" s="167">
        <f>+IF(AN159=[2]CONTROLES!$C$54,[2]CONTROLES!$D$54,[2]CONTROLES!$D$55)</f>
        <v>0</v>
      </c>
      <c r="AP159" s="166"/>
      <c r="AQ159" s="167">
        <f>+IF(AP159=[2]CONTROLES!$C$56,[2]CONTROLES!$D$56,IF(AP159=[2]CONTROLES!$C$57,[2]CONTROLES!$D$57,[2]CONTROLES!$D$58))</f>
        <v>0</v>
      </c>
      <c r="AR159" s="166"/>
      <c r="AS159" s="167">
        <f>+IF(AR159=[2]CONTROLES!$C$59,[2]CONTROLES!$D$59,[2]CONTROLES!$D$60)</f>
        <v>0</v>
      </c>
      <c r="AT159" s="166"/>
      <c r="AU159" s="167">
        <f>+IF(AT159=[2]CONTROLES!$C$61,[2]CONTROLES!$D$61,[2]CONTROLES!$D$62)</f>
        <v>0</v>
      </c>
      <c r="AV159" s="166"/>
      <c r="AW159" s="168">
        <f>+IF(AV159=[2]CONTROLES!$C$63,[2]CONTROLES!$D$63,IF(AV159=[2]CONTROLES!$C$64,[2]CONTROLES!$D$64,[2]CONTROLES!$D$65))</f>
        <v>0</v>
      </c>
      <c r="AX159" s="168">
        <f t="shared" si="9"/>
        <v>0</v>
      </c>
      <c r="AY159" s="169" t="str">
        <f t="shared" si="10"/>
        <v>Débil</v>
      </c>
      <c r="AZ159" s="396" t="s">
        <v>3</v>
      </c>
      <c r="BA159" s="388" t="str">
        <f>VLOOKUP(AZ159,FORMULAS!$A$77:$B$82,2,0)</f>
        <v>Probabilidad</v>
      </c>
      <c r="BB159" s="391" t="e">
        <f>+R159</f>
        <v>#N/A</v>
      </c>
      <c r="BC159" s="393" t="e">
        <f>CONCATENATE(BB159,"-",BA159)</f>
        <v>#N/A</v>
      </c>
      <c r="BD159" s="360" t="e">
        <f>VLOOKUP(BC159,FORMULAS!$I$77:$J$97,2,0)</f>
        <v>#N/A</v>
      </c>
      <c r="BE159" s="360"/>
      <c r="BF159" s="66"/>
      <c r="BG159" s="66"/>
      <c r="BH159" s="170"/>
      <c r="BI159" s="66"/>
      <c r="BJ159" s="66"/>
      <c r="BK159" s="66"/>
      <c r="BL159" s="66"/>
      <c r="BM159" s="66" t="s">
        <v>171</v>
      </c>
      <c r="BN159" s="360"/>
      <c r="BO159" s="185"/>
      <c r="BP159" s="185"/>
      <c r="BQ159" s="185"/>
      <c r="BR159" s="185"/>
      <c r="BS159" s="185"/>
      <c r="BT159" s="185"/>
      <c r="BU159" s="185"/>
      <c r="BV159" s="185"/>
      <c r="BW159" s="185"/>
      <c r="BX159" s="185"/>
      <c r="BY159" s="185"/>
      <c r="BZ159" s="185"/>
      <c r="CA159" s="185"/>
      <c r="CB159" s="185"/>
      <c r="CC159" s="185"/>
      <c r="CD159" s="185"/>
      <c r="CE159" s="185"/>
      <c r="CF159" s="185"/>
      <c r="CG159" s="360"/>
      <c r="CH159" s="360"/>
      <c r="CI159" s="360"/>
      <c r="CJ159" s="360"/>
      <c r="CK159" s="360"/>
      <c r="CL159" s="360"/>
      <c r="CM159" s="360"/>
      <c r="CN159" s="360"/>
      <c r="CO159" s="360"/>
      <c r="CP159" s="360"/>
      <c r="CQ159" s="360"/>
      <c r="CR159" s="360"/>
      <c r="CS159" s="360"/>
      <c r="CT159" s="360"/>
      <c r="CU159" s="360"/>
      <c r="CV159" s="360"/>
      <c r="CW159" s="360"/>
      <c r="CX159" s="360"/>
      <c r="CY159" s="360"/>
      <c r="CZ159" s="360"/>
      <c r="DA159" s="360"/>
      <c r="DB159" s="360"/>
      <c r="DC159" s="360"/>
      <c r="DD159" s="360"/>
      <c r="DE159" s="360"/>
      <c r="DF159" s="360"/>
      <c r="DG159" s="360"/>
      <c r="DH159" s="360"/>
      <c r="DI159" s="360"/>
      <c r="DJ159" s="360"/>
      <c r="DK159" s="360"/>
      <c r="DL159" s="360"/>
      <c r="DM159" s="360"/>
      <c r="DN159" s="360"/>
      <c r="DO159" s="360"/>
      <c r="DP159" s="360"/>
      <c r="DQ159" s="360"/>
      <c r="DR159" s="360"/>
      <c r="DS159" s="360"/>
      <c r="DT159" s="259"/>
      <c r="DU159" s="259"/>
      <c r="DV159" s="259"/>
      <c r="DW159" s="259"/>
      <c r="DX159" s="259"/>
      <c r="DY159" s="259"/>
      <c r="DZ159" s="259"/>
      <c r="EA159" s="259"/>
      <c r="EB159" s="259"/>
      <c r="EC159" s="360"/>
      <c r="ED159" s="360"/>
      <c r="EE159" s="360"/>
      <c r="EF159" s="360"/>
      <c r="EG159" s="360"/>
      <c r="EH159" s="360"/>
      <c r="EI159" s="360"/>
      <c r="EJ159" s="360"/>
      <c r="EK159" s="360"/>
    </row>
    <row r="160" spans="1:141" ht="39.75" hidden="1" customHeight="1" x14ac:dyDescent="0.2">
      <c r="A160" s="352"/>
      <c r="B160" s="397"/>
      <c r="C160" s="397"/>
      <c r="D160" s="397"/>
      <c r="E160" s="199"/>
      <c r="F160" s="437"/>
      <c r="G160" s="199"/>
      <c r="H160" s="439"/>
      <c r="I160" s="436"/>
      <c r="J160" s="189"/>
      <c r="K160" s="171"/>
      <c r="L160" s="171"/>
      <c r="M160" s="171"/>
      <c r="N160" s="171"/>
      <c r="O160" s="397"/>
      <c r="P160" s="389"/>
      <c r="Q160" s="394"/>
      <c r="R160" s="389"/>
      <c r="S160" s="394"/>
      <c r="T160" s="361"/>
      <c r="U160" s="163"/>
      <c r="V160" s="164"/>
      <c r="W160" s="164"/>
      <c r="X160" s="164"/>
      <c r="Y160" s="165" t="s">
        <v>115</v>
      </c>
      <c r="Z160" s="132">
        <f>+IF(Y160='Tabla Valoración controles'!$D$4,'Tabla Valoración controles'!$F$4,IF('Mapa Corrupcion'!Y160='Tabla Valoración controles'!$D$5,'Tabla Valoración controles'!$F$5,IF(Y160=FORMULAS!$A$10,0,'Tabla Valoración controles'!$F$6)))</f>
        <v>0</v>
      </c>
      <c r="AA160" s="165"/>
      <c r="AB160" s="133">
        <f>+IF(AA160='Tabla Valoración controles'!$D$7,'Tabla Valoración controles'!$F$7,IF(Y160=FORMULAS!$A$10,0,'Tabla Valoración controles'!$F$8))</f>
        <v>0</v>
      </c>
      <c r="AC160" s="165"/>
      <c r="AD160" s="132">
        <f>+IF(AC160='Tabla Valoración controles'!$D$9,'Tabla Valoración controles'!$F$9,IF(Y160=FORMULAS!$A$10,0,'Tabla Valoración controles'!$F$10))</f>
        <v>0</v>
      </c>
      <c r="AE160" s="165"/>
      <c r="AF160" s="132">
        <f>+IF(AE160='Tabla Valoración controles'!$D$9,'Tabla Valoración controles'!$F$9,IF(AA160=FORMULAS!$A$10,0,'Tabla Valoración controles'!$F$10))</f>
        <v>0</v>
      </c>
      <c r="AG160" s="165"/>
      <c r="AH160" s="132">
        <f>+IF(AG160='Tabla Valoración controles'!$D$13,'Tabla Valoración controles'!$F$13,'Tabla Valoración controles'!$F$14)</f>
        <v>0</v>
      </c>
      <c r="AI160" s="194">
        <f t="shared" si="8"/>
        <v>0</v>
      </c>
      <c r="AJ160" s="166"/>
      <c r="AK160" s="167">
        <f>+IF(AJ160=[2]CONTROLES!$C$50,[2]CONTROLES!$D$50,[2]CONTROLES!$D$51)</f>
        <v>0</v>
      </c>
      <c r="AL160" s="166"/>
      <c r="AM160" s="167">
        <f>+IF(AL160=[2]CONTROLES!$C$52,[2]CONTROLES!$D$52,[2]CONTROLES!$D$53)</f>
        <v>0</v>
      </c>
      <c r="AN160" s="166"/>
      <c r="AO160" s="167">
        <f>+IF(AN160=[2]CONTROLES!$C$54,[2]CONTROLES!$D$54,[2]CONTROLES!$D$55)</f>
        <v>0</v>
      </c>
      <c r="AP160" s="166"/>
      <c r="AQ160" s="167">
        <f>+IF(AP160=[2]CONTROLES!$C$56,[2]CONTROLES!$D$56,IF(AP160=[2]CONTROLES!$C$57,[2]CONTROLES!$D$57,[2]CONTROLES!$D$58))</f>
        <v>0</v>
      </c>
      <c r="AR160" s="166"/>
      <c r="AS160" s="167">
        <f>+IF(AR160=[2]CONTROLES!$C$59,[2]CONTROLES!$D$59,[2]CONTROLES!$D$60)</f>
        <v>0</v>
      </c>
      <c r="AT160" s="166"/>
      <c r="AU160" s="167">
        <f>+IF(AT160=[2]CONTROLES!$C$61,[2]CONTROLES!$D$61,[2]CONTROLES!$D$62)</f>
        <v>0</v>
      </c>
      <c r="AV160" s="166"/>
      <c r="AW160" s="168">
        <f>+IF(AV160=[2]CONTROLES!$C$63,[2]CONTROLES!$D$63,IF(AV160=[2]CONTROLES!$C$64,[2]CONTROLES!$D$64,[2]CONTROLES!$D$65))</f>
        <v>0</v>
      </c>
      <c r="AX160" s="168">
        <f t="shared" si="9"/>
        <v>0</v>
      </c>
      <c r="AY160" s="169" t="str">
        <f t="shared" si="10"/>
        <v>Débil</v>
      </c>
      <c r="AZ160" s="397"/>
      <c r="BA160" s="389"/>
      <c r="BB160" s="392"/>
      <c r="BC160" s="394"/>
      <c r="BD160" s="361"/>
      <c r="BE160" s="361"/>
      <c r="BF160" s="66"/>
      <c r="BG160" s="66"/>
      <c r="BH160" s="170"/>
      <c r="BI160" s="66"/>
      <c r="BJ160" s="66"/>
      <c r="BK160" s="66"/>
      <c r="BL160" s="66"/>
      <c r="BM160" s="66" t="s">
        <v>171</v>
      </c>
      <c r="BN160" s="361"/>
      <c r="BO160" s="186"/>
      <c r="BP160" s="186"/>
      <c r="BQ160" s="186"/>
      <c r="BR160" s="186"/>
      <c r="BS160" s="186"/>
      <c r="BT160" s="186"/>
      <c r="BU160" s="186"/>
      <c r="BV160" s="186"/>
      <c r="BW160" s="186"/>
      <c r="BX160" s="186"/>
      <c r="BY160" s="186"/>
      <c r="BZ160" s="186"/>
      <c r="CA160" s="186"/>
      <c r="CB160" s="186"/>
      <c r="CC160" s="186"/>
      <c r="CD160" s="186"/>
      <c r="CE160" s="186"/>
      <c r="CF160" s="186"/>
      <c r="CG160" s="361"/>
      <c r="CH160" s="361"/>
      <c r="CI160" s="361"/>
      <c r="CJ160" s="361"/>
      <c r="CK160" s="361"/>
      <c r="CL160" s="361"/>
      <c r="CM160" s="361"/>
      <c r="CN160" s="361"/>
      <c r="CO160" s="361"/>
      <c r="CP160" s="361"/>
      <c r="CQ160" s="361"/>
      <c r="CR160" s="361"/>
      <c r="CS160" s="361"/>
      <c r="CT160" s="361"/>
      <c r="CU160" s="361"/>
      <c r="CV160" s="361"/>
      <c r="CW160" s="361"/>
      <c r="CX160" s="361"/>
      <c r="CY160" s="361"/>
      <c r="CZ160" s="361"/>
      <c r="DA160" s="361"/>
      <c r="DB160" s="361"/>
      <c r="DC160" s="361"/>
      <c r="DD160" s="361"/>
      <c r="DE160" s="361"/>
      <c r="DF160" s="361"/>
      <c r="DG160" s="361"/>
      <c r="DH160" s="361"/>
      <c r="DI160" s="361"/>
      <c r="DJ160" s="361"/>
      <c r="DK160" s="361"/>
      <c r="DL160" s="361"/>
      <c r="DM160" s="361"/>
      <c r="DN160" s="361"/>
      <c r="DO160" s="361"/>
      <c r="DP160" s="361"/>
      <c r="DQ160" s="361"/>
      <c r="DR160" s="361"/>
      <c r="DS160" s="361"/>
      <c r="DT160" s="257"/>
      <c r="DU160" s="257"/>
      <c r="DV160" s="257"/>
      <c r="DW160" s="257"/>
      <c r="DX160" s="257"/>
      <c r="DY160" s="257"/>
      <c r="DZ160" s="257"/>
      <c r="EA160" s="257"/>
      <c r="EB160" s="257"/>
      <c r="EC160" s="361"/>
      <c r="ED160" s="361"/>
      <c r="EE160" s="361"/>
      <c r="EF160" s="361"/>
      <c r="EG160" s="361"/>
      <c r="EH160" s="361"/>
      <c r="EI160" s="361"/>
      <c r="EJ160" s="361"/>
      <c r="EK160" s="361"/>
    </row>
    <row r="161" spans="1:141" ht="39.75" hidden="1" customHeight="1" x14ac:dyDescent="0.2">
      <c r="A161" s="352"/>
      <c r="B161" s="397"/>
      <c r="C161" s="397"/>
      <c r="D161" s="397"/>
      <c r="E161" s="199"/>
      <c r="F161" s="437"/>
      <c r="G161" s="199"/>
      <c r="H161" s="439"/>
      <c r="I161" s="436"/>
      <c r="J161" s="189"/>
      <c r="K161" s="171"/>
      <c r="L161" s="171"/>
      <c r="M161" s="171"/>
      <c r="N161" s="171"/>
      <c r="O161" s="397"/>
      <c r="P161" s="389"/>
      <c r="Q161" s="394"/>
      <c r="R161" s="389"/>
      <c r="S161" s="394"/>
      <c r="T161" s="361"/>
      <c r="U161" s="163"/>
      <c r="V161" s="164"/>
      <c r="W161" s="164"/>
      <c r="X161" s="164"/>
      <c r="Y161" s="165" t="s">
        <v>115</v>
      </c>
      <c r="Z161" s="132">
        <f>+IF(Y161='Tabla Valoración controles'!$D$4,'Tabla Valoración controles'!$F$4,IF('Mapa Corrupcion'!Y161='Tabla Valoración controles'!$D$5,'Tabla Valoración controles'!$F$5,IF(Y161=FORMULAS!$A$10,0,'Tabla Valoración controles'!$F$6)))</f>
        <v>0</v>
      </c>
      <c r="AA161" s="165"/>
      <c r="AB161" s="133">
        <f>+IF(AA161='Tabla Valoración controles'!$D$7,'Tabla Valoración controles'!$F$7,IF(Y161=FORMULAS!$A$10,0,'Tabla Valoración controles'!$F$8))</f>
        <v>0</v>
      </c>
      <c r="AC161" s="165"/>
      <c r="AD161" s="132">
        <f>+IF(AC161='Tabla Valoración controles'!$D$9,'Tabla Valoración controles'!$F$9,IF(Y161=FORMULAS!$A$10,0,'Tabla Valoración controles'!$F$10))</f>
        <v>0</v>
      </c>
      <c r="AE161" s="165"/>
      <c r="AF161" s="132">
        <f>+IF(AE161='Tabla Valoración controles'!$D$9,'Tabla Valoración controles'!$F$9,IF(AA161=FORMULAS!$A$10,0,'Tabla Valoración controles'!$F$10))</f>
        <v>0</v>
      </c>
      <c r="AG161" s="165"/>
      <c r="AH161" s="132">
        <f>+IF(AG161='Tabla Valoración controles'!$D$13,'Tabla Valoración controles'!$F$13,'Tabla Valoración controles'!$F$14)</f>
        <v>0</v>
      </c>
      <c r="AI161" s="194">
        <f t="shared" si="8"/>
        <v>0</v>
      </c>
      <c r="AJ161" s="166"/>
      <c r="AK161" s="167">
        <f>+IF(AJ161=[2]CONTROLES!$C$50,[2]CONTROLES!$D$50,[2]CONTROLES!$D$51)</f>
        <v>0</v>
      </c>
      <c r="AL161" s="166"/>
      <c r="AM161" s="167">
        <f>+IF(AL161=[2]CONTROLES!$C$52,[2]CONTROLES!$D$52,[2]CONTROLES!$D$53)</f>
        <v>0</v>
      </c>
      <c r="AN161" s="166"/>
      <c r="AO161" s="167">
        <f>+IF(AN161=[2]CONTROLES!$C$54,[2]CONTROLES!$D$54,[2]CONTROLES!$D$55)</f>
        <v>0</v>
      </c>
      <c r="AP161" s="166"/>
      <c r="AQ161" s="167">
        <f>+IF(AP161=[2]CONTROLES!$C$56,[2]CONTROLES!$D$56,IF(AP161=[2]CONTROLES!$C$57,[2]CONTROLES!$D$57,[2]CONTROLES!$D$58))</f>
        <v>0</v>
      </c>
      <c r="AR161" s="166"/>
      <c r="AS161" s="167">
        <f>+IF(AR161=[2]CONTROLES!$C$59,[2]CONTROLES!$D$59,[2]CONTROLES!$D$60)</f>
        <v>0</v>
      </c>
      <c r="AT161" s="166"/>
      <c r="AU161" s="167">
        <f>+IF(AT161=[2]CONTROLES!$C$61,[2]CONTROLES!$D$61,[2]CONTROLES!$D$62)</f>
        <v>0</v>
      </c>
      <c r="AV161" s="166"/>
      <c r="AW161" s="168">
        <f>+IF(AV161=[2]CONTROLES!$C$63,[2]CONTROLES!$D$63,IF(AV161=[2]CONTROLES!$C$64,[2]CONTROLES!$D$64,[2]CONTROLES!$D$65))</f>
        <v>0</v>
      </c>
      <c r="AX161" s="168">
        <f t="shared" si="9"/>
        <v>0</v>
      </c>
      <c r="AY161" s="169" t="str">
        <f t="shared" si="10"/>
        <v>Débil</v>
      </c>
      <c r="AZ161" s="397"/>
      <c r="BA161" s="389"/>
      <c r="BB161" s="392"/>
      <c r="BC161" s="394"/>
      <c r="BD161" s="361"/>
      <c r="BE161" s="361"/>
      <c r="BF161" s="66"/>
      <c r="BG161" s="66"/>
      <c r="BH161" s="170"/>
      <c r="BI161" s="66"/>
      <c r="BJ161" s="66"/>
      <c r="BK161" s="66"/>
      <c r="BL161" s="66"/>
      <c r="BM161" s="66" t="s">
        <v>171</v>
      </c>
      <c r="BN161" s="361"/>
      <c r="BO161" s="186"/>
      <c r="BP161" s="186"/>
      <c r="BQ161" s="186"/>
      <c r="BR161" s="186"/>
      <c r="BS161" s="186"/>
      <c r="BT161" s="186"/>
      <c r="BU161" s="186"/>
      <c r="BV161" s="186"/>
      <c r="BW161" s="186"/>
      <c r="BX161" s="186"/>
      <c r="BY161" s="186"/>
      <c r="BZ161" s="186"/>
      <c r="CA161" s="186"/>
      <c r="CB161" s="186"/>
      <c r="CC161" s="186"/>
      <c r="CD161" s="186"/>
      <c r="CE161" s="186"/>
      <c r="CF161" s="186"/>
      <c r="CG161" s="361"/>
      <c r="CH161" s="361"/>
      <c r="CI161" s="361"/>
      <c r="CJ161" s="361"/>
      <c r="CK161" s="361"/>
      <c r="CL161" s="361"/>
      <c r="CM161" s="361"/>
      <c r="CN161" s="361"/>
      <c r="CO161" s="361"/>
      <c r="CP161" s="361"/>
      <c r="CQ161" s="361"/>
      <c r="CR161" s="361"/>
      <c r="CS161" s="361"/>
      <c r="CT161" s="361"/>
      <c r="CU161" s="361"/>
      <c r="CV161" s="361"/>
      <c r="CW161" s="361"/>
      <c r="CX161" s="361"/>
      <c r="CY161" s="361"/>
      <c r="CZ161" s="361"/>
      <c r="DA161" s="361"/>
      <c r="DB161" s="361"/>
      <c r="DC161" s="361"/>
      <c r="DD161" s="361"/>
      <c r="DE161" s="361"/>
      <c r="DF161" s="361"/>
      <c r="DG161" s="361"/>
      <c r="DH161" s="361"/>
      <c r="DI161" s="361"/>
      <c r="DJ161" s="361"/>
      <c r="DK161" s="361"/>
      <c r="DL161" s="361"/>
      <c r="DM161" s="361"/>
      <c r="DN161" s="361"/>
      <c r="DO161" s="361"/>
      <c r="DP161" s="361"/>
      <c r="DQ161" s="361"/>
      <c r="DR161" s="361"/>
      <c r="DS161" s="361"/>
      <c r="DT161" s="257"/>
      <c r="DU161" s="257"/>
      <c r="DV161" s="257"/>
      <c r="DW161" s="257"/>
      <c r="DX161" s="257"/>
      <c r="DY161" s="257"/>
      <c r="DZ161" s="257"/>
      <c r="EA161" s="257"/>
      <c r="EB161" s="257"/>
      <c r="EC161" s="361"/>
      <c r="ED161" s="361"/>
      <c r="EE161" s="361"/>
      <c r="EF161" s="361"/>
      <c r="EG161" s="361"/>
      <c r="EH161" s="361"/>
      <c r="EI161" s="361"/>
      <c r="EJ161" s="361"/>
      <c r="EK161" s="361"/>
    </row>
    <row r="162" spans="1:141" ht="39.75" hidden="1" customHeight="1" x14ac:dyDescent="0.2">
      <c r="A162" s="352"/>
      <c r="B162" s="397"/>
      <c r="C162" s="397"/>
      <c r="D162" s="397"/>
      <c r="E162" s="199"/>
      <c r="F162" s="437"/>
      <c r="G162" s="199"/>
      <c r="H162" s="439"/>
      <c r="I162" s="436"/>
      <c r="J162" s="189"/>
      <c r="K162" s="171"/>
      <c r="L162" s="171"/>
      <c r="M162" s="171"/>
      <c r="N162" s="171"/>
      <c r="O162" s="397"/>
      <c r="P162" s="389"/>
      <c r="Q162" s="394"/>
      <c r="R162" s="389"/>
      <c r="S162" s="394"/>
      <c r="T162" s="361"/>
      <c r="U162" s="163"/>
      <c r="V162" s="164"/>
      <c r="W162" s="164"/>
      <c r="X162" s="164"/>
      <c r="Y162" s="165" t="s">
        <v>115</v>
      </c>
      <c r="Z162" s="132">
        <f>+IF(Y162='Tabla Valoración controles'!$D$4,'Tabla Valoración controles'!$F$4,IF('Mapa Corrupcion'!Y162='Tabla Valoración controles'!$D$5,'Tabla Valoración controles'!$F$5,IF(Y162=FORMULAS!$A$10,0,'Tabla Valoración controles'!$F$6)))</f>
        <v>0</v>
      </c>
      <c r="AA162" s="165"/>
      <c r="AB162" s="133">
        <f>+IF(AA162='Tabla Valoración controles'!$D$7,'Tabla Valoración controles'!$F$7,IF(Y162=FORMULAS!$A$10,0,'Tabla Valoración controles'!$F$8))</f>
        <v>0</v>
      </c>
      <c r="AC162" s="165"/>
      <c r="AD162" s="132">
        <f>+IF(AC162='Tabla Valoración controles'!$D$9,'Tabla Valoración controles'!$F$9,IF(Y162=FORMULAS!$A$10,0,'Tabla Valoración controles'!$F$10))</f>
        <v>0</v>
      </c>
      <c r="AE162" s="165"/>
      <c r="AF162" s="132">
        <f>+IF(AE162='Tabla Valoración controles'!$D$9,'Tabla Valoración controles'!$F$9,IF(AA162=FORMULAS!$A$10,0,'Tabla Valoración controles'!$F$10))</f>
        <v>0</v>
      </c>
      <c r="AG162" s="165"/>
      <c r="AH162" s="132">
        <f>+IF(AG162='Tabla Valoración controles'!$D$13,'Tabla Valoración controles'!$F$13,'Tabla Valoración controles'!$F$14)</f>
        <v>0</v>
      </c>
      <c r="AI162" s="194">
        <f t="shared" si="8"/>
        <v>0</v>
      </c>
      <c r="AJ162" s="166"/>
      <c r="AK162" s="167">
        <f>+IF(AJ162=[2]CONTROLES!$C$50,[2]CONTROLES!$D$50,[2]CONTROLES!$D$51)</f>
        <v>0</v>
      </c>
      <c r="AL162" s="166"/>
      <c r="AM162" s="167">
        <f>+IF(AL162=[2]CONTROLES!$C$52,[2]CONTROLES!$D$52,[2]CONTROLES!$D$53)</f>
        <v>0</v>
      </c>
      <c r="AN162" s="166"/>
      <c r="AO162" s="167">
        <f>+IF(AN162=[2]CONTROLES!$C$54,[2]CONTROLES!$D$54,[2]CONTROLES!$D$55)</f>
        <v>0</v>
      </c>
      <c r="AP162" s="166"/>
      <c r="AQ162" s="167">
        <f>+IF(AP162=[2]CONTROLES!$C$56,[2]CONTROLES!$D$56,IF(AP162=[2]CONTROLES!$C$57,[2]CONTROLES!$D$57,[2]CONTROLES!$D$58))</f>
        <v>0</v>
      </c>
      <c r="AR162" s="166"/>
      <c r="AS162" s="167">
        <f>+IF(AR162=[2]CONTROLES!$C$59,[2]CONTROLES!$D$59,[2]CONTROLES!$D$60)</f>
        <v>0</v>
      </c>
      <c r="AT162" s="166"/>
      <c r="AU162" s="167">
        <f>+IF(AT162=[2]CONTROLES!$C$61,[2]CONTROLES!$D$61,[2]CONTROLES!$D$62)</f>
        <v>0</v>
      </c>
      <c r="AV162" s="166"/>
      <c r="AW162" s="168">
        <f>+IF(AV162=[2]CONTROLES!$C$63,[2]CONTROLES!$D$63,IF(AV162=[2]CONTROLES!$C$64,[2]CONTROLES!$D$64,[2]CONTROLES!$D$65))</f>
        <v>0</v>
      </c>
      <c r="AX162" s="168">
        <f t="shared" si="9"/>
        <v>0</v>
      </c>
      <c r="AY162" s="169" t="str">
        <f t="shared" si="10"/>
        <v>Débil</v>
      </c>
      <c r="AZ162" s="397"/>
      <c r="BA162" s="389"/>
      <c r="BB162" s="392"/>
      <c r="BC162" s="394"/>
      <c r="BD162" s="361"/>
      <c r="BE162" s="361"/>
      <c r="BF162" s="66"/>
      <c r="BG162" s="66"/>
      <c r="BH162" s="170"/>
      <c r="BI162" s="66"/>
      <c r="BJ162" s="66"/>
      <c r="BK162" s="66"/>
      <c r="BL162" s="66"/>
      <c r="BM162" s="66" t="s">
        <v>171</v>
      </c>
      <c r="BN162" s="361"/>
      <c r="BO162" s="186"/>
      <c r="BP162" s="186"/>
      <c r="BQ162" s="186"/>
      <c r="BR162" s="186"/>
      <c r="BS162" s="186"/>
      <c r="BT162" s="186"/>
      <c r="BU162" s="186"/>
      <c r="BV162" s="186"/>
      <c r="BW162" s="186"/>
      <c r="BX162" s="186"/>
      <c r="BY162" s="186"/>
      <c r="BZ162" s="186"/>
      <c r="CA162" s="186"/>
      <c r="CB162" s="186"/>
      <c r="CC162" s="186"/>
      <c r="CD162" s="186"/>
      <c r="CE162" s="186"/>
      <c r="CF162" s="186"/>
      <c r="CG162" s="361"/>
      <c r="CH162" s="361"/>
      <c r="CI162" s="361"/>
      <c r="CJ162" s="361"/>
      <c r="CK162" s="361"/>
      <c r="CL162" s="361"/>
      <c r="CM162" s="361"/>
      <c r="CN162" s="361"/>
      <c r="CO162" s="361"/>
      <c r="CP162" s="361"/>
      <c r="CQ162" s="361"/>
      <c r="CR162" s="361"/>
      <c r="CS162" s="361"/>
      <c r="CT162" s="361"/>
      <c r="CU162" s="361"/>
      <c r="CV162" s="361"/>
      <c r="CW162" s="361"/>
      <c r="CX162" s="361"/>
      <c r="CY162" s="361"/>
      <c r="CZ162" s="361"/>
      <c r="DA162" s="361"/>
      <c r="DB162" s="361"/>
      <c r="DC162" s="361"/>
      <c r="DD162" s="361"/>
      <c r="DE162" s="361"/>
      <c r="DF162" s="361"/>
      <c r="DG162" s="361"/>
      <c r="DH162" s="361"/>
      <c r="DI162" s="361"/>
      <c r="DJ162" s="361"/>
      <c r="DK162" s="361"/>
      <c r="DL162" s="361"/>
      <c r="DM162" s="361"/>
      <c r="DN162" s="361"/>
      <c r="DO162" s="361"/>
      <c r="DP162" s="361"/>
      <c r="DQ162" s="361"/>
      <c r="DR162" s="361"/>
      <c r="DS162" s="361"/>
      <c r="DT162" s="257"/>
      <c r="DU162" s="257"/>
      <c r="DV162" s="257"/>
      <c r="DW162" s="257"/>
      <c r="DX162" s="257"/>
      <c r="DY162" s="257"/>
      <c r="DZ162" s="257"/>
      <c r="EA162" s="257"/>
      <c r="EB162" s="257"/>
      <c r="EC162" s="361"/>
      <c r="ED162" s="361"/>
      <c r="EE162" s="361"/>
      <c r="EF162" s="361"/>
      <c r="EG162" s="361"/>
      <c r="EH162" s="361"/>
      <c r="EI162" s="361"/>
      <c r="EJ162" s="361"/>
      <c r="EK162" s="361"/>
    </row>
    <row r="163" spans="1:141" ht="39.75" hidden="1" customHeight="1" x14ac:dyDescent="0.2">
      <c r="A163" s="352"/>
      <c r="B163" s="397"/>
      <c r="C163" s="397"/>
      <c r="D163" s="397"/>
      <c r="E163" s="199"/>
      <c r="F163" s="437"/>
      <c r="G163" s="199"/>
      <c r="H163" s="439"/>
      <c r="I163" s="436"/>
      <c r="J163" s="189"/>
      <c r="K163" s="171"/>
      <c r="L163" s="171"/>
      <c r="M163" s="171"/>
      <c r="N163" s="171"/>
      <c r="O163" s="397"/>
      <c r="P163" s="389"/>
      <c r="Q163" s="394"/>
      <c r="R163" s="389"/>
      <c r="S163" s="394"/>
      <c r="T163" s="361"/>
      <c r="U163" s="163"/>
      <c r="V163" s="164"/>
      <c r="W163" s="164"/>
      <c r="X163" s="164"/>
      <c r="Y163" s="165" t="s">
        <v>115</v>
      </c>
      <c r="Z163" s="132">
        <f>+IF(Y163='Tabla Valoración controles'!$D$4,'Tabla Valoración controles'!$F$4,IF('Mapa Corrupcion'!Y163='Tabla Valoración controles'!$D$5,'Tabla Valoración controles'!$F$5,IF(Y163=FORMULAS!$A$10,0,'Tabla Valoración controles'!$F$6)))</f>
        <v>0</v>
      </c>
      <c r="AA163" s="165"/>
      <c r="AB163" s="133">
        <f>+IF(AA163='Tabla Valoración controles'!$D$7,'Tabla Valoración controles'!$F$7,IF(Y163=FORMULAS!$A$10,0,'Tabla Valoración controles'!$F$8))</f>
        <v>0</v>
      </c>
      <c r="AC163" s="165"/>
      <c r="AD163" s="132">
        <f>+IF(AC163='Tabla Valoración controles'!$D$9,'Tabla Valoración controles'!$F$9,IF(Y163=FORMULAS!$A$10,0,'Tabla Valoración controles'!$F$10))</f>
        <v>0</v>
      </c>
      <c r="AE163" s="165"/>
      <c r="AF163" s="132">
        <f>+IF(AE163='Tabla Valoración controles'!$D$9,'Tabla Valoración controles'!$F$9,IF(AA163=FORMULAS!$A$10,0,'Tabla Valoración controles'!$F$10))</f>
        <v>0</v>
      </c>
      <c r="AG163" s="165"/>
      <c r="AH163" s="132">
        <f>+IF(AG163='Tabla Valoración controles'!$D$13,'Tabla Valoración controles'!$F$13,'Tabla Valoración controles'!$F$14)</f>
        <v>0</v>
      </c>
      <c r="AI163" s="194">
        <f t="shared" si="8"/>
        <v>0</v>
      </c>
      <c r="AJ163" s="166"/>
      <c r="AK163" s="167">
        <f>+IF(AJ163=[2]CONTROLES!$C$50,[2]CONTROLES!$D$50,[2]CONTROLES!$D$51)</f>
        <v>0</v>
      </c>
      <c r="AL163" s="166"/>
      <c r="AM163" s="167">
        <f>+IF(AL163=[2]CONTROLES!$C$52,[2]CONTROLES!$D$52,[2]CONTROLES!$D$53)</f>
        <v>0</v>
      </c>
      <c r="AN163" s="166"/>
      <c r="AO163" s="167">
        <f>+IF(AN163=[2]CONTROLES!$C$54,[2]CONTROLES!$D$54,[2]CONTROLES!$D$55)</f>
        <v>0</v>
      </c>
      <c r="AP163" s="166"/>
      <c r="AQ163" s="167">
        <f>+IF(AP163=[2]CONTROLES!$C$56,[2]CONTROLES!$D$56,IF(AP163=[2]CONTROLES!$C$57,[2]CONTROLES!$D$57,[2]CONTROLES!$D$58))</f>
        <v>0</v>
      </c>
      <c r="AR163" s="166"/>
      <c r="AS163" s="167">
        <f>+IF(AR163=[2]CONTROLES!$C$59,[2]CONTROLES!$D$59,[2]CONTROLES!$D$60)</f>
        <v>0</v>
      </c>
      <c r="AT163" s="166"/>
      <c r="AU163" s="167">
        <f>+IF(AT163=[2]CONTROLES!$C$61,[2]CONTROLES!$D$61,[2]CONTROLES!$D$62)</f>
        <v>0</v>
      </c>
      <c r="AV163" s="166"/>
      <c r="AW163" s="168">
        <f>+IF(AV163=[2]CONTROLES!$C$63,[2]CONTROLES!$D$63,IF(AV163=[2]CONTROLES!$C$64,[2]CONTROLES!$D$64,[2]CONTROLES!$D$65))</f>
        <v>0</v>
      </c>
      <c r="AX163" s="168">
        <f t="shared" si="9"/>
        <v>0</v>
      </c>
      <c r="AY163" s="169" t="str">
        <f t="shared" si="10"/>
        <v>Débil</v>
      </c>
      <c r="AZ163" s="397"/>
      <c r="BA163" s="389"/>
      <c r="BB163" s="392"/>
      <c r="BC163" s="394"/>
      <c r="BD163" s="361"/>
      <c r="BE163" s="361"/>
      <c r="BF163" s="66"/>
      <c r="BG163" s="66"/>
      <c r="BH163" s="170"/>
      <c r="BI163" s="66"/>
      <c r="BJ163" s="66"/>
      <c r="BK163" s="66"/>
      <c r="BL163" s="66"/>
      <c r="BM163" s="66" t="s">
        <v>171</v>
      </c>
      <c r="BN163" s="361"/>
      <c r="BO163" s="186"/>
      <c r="BP163" s="186"/>
      <c r="BQ163" s="186"/>
      <c r="BR163" s="186"/>
      <c r="BS163" s="186"/>
      <c r="BT163" s="186"/>
      <c r="BU163" s="186"/>
      <c r="BV163" s="186"/>
      <c r="BW163" s="186"/>
      <c r="BX163" s="186"/>
      <c r="BY163" s="186"/>
      <c r="BZ163" s="186"/>
      <c r="CA163" s="186"/>
      <c r="CB163" s="186"/>
      <c r="CC163" s="186"/>
      <c r="CD163" s="186"/>
      <c r="CE163" s="186"/>
      <c r="CF163" s="186"/>
      <c r="CG163" s="361"/>
      <c r="CH163" s="361"/>
      <c r="CI163" s="361"/>
      <c r="CJ163" s="361"/>
      <c r="CK163" s="361"/>
      <c r="CL163" s="361"/>
      <c r="CM163" s="361"/>
      <c r="CN163" s="361"/>
      <c r="CO163" s="361"/>
      <c r="CP163" s="361"/>
      <c r="CQ163" s="361"/>
      <c r="CR163" s="361"/>
      <c r="CS163" s="361"/>
      <c r="CT163" s="361"/>
      <c r="CU163" s="361"/>
      <c r="CV163" s="361"/>
      <c r="CW163" s="361"/>
      <c r="CX163" s="361"/>
      <c r="CY163" s="361"/>
      <c r="CZ163" s="361"/>
      <c r="DA163" s="361"/>
      <c r="DB163" s="361"/>
      <c r="DC163" s="361"/>
      <c r="DD163" s="361"/>
      <c r="DE163" s="361"/>
      <c r="DF163" s="361"/>
      <c r="DG163" s="361"/>
      <c r="DH163" s="361"/>
      <c r="DI163" s="361"/>
      <c r="DJ163" s="361"/>
      <c r="DK163" s="361"/>
      <c r="DL163" s="361"/>
      <c r="DM163" s="361"/>
      <c r="DN163" s="361"/>
      <c r="DO163" s="361"/>
      <c r="DP163" s="361"/>
      <c r="DQ163" s="361"/>
      <c r="DR163" s="361"/>
      <c r="DS163" s="361"/>
      <c r="DT163" s="257"/>
      <c r="DU163" s="257"/>
      <c r="DV163" s="257"/>
      <c r="DW163" s="257"/>
      <c r="DX163" s="257"/>
      <c r="DY163" s="257"/>
      <c r="DZ163" s="257"/>
      <c r="EA163" s="257"/>
      <c r="EB163" s="257"/>
      <c r="EC163" s="361"/>
      <c r="ED163" s="361"/>
      <c r="EE163" s="361"/>
      <c r="EF163" s="361"/>
      <c r="EG163" s="361"/>
      <c r="EH163" s="361"/>
      <c r="EI163" s="361"/>
      <c r="EJ163" s="361"/>
      <c r="EK163" s="361"/>
    </row>
    <row r="164" spans="1:141" ht="39.75" hidden="1" customHeight="1" x14ac:dyDescent="0.2">
      <c r="A164" s="353"/>
      <c r="B164" s="398"/>
      <c r="C164" s="398"/>
      <c r="D164" s="398"/>
      <c r="E164" s="199"/>
      <c r="F164" s="437"/>
      <c r="G164" s="199"/>
      <c r="H164" s="440"/>
      <c r="I164" s="436"/>
      <c r="J164" s="190"/>
      <c r="K164" s="172"/>
      <c r="L164" s="172"/>
      <c r="M164" s="172"/>
      <c r="N164" s="172"/>
      <c r="O164" s="398"/>
      <c r="P164" s="390"/>
      <c r="Q164" s="395"/>
      <c r="R164" s="390"/>
      <c r="S164" s="395"/>
      <c r="T164" s="362"/>
      <c r="U164" s="163"/>
      <c r="V164" s="164"/>
      <c r="W164" s="164"/>
      <c r="X164" s="164"/>
      <c r="Y164" s="165" t="s">
        <v>115</v>
      </c>
      <c r="Z164" s="132">
        <f>+IF(Y164='Tabla Valoración controles'!$D$4,'Tabla Valoración controles'!$F$4,IF('Mapa Corrupcion'!Y164='Tabla Valoración controles'!$D$5,'Tabla Valoración controles'!$F$5,IF(Y164=FORMULAS!$A$10,0,'Tabla Valoración controles'!$F$6)))</f>
        <v>0</v>
      </c>
      <c r="AA164" s="165"/>
      <c r="AB164" s="133">
        <f>+IF(AA164='Tabla Valoración controles'!$D$7,'Tabla Valoración controles'!$F$7,IF(Y164=FORMULAS!$A$10,0,'Tabla Valoración controles'!$F$8))</f>
        <v>0</v>
      </c>
      <c r="AC164" s="165"/>
      <c r="AD164" s="132">
        <f>+IF(AC164='Tabla Valoración controles'!$D$9,'Tabla Valoración controles'!$F$9,IF(Y164=FORMULAS!$A$10,0,'Tabla Valoración controles'!$F$10))</f>
        <v>0</v>
      </c>
      <c r="AE164" s="165"/>
      <c r="AF164" s="132">
        <f>+IF(AE164='Tabla Valoración controles'!$D$9,'Tabla Valoración controles'!$F$9,IF(AA164=FORMULAS!$A$10,0,'Tabla Valoración controles'!$F$10))</f>
        <v>0</v>
      </c>
      <c r="AG164" s="165"/>
      <c r="AH164" s="132">
        <f>+IF(AG164='Tabla Valoración controles'!$D$13,'Tabla Valoración controles'!$F$13,'Tabla Valoración controles'!$F$14)</f>
        <v>0</v>
      </c>
      <c r="AI164" s="194">
        <f t="shared" si="8"/>
        <v>0</v>
      </c>
      <c r="AJ164" s="166"/>
      <c r="AK164" s="167">
        <f>+IF(AJ164=[2]CONTROLES!$C$50,[2]CONTROLES!$D$50,[2]CONTROLES!$D$51)</f>
        <v>0</v>
      </c>
      <c r="AL164" s="166"/>
      <c r="AM164" s="167">
        <f>+IF(AL164=[2]CONTROLES!$C$52,[2]CONTROLES!$D$52,[2]CONTROLES!$D$53)</f>
        <v>0</v>
      </c>
      <c r="AN164" s="166"/>
      <c r="AO164" s="167">
        <f>+IF(AN164=[2]CONTROLES!$C$54,[2]CONTROLES!$D$54,[2]CONTROLES!$D$55)</f>
        <v>0</v>
      </c>
      <c r="AP164" s="166"/>
      <c r="AQ164" s="167">
        <f>+IF(AP164=[2]CONTROLES!$C$56,[2]CONTROLES!$D$56,IF(AP164=[2]CONTROLES!$C$57,[2]CONTROLES!$D$57,[2]CONTROLES!$D$58))</f>
        <v>0</v>
      </c>
      <c r="AR164" s="166"/>
      <c r="AS164" s="167">
        <f>+IF(AR164=[2]CONTROLES!$C$59,[2]CONTROLES!$D$59,[2]CONTROLES!$D$60)</f>
        <v>0</v>
      </c>
      <c r="AT164" s="166"/>
      <c r="AU164" s="167">
        <f>+IF(AT164=[2]CONTROLES!$C$61,[2]CONTROLES!$D$61,[2]CONTROLES!$D$62)</f>
        <v>0</v>
      </c>
      <c r="AV164" s="166"/>
      <c r="AW164" s="168">
        <f>+IF(AV164=[2]CONTROLES!$C$63,[2]CONTROLES!$D$63,IF(AV164=[2]CONTROLES!$C$64,[2]CONTROLES!$D$64,[2]CONTROLES!$D$65))</f>
        <v>0</v>
      </c>
      <c r="AX164" s="168">
        <f t="shared" si="9"/>
        <v>0</v>
      </c>
      <c r="AY164" s="169" t="str">
        <f t="shared" si="10"/>
        <v>Débil</v>
      </c>
      <c r="AZ164" s="398"/>
      <c r="BA164" s="390"/>
      <c r="BB164" s="392"/>
      <c r="BC164" s="395"/>
      <c r="BD164" s="362"/>
      <c r="BE164" s="362"/>
      <c r="BF164" s="66"/>
      <c r="BG164" s="66"/>
      <c r="BH164" s="170"/>
      <c r="BI164" s="66"/>
      <c r="BJ164" s="66"/>
      <c r="BK164" s="66"/>
      <c r="BL164" s="66"/>
      <c r="BM164" s="66" t="s">
        <v>171</v>
      </c>
      <c r="BN164" s="362"/>
      <c r="BO164" s="187"/>
      <c r="BP164" s="187"/>
      <c r="BQ164" s="187"/>
      <c r="BR164" s="187"/>
      <c r="BS164" s="187"/>
      <c r="BT164" s="187"/>
      <c r="BU164" s="187"/>
      <c r="BV164" s="187"/>
      <c r="BW164" s="187"/>
      <c r="BX164" s="187"/>
      <c r="BY164" s="187"/>
      <c r="BZ164" s="187"/>
      <c r="CA164" s="187"/>
      <c r="CB164" s="187"/>
      <c r="CC164" s="187"/>
      <c r="CD164" s="187"/>
      <c r="CE164" s="187"/>
      <c r="CF164" s="187"/>
      <c r="CG164" s="362"/>
      <c r="CH164" s="362"/>
      <c r="CI164" s="362"/>
      <c r="CJ164" s="362"/>
      <c r="CK164" s="362"/>
      <c r="CL164" s="362"/>
      <c r="CM164" s="362"/>
      <c r="CN164" s="362"/>
      <c r="CO164" s="362"/>
      <c r="CP164" s="362"/>
      <c r="CQ164" s="362"/>
      <c r="CR164" s="362"/>
      <c r="CS164" s="362"/>
      <c r="CT164" s="362"/>
      <c r="CU164" s="362"/>
      <c r="CV164" s="362"/>
      <c r="CW164" s="362"/>
      <c r="CX164" s="362"/>
      <c r="CY164" s="362"/>
      <c r="CZ164" s="362"/>
      <c r="DA164" s="362"/>
      <c r="DB164" s="362"/>
      <c r="DC164" s="362"/>
      <c r="DD164" s="362"/>
      <c r="DE164" s="362"/>
      <c r="DF164" s="362"/>
      <c r="DG164" s="362"/>
      <c r="DH164" s="362"/>
      <c r="DI164" s="362"/>
      <c r="DJ164" s="362"/>
      <c r="DK164" s="362"/>
      <c r="DL164" s="362"/>
      <c r="DM164" s="362"/>
      <c r="DN164" s="362"/>
      <c r="DO164" s="362"/>
      <c r="DP164" s="362"/>
      <c r="DQ164" s="362"/>
      <c r="DR164" s="362"/>
      <c r="DS164" s="362"/>
      <c r="DT164" s="258"/>
      <c r="DU164" s="258"/>
      <c r="DV164" s="258"/>
      <c r="DW164" s="258"/>
      <c r="DX164" s="258"/>
      <c r="DY164" s="258"/>
      <c r="DZ164" s="258"/>
      <c r="EA164" s="258"/>
      <c r="EB164" s="258"/>
      <c r="EC164" s="362"/>
      <c r="ED164" s="362"/>
      <c r="EE164" s="362"/>
      <c r="EF164" s="362"/>
      <c r="EG164" s="362"/>
      <c r="EH164" s="362"/>
      <c r="EI164" s="362"/>
      <c r="EJ164" s="362"/>
      <c r="EK164" s="362"/>
    </row>
    <row r="165" spans="1:141" ht="39.75" hidden="1" customHeight="1" x14ac:dyDescent="0.2">
      <c r="A165" s="351"/>
      <c r="B165" s="396" t="s">
        <v>121</v>
      </c>
      <c r="C165" s="396" t="str">
        <f>VLOOKUP(B165,FORMULAS!$A$30:$B$46,2,0)</f>
        <v>OBJETIVO PROCESO</v>
      </c>
      <c r="D165" s="396" t="str">
        <f>VLOOKUP(B165,FORMULAS!$A$30:$C$46,3,0)</f>
        <v>RESPONSABLE</v>
      </c>
      <c r="E165" s="199"/>
      <c r="F165" s="437"/>
      <c r="G165" s="199"/>
      <c r="H165" s="438"/>
      <c r="I165" s="436"/>
      <c r="J165" s="188"/>
      <c r="K165" s="162"/>
      <c r="L165" s="162"/>
      <c r="M165" s="162"/>
      <c r="N165" s="162"/>
      <c r="O165" s="396" t="s">
        <v>3</v>
      </c>
      <c r="P165" s="388" t="str">
        <f>VLOOKUP(O165,FORMULAS!$A$77:$B$82,2,0)</f>
        <v>Probabilidad</v>
      </c>
      <c r="Q165" s="393" t="str">
        <f>+P165</f>
        <v>Probabilidad</v>
      </c>
      <c r="R165" s="388" t="e">
        <f>VLOOKUP(A165,'Impacto Ri Inhe'!$B$5:$AF$41,31,1)</f>
        <v>#N/A</v>
      </c>
      <c r="S165" s="393" t="e">
        <f>CONCATENATE(R165,"-",Q165)</f>
        <v>#N/A</v>
      </c>
      <c r="T165" s="360" t="e">
        <f>VLOOKUP(S165,FORMULAS!$I$77:$J$97,2,0)</f>
        <v>#N/A</v>
      </c>
      <c r="U165" s="163"/>
      <c r="V165" s="164"/>
      <c r="W165" s="164"/>
      <c r="X165" s="164"/>
      <c r="Y165" s="165" t="s">
        <v>115</v>
      </c>
      <c r="Z165" s="132">
        <f>+IF(Y165='Tabla Valoración controles'!$D$4,'Tabla Valoración controles'!$F$4,IF('Mapa Corrupcion'!Y165='Tabla Valoración controles'!$D$5,'Tabla Valoración controles'!$F$5,IF(Y165=FORMULAS!$A$10,0,'Tabla Valoración controles'!$F$6)))</f>
        <v>0</v>
      </c>
      <c r="AA165" s="165"/>
      <c r="AB165" s="133">
        <f>+IF(AA165='Tabla Valoración controles'!$D$7,'Tabla Valoración controles'!$F$7,IF(Y165=FORMULAS!$A$10,0,'Tabla Valoración controles'!$F$8))</f>
        <v>0</v>
      </c>
      <c r="AC165" s="165"/>
      <c r="AD165" s="132">
        <f>+IF(AC165='Tabla Valoración controles'!$D$9,'Tabla Valoración controles'!$F$9,IF(Y165=FORMULAS!$A$10,0,'Tabla Valoración controles'!$F$10))</f>
        <v>0</v>
      </c>
      <c r="AE165" s="165"/>
      <c r="AF165" s="132">
        <f>+IF(AE165='Tabla Valoración controles'!$D$9,'Tabla Valoración controles'!$F$9,IF(AA165=FORMULAS!$A$10,0,'Tabla Valoración controles'!$F$10))</f>
        <v>0</v>
      </c>
      <c r="AG165" s="165"/>
      <c r="AH165" s="132">
        <f>+IF(AG165='Tabla Valoración controles'!$D$13,'Tabla Valoración controles'!$F$13,'Tabla Valoración controles'!$F$14)</f>
        <v>0</v>
      </c>
      <c r="AI165" s="194">
        <f t="shared" si="8"/>
        <v>0</v>
      </c>
      <c r="AJ165" s="166"/>
      <c r="AK165" s="167">
        <f>+IF(AJ165=[2]CONTROLES!$C$50,[2]CONTROLES!$D$50,[2]CONTROLES!$D$51)</f>
        <v>0</v>
      </c>
      <c r="AL165" s="166"/>
      <c r="AM165" s="167">
        <f>+IF(AL165=[2]CONTROLES!$C$52,[2]CONTROLES!$D$52,[2]CONTROLES!$D$53)</f>
        <v>0</v>
      </c>
      <c r="AN165" s="166"/>
      <c r="AO165" s="167">
        <f>+IF(AN165=[2]CONTROLES!$C$54,[2]CONTROLES!$D$54,[2]CONTROLES!$D$55)</f>
        <v>0</v>
      </c>
      <c r="AP165" s="166"/>
      <c r="AQ165" s="167">
        <f>+IF(AP165=[2]CONTROLES!$C$56,[2]CONTROLES!$D$56,IF(AP165=[2]CONTROLES!$C$57,[2]CONTROLES!$D$57,[2]CONTROLES!$D$58))</f>
        <v>0</v>
      </c>
      <c r="AR165" s="166"/>
      <c r="AS165" s="167">
        <f>+IF(AR165=[2]CONTROLES!$C$59,[2]CONTROLES!$D$59,[2]CONTROLES!$D$60)</f>
        <v>0</v>
      </c>
      <c r="AT165" s="166"/>
      <c r="AU165" s="167">
        <f>+IF(AT165=[2]CONTROLES!$C$61,[2]CONTROLES!$D$61,[2]CONTROLES!$D$62)</f>
        <v>0</v>
      </c>
      <c r="AV165" s="166"/>
      <c r="AW165" s="168">
        <f>+IF(AV165=[2]CONTROLES!$C$63,[2]CONTROLES!$D$63,IF(AV165=[2]CONTROLES!$C$64,[2]CONTROLES!$D$64,[2]CONTROLES!$D$65))</f>
        <v>0</v>
      </c>
      <c r="AX165" s="168">
        <f t="shared" si="9"/>
        <v>0</v>
      </c>
      <c r="AY165" s="169" t="str">
        <f t="shared" si="10"/>
        <v>Débil</v>
      </c>
      <c r="AZ165" s="396" t="s">
        <v>3</v>
      </c>
      <c r="BA165" s="388" t="str">
        <f>VLOOKUP(AZ165,FORMULAS!$A$77:$B$82,2,0)</f>
        <v>Probabilidad</v>
      </c>
      <c r="BB165" s="391" t="e">
        <f>+R165</f>
        <v>#N/A</v>
      </c>
      <c r="BC165" s="393" t="e">
        <f>CONCATENATE(BB165,"-",BA165)</f>
        <v>#N/A</v>
      </c>
      <c r="BD165" s="360" t="e">
        <f>VLOOKUP(BC165,FORMULAS!$I$77:$J$97,2,0)</f>
        <v>#N/A</v>
      </c>
      <c r="BE165" s="360"/>
      <c r="BF165" s="66"/>
      <c r="BG165" s="66"/>
      <c r="BH165" s="170"/>
      <c r="BI165" s="66"/>
      <c r="BJ165" s="66"/>
      <c r="BK165" s="66"/>
      <c r="BL165" s="66"/>
      <c r="BM165" s="66" t="s">
        <v>171</v>
      </c>
      <c r="BN165" s="360"/>
      <c r="BO165" s="185"/>
      <c r="BP165" s="185"/>
      <c r="BQ165" s="185"/>
      <c r="BR165" s="185"/>
      <c r="BS165" s="185"/>
      <c r="BT165" s="185"/>
      <c r="BU165" s="185"/>
      <c r="BV165" s="185"/>
      <c r="BW165" s="185"/>
      <c r="BX165" s="185"/>
      <c r="BY165" s="185"/>
      <c r="BZ165" s="185"/>
      <c r="CA165" s="185"/>
      <c r="CB165" s="185"/>
      <c r="CC165" s="185"/>
      <c r="CD165" s="185"/>
      <c r="CE165" s="185"/>
      <c r="CF165" s="185"/>
      <c r="CG165" s="360"/>
      <c r="CH165" s="360"/>
      <c r="CI165" s="360"/>
      <c r="CJ165" s="360"/>
      <c r="CK165" s="360"/>
      <c r="CL165" s="360"/>
      <c r="CM165" s="360"/>
      <c r="CN165" s="360"/>
      <c r="CO165" s="360"/>
      <c r="CP165" s="360"/>
      <c r="CQ165" s="360"/>
      <c r="CR165" s="360"/>
      <c r="CS165" s="360"/>
      <c r="CT165" s="360"/>
      <c r="CU165" s="360"/>
      <c r="CV165" s="360"/>
      <c r="CW165" s="360"/>
      <c r="CX165" s="360"/>
      <c r="CY165" s="360"/>
      <c r="CZ165" s="360"/>
      <c r="DA165" s="360"/>
      <c r="DB165" s="360"/>
      <c r="DC165" s="360"/>
      <c r="DD165" s="360"/>
      <c r="DE165" s="360"/>
      <c r="DF165" s="360"/>
      <c r="DG165" s="360"/>
      <c r="DH165" s="360"/>
      <c r="DI165" s="360"/>
      <c r="DJ165" s="360"/>
      <c r="DK165" s="360"/>
      <c r="DL165" s="360"/>
      <c r="DM165" s="360"/>
      <c r="DN165" s="360"/>
      <c r="DO165" s="360"/>
      <c r="DP165" s="360"/>
      <c r="DQ165" s="360"/>
      <c r="DR165" s="360"/>
      <c r="DS165" s="360"/>
      <c r="DT165" s="259"/>
      <c r="DU165" s="259"/>
      <c r="DV165" s="259"/>
      <c r="DW165" s="259"/>
      <c r="DX165" s="259"/>
      <c r="DY165" s="259"/>
      <c r="DZ165" s="259"/>
      <c r="EA165" s="259"/>
      <c r="EB165" s="259"/>
      <c r="EC165" s="360"/>
      <c r="ED165" s="360"/>
      <c r="EE165" s="360"/>
      <c r="EF165" s="360"/>
      <c r="EG165" s="360"/>
      <c r="EH165" s="360"/>
      <c r="EI165" s="360"/>
      <c r="EJ165" s="360"/>
      <c r="EK165" s="360"/>
    </row>
    <row r="166" spans="1:141" ht="39.75" hidden="1" customHeight="1" x14ac:dyDescent="0.2">
      <c r="A166" s="352"/>
      <c r="B166" s="397"/>
      <c r="C166" s="397"/>
      <c r="D166" s="397"/>
      <c r="E166" s="199"/>
      <c r="F166" s="437"/>
      <c r="G166" s="199"/>
      <c r="H166" s="439"/>
      <c r="I166" s="436"/>
      <c r="J166" s="189"/>
      <c r="K166" s="171"/>
      <c r="L166" s="171"/>
      <c r="M166" s="171"/>
      <c r="N166" s="171"/>
      <c r="O166" s="397"/>
      <c r="P166" s="389"/>
      <c r="Q166" s="394"/>
      <c r="R166" s="389"/>
      <c r="S166" s="394"/>
      <c r="T166" s="361"/>
      <c r="U166" s="163"/>
      <c r="V166" s="164"/>
      <c r="W166" s="164"/>
      <c r="X166" s="164"/>
      <c r="Y166" s="165" t="s">
        <v>115</v>
      </c>
      <c r="Z166" s="132">
        <f>+IF(Y166='Tabla Valoración controles'!$D$4,'Tabla Valoración controles'!$F$4,IF('Mapa Corrupcion'!Y166='Tabla Valoración controles'!$D$5,'Tabla Valoración controles'!$F$5,IF(Y166=FORMULAS!$A$10,0,'Tabla Valoración controles'!$F$6)))</f>
        <v>0</v>
      </c>
      <c r="AA166" s="165"/>
      <c r="AB166" s="133">
        <f>+IF(AA166='Tabla Valoración controles'!$D$7,'Tabla Valoración controles'!$F$7,IF(Y166=FORMULAS!$A$10,0,'Tabla Valoración controles'!$F$8))</f>
        <v>0</v>
      </c>
      <c r="AC166" s="165"/>
      <c r="AD166" s="132">
        <f>+IF(AC166='Tabla Valoración controles'!$D$9,'Tabla Valoración controles'!$F$9,IF(Y166=FORMULAS!$A$10,0,'Tabla Valoración controles'!$F$10))</f>
        <v>0</v>
      </c>
      <c r="AE166" s="165"/>
      <c r="AF166" s="132">
        <f>+IF(AE166='Tabla Valoración controles'!$D$9,'Tabla Valoración controles'!$F$9,IF(AA166=FORMULAS!$A$10,0,'Tabla Valoración controles'!$F$10))</f>
        <v>0</v>
      </c>
      <c r="AG166" s="165"/>
      <c r="AH166" s="132">
        <f>+IF(AG166='Tabla Valoración controles'!$D$13,'Tabla Valoración controles'!$F$13,'Tabla Valoración controles'!$F$14)</f>
        <v>0</v>
      </c>
      <c r="AI166" s="194">
        <f t="shared" si="8"/>
        <v>0</v>
      </c>
      <c r="AJ166" s="166"/>
      <c r="AK166" s="167">
        <f>+IF(AJ166=[2]CONTROLES!$C$50,[2]CONTROLES!$D$50,[2]CONTROLES!$D$51)</f>
        <v>0</v>
      </c>
      <c r="AL166" s="166"/>
      <c r="AM166" s="167">
        <f>+IF(AL166=[2]CONTROLES!$C$52,[2]CONTROLES!$D$52,[2]CONTROLES!$D$53)</f>
        <v>0</v>
      </c>
      <c r="AN166" s="166"/>
      <c r="AO166" s="167">
        <f>+IF(AN166=[2]CONTROLES!$C$54,[2]CONTROLES!$D$54,[2]CONTROLES!$D$55)</f>
        <v>0</v>
      </c>
      <c r="AP166" s="166"/>
      <c r="AQ166" s="167">
        <f>+IF(AP166=[2]CONTROLES!$C$56,[2]CONTROLES!$D$56,IF(AP166=[2]CONTROLES!$C$57,[2]CONTROLES!$D$57,[2]CONTROLES!$D$58))</f>
        <v>0</v>
      </c>
      <c r="AR166" s="166"/>
      <c r="AS166" s="167">
        <f>+IF(AR166=[2]CONTROLES!$C$59,[2]CONTROLES!$D$59,[2]CONTROLES!$D$60)</f>
        <v>0</v>
      </c>
      <c r="AT166" s="166"/>
      <c r="AU166" s="167">
        <f>+IF(AT166=[2]CONTROLES!$C$61,[2]CONTROLES!$D$61,[2]CONTROLES!$D$62)</f>
        <v>0</v>
      </c>
      <c r="AV166" s="166"/>
      <c r="AW166" s="168">
        <f>+IF(AV166=[2]CONTROLES!$C$63,[2]CONTROLES!$D$63,IF(AV166=[2]CONTROLES!$C$64,[2]CONTROLES!$D$64,[2]CONTROLES!$D$65))</f>
        <v>0</v>
      </c>
      <c r="AX166" s="168">
        <f t="shared" si="9"/>
        <v>0</v>
      </c>
      <c r="AY166" s="169" t="str">
        <f t="shared" si="10"/>
        <v>Débil</v>
      </c>
      <c r="AZ166" s="397"/>
      <c r="BA166" s="389"/>
      <c r="BB166" s="392"/>
      <c r="BC166" s="394"/>
      <c r="BD166" s="361"/>
      <c r="BE166" s="361"/>
      <c r="BF166" s="66"/>
      <c r="BG166" s="66"/>
      <c r="BH166" s="170"/>
      <c r="BI166" s="66"/>
      <c r="BJ166" s="66"/>
      <c r="BK166" s="66"/>
      <c r="BL166" s="66"/>
      <c r="BM166" s="66" t="s">
        <v>171</v>
      </c>
      <c r="BN166" s="361"/>
      <c r="BO166" s="186"/>
      <c r="BP166" s="186"/>
      <c r="BQ166" s="186"/>
      <c r="BR166" s="186"/>
      <c r="BS166" s="186"/>
      <c r="BT166" s="186"/>
      <c r="BU166" s="186"/>
      <c r="BV166" s="186"/>
      <c r="BW166" s="186"/>
      <c r="BX166" s="186"/>
      <c r="BY166" s="186"/>
      <c r="BZ166" s="186"/>
      <c r="CA166" s="186"/>
      <c r="CB166" s="186"/>
      <c r="CC166" s="186"/>
      <c r="CD166" s="186"/>
      <c r="CE166" s="186"/>
      <c r="CF166" s="186"/>
      <c r="CG166" s="361"/>
      <c r="CH166" s="361"/>
      <c r="CI166" s="361"/>
      <c r="CJ166" s="361"/>
      <c r="CK166" s="361"/>
      <c r="CL166" s="361"/>
      <c r="CM166" s="361"/>
      <c r="CN166" s="361"/>
      <c r="CO166" s="361"/>
      <c r="CP166" s="361"/>
      <c r="CQ166" s="361"/>
      <c r="CR166" s="361"/>
      <c r="CS166" s="361"/>
      <c r="CT166" s="361"/>
      <c r="CU166" s="361"/>
      <c r="CV166" s="361"/>
      <c r="CW166" s="361"/>
      <c r="CX166" s="361"/>
      <c r="CY166" s="361"/>
      <c r="CZ166" s="361"/>
      <c r="DA166" s="361"/>
      <c r="DB166" s="361"/>
      <c r="DC166" s="361"/>
      <c r="DD166" s="361"/>
      <c r="DE166" s="361"/>
      <c r="DF166" s="361"/>
      <c r="DG166" s="361"/>
      <c r="DH166" s="361"/>
      <c r="DI166" s="361"/>
      <c r="DJ166" s="361"/>
      <c r="DK166" s="361"/>
      <c r="DL166" s="361"/>
      <c r="DM166" s="361"/>
      <c r="DN166" s="361"/>
      <c r="DO166" s="361"/>
      <c r="DP166" s="361"/>
      <c r="DQ166" s="361"/>
      <c r="DR166" s="361"/>
      <c r="DS166" s="361"/>
      <c r="DT166" s="257"/>
      <c r="DU166" s="257"/>
      <c r="DV166" s="257"/>
      <c r="DW166" s="257"/>
      <c r="DX166" s="257"/>
      <c r="DY166" s="257"/>
      <c r="DZ166" s="257"/>
      <c r="EA166" s="257"/>
      <c r="EB166" s="257"/>
      <c r="EC166" s="361"/>
      <c r="ED166" s="361"/>
      <c r="EE166" s="361"/>
      <c r="EF166" s="361"/>
      <c r="EG166" s="361"/>
      <c r="EH166" s="361"/>
      <c r="EI166" s="361"/>
      <c r="EJ166" s="361"/>
      <c r="EK166" s="361"/>
    </row>
    <row r="167" spans="1:141" ht="39.75" hidden="1" customHeight="1" x14ac:dyDescent="0.2">
      <c r="A167" s="352"/>
      <c r="B167" s="397"/>
      <c r="C167" s="397"/>
      <c r="D167" s="397"/>
      <c r="E167" s="199"/>
      <c r="F167" s="437"/>
      <c r="G167" s="199"/>
      <c r="H167" s="439"/>
      <c r="I167" s="436"/>
      <c r="J167" s="189"/>
      <c r="K167" s="171"/>
      <c r="L167" s="171"/>
      <c r="M167" s="171"/>
      <c r="N167" s="171"/>
      <c r="O167" s="397"/>
      <c r="P167" s="389"/>
      <c r="Q167" s="394"/>
      <c r="R167" s="389"/>
      <c r="S167" s="394"/>
      <c r="T167" s="361"/>
      <c r="U167" s="163"/>
      <c r="V167" s="164"/>
      <c r="W167" s="164"/>
      <c r="X167" s="164"/>
      <c r="Y167" s="165" t="s">
        <v>115</v>
      </c>
      <c r="Z167" s="132">
        <f>+IF(Y167='Tabla Valoración controles'!$D$4,'Tabla Valoración controles'!$F$4,IF('Mapa Corrupcion'!Y167='Tabla Valoración controles'!$D$5,'Tabla Valoración controles'!$F$5,IF(Y167=FORMULAS!$A$10,0,'Tabla Valoración controles'!$F$6)))</f>
        <v>0</v>
      </c>
      <c r="AA167" s="165"/>
      <c r="AB167" s="133">
        <f>+IF(AA167='Tabla Valoración controles'!$D$7,'Tabla Valoración controles'!$F$7,IF(Y167=FORMULAS!$A$10,0,'Tabla Valoración controles'!$F$8))</f>
        <v>0</v>
      </c>
      <c r="AC167" s="165"/>
      <c r="AD167" s="132">
        <f>+IF(AC167='Tabla Valoración controles'!$D$9,'Tabla Valoración controles'!$F$9,IF(Y167=FORMULAS!$A$10,0,'Tabla Valoración controles'!$F$10))</f>
        <v>0</v>
      </c>
      <c r="AE167" s="165"/>
      <c r="AF167" s="132">
        <f>+IF(AE167='Tabla Valoración controles'!$D$9,'Tabla Valoración controles'!$F$9,IF(AA167=FORMULAS!$A$10,0,'Tabla Valoración controles'!$F$10))</f>
        <v>0</v>
      </c>
      <c r="AG167" s="165"/>
      <c r="AH167" s="132">
        <f>+IF(AG167='Tabla Valoración controles'!$D$13,'Tabla Valoración controles'!$F$13,'Tabla Valoración controles'!$F$14)</f>
        <v>0</v>
      </c>
      <c r="AI167" s="194">
        <f t="shared" si="8"/>
        <v>0</v>
      </c>
      <c r="AJ167" s="166"/>
      <c r="AK167" s="167">
        <f>+IF(AJ167=[2]CONTROLES!$C$50,[2]CONTROLES!$D$50,[2]CONTROLES!$D$51)</f>
        <v>0</v>
      </c>
      <c r="AL167" s="166"/>
      <c r="AM167" s="167">
        <f>+IF(AL167=[2]CONTROLES!$C$52,[2]CONTROLES!$D$52,[2]CONTROLES!$D$53)</f>
        <v>0</v>
      </c>
      <c r="AN167" s="166"/>
      <c r="AO167" s="167">
        <f>+IF(AN167=[2]CONTROLES!$C$54,[2]CONTROLES!$D$54,[2]CONTROLES!$D$55)</f>
        <v>0</v>
      </c>
      <c r="AP167" s="166"/>
      <c r="AQ167" s="167">
        <f>+IF(AP167=[2]CONTROLES!$C$56,[2]CONTROLES!$D$56,IF(AP167=[2]CONTROLES!$C$57,[2]CONTROLES!$D$57,[2]CONTROLES!$D$58))</f>
        <v>0</v>
      </c>
      <c r="AR167" s="166"/>
      <c r="AS167" s="167">
        <f>+IF(AR167=[2]CONTROLES!$C$59,[2]CONTROLES!$D$59,[2]CONTROLES!$D$60)</f>
        <v>0</v>
      </c>
      <c r="AT167" s="166"/>
      <c r="AU167" s="167">
        <f>+IF(AT167=[2]CONTROLES!$C$61,[2]CONTROLES!$D$61,[2]CONTROLES!$D$62)</f>
        <v>0</v>
      </c>
      <c r="AV167" s="166"/>
      <c r="AW167" s="168">
        <f>+IF(AV167=[2]CONTROLES!$C$63,[2]CONTROLES!$D$63,IF(AV167=[2]CONTROLES!$C$64,[2]CONTROLES!$D$64,[2]CONTROLES!$D$65))</f>
        <v>0</v>
      </c>
      <c r="AX167" s="168">
        <f t="shared" si="9"/>
        <v>0</v>
      </c>
      <c r="AY167" s="169" t="str">
        <f t="shared" si="10"/>
        <v>Débil</v>
      </c>
      <c r="AZ167" s="397"/>
      <c r="BA167" s="389"/>
      <c r="BB167" s="392"/>
      <c r="BC167" s="394"/>
      <c r="BD167" s="361"/>
      <c r="BE167" s="361"/>
      <c r="BF167" s="66"/>
      <c r="BG167" s="66"/>
      <c r="BH167" s="170"/>
      <c r="BI167" s="66"/>
      <c r="BJ167" s="66"/>
      <c r="BK167" s="66"/>
      <c r="BL167" s="66"/>
      <c r="BM167" s="66" t="s">
        <v>171</v>
      </c>
      <c r="BN167" s="361"/>
      <c r="BO167" s="186"/>
      <c r="BP167" s="186"/>
      <c r="BQ167" s="186"/>
      <c r="BR167" s="186"/>
      <c r="BS167" s="186"/>
      <c r="BT167" s="186"/>
      <c r="BU167" s="186"/>
      <c r="BV167" s="186"/>
      <c r="BW167" s="186"/>
      <c r="BX167" s="186"/>
      <c r="BY167" s="186"/>
      <c r="BZ167" s="186"/>
      <c r="CA167" s="186"/>
      <c r="CB167" s="186"/>
      <c r="CC167" s="186"/>
      <c r="CD167" s="186"/>
      <c r="CE167" s="186"/>
      <c r="CF167" s="186"/>
      <c r="CG167" s="361"/>
      <c r="CH167" s="361"/>
      <c r="CI167" s="361"/>
      <c r="CJ167" s="361"/>
      <c r="CK167" s="361"/>
      <c r="CL167" s="361"/>
      <c r="CM167" s="361"/>
      <c r="CN167" s="361"/>
      <c r="CO167" s="361"/>
      <c r="CP167" s="361"/>
      <c r="CQ167" s="361"/>
      <c r="CR167" s="361"/>
      <c r="CS167" s="361"/>
      <c r="CT167" s="361"/>
      <c r="CU167" s="361"/>
      <c r="CV167" s="361"/>
      <c r="CW167" s="361"/>
      <c r="CX167" s="361"/>
      <c r="CY167" s="361"/>
      <c r="CZ167" s="361"/>
      <c r="DA167" s="361"/>
      <c r="DB167" s="361"/>
      <c r="DC167" s="361"/>
      <c r="DD167" s="361"/>
      <c r="DE167" s="361"/>
      <c r="DF167" s="361"/>
      <c r="DG167" s="361"/>
      <c r="DH167" s="361"/>
      <c r="DI167" s="361"/>
      <c r="DJ167" s="361"/>
      <c r="DK167" s="361"/>
      <c r="DL167" s="361"/>
      <c r="DM167" s="361"/>
      <c r="DN167" s="361"/>
      <c r="DO167" s="361"/>
      <c r="DP167" s="361"/>
      <c r="DQ167" s="361"/>
      <c r="DR167" s="361"/>
      <c r="DS167" s="361"/>
      <c r="DT167" s="257"/>
      <c r="DU167" s="257"/>
      <c r="DV167" s="257"/>
      <c r="DW167" s="257"/>
      <c r="DX167" s="257"/>
      <c r="DY167" s="257"/>
      <c r="DZ167" s="257"/>
      <c r="EA167" s="257"/>
      <c r="EB167" s="257"/>
      <c r="EC167" s="361"/>
      <c r="ED167" s="361"/>
      <c r="EE167" s="361"/>
      <c r="EF167" s="361"/>
      <c r="EG167" s="361"/>
      <c r="EH167" s="361"/>
      <c r="EI167" s="361"/>
      <c r="EJ167" s="361"/>
      <c r="EK167" s="361"/>
    </row>
    <row r="168" spans="1:141" ht="39.75" hidden="1" customHeight="1" x14ac:dyDescent="0.2">
      <c r="A168" s="352"/>
      <c r="B168" s="397"/>
      <c r="C168" s="397"/>
      <c r="D168" s="397"/>
      <c r="E168" s="199"/>
      <c r="F168" s="437"/>
      <c r="G168" s="199"/>
      <c r="H168" s="439"/>
      <c r="I168" s="436"/>
      <c r="J168" s="189"/>
      <c r="K168" s="171"/>
      <c r="L168" s="171"/>
      <c r="M168" s="171"/>
      <c r="N168" s="171"/>
      <c r="O168" s="397"/>
      <c r="P168" s="389"/>
      <c r="Q168" s="394"/>
      <c r="R168" s="389"/>
      <c r="S168" s="394"/>
      <c r="T168" s="361"/>
      <c r="U168" s="163"/>
      <c r="V168" s="164"/>
      <c r="W168" s="164"/>
      <c r="X168" s="164"/>
      <c r="Y168" s="165" t="s">
        <v>115</v>
      </c>
      <c r="Z168" s="132">
        <f>+IF(Y168='Tabla Valoración controles'!$D$4,'Tabla Valoración controles'!$F$4,IF('Mapa Corrupcion'!Y168='Tabla Valoración controles'!$D$5,'Tabla Valoración controles'!$F$5,IF(Y168=FORMULAS!$A$10,0,'Tabla Valoración controles'!$F$6)))</f>
        <v>0</v>
      </c>
      <c r="AA168" s="165"/>
      <c r="AB168" s="133">
        <f>+IF(AA168='Tabla Valoración controles'!$D$7,'Tabla Valoración controles'!$F$7,IF(Y168=FORMULAS!$A$10,0,'Tabla Valoración controles'!$F$8))</f>
        <v>0</v>
      </c>
      <c r="AC168" s="165"/>
      <c r="AD168" s="132">
        <f>+IF(AC168='Tabla Valoración controles'!$D$9,'Tabla Valoración controles'!$F$9,IF(Y168=FORMULAS!$A$10,0,'Tabla Valoración controles'!$F$10))</f>
        <v>0</v>
      </c>
      <c r="AE168" s="165"/>
      <c r="AF168" s="132">
        <f>+IF(AE168='Tabla Valoración controles'!$D$9,'Tabla Valoración controles'!$F$9,IF(AA168=FORMULAS!$A$10,0,'Tabla Valoración controles'!$F$10))</f>
        <v>0</v>
      </c>
      <c r="AG168" s="165"/>
      <c r="AH168" s="132">
        <f>+IF(AG168='Tabla Valoración controles'!$D$13,'Tabla Valoración controles'!$F$13,'Tabla Valoración controles'!$F$14)</f>
        <v>0</v>
      </c>
      <c r="AI168" s="194">
        <f t="shared" si="8"/>
        <v>0</v>
      </c>
      <c r="AJ168" s="166"/>
      <c r="AK168" s="167">
        <f>+IF(AJ168=[2]CONTROLES!$C$50,[2]CONTROLES!$D$50,[2]CONTROLES!$D$51)</f>
        <v>0</v>
      </c>
      <c r="AL168" s="166"/>
      <c r="AM168" s="167">
        <f>+IF(AL168=[2]CONTROLES!$C$52,[2]CONTROLES!$D$52,[2]CONTROLES!$D$53)</f>
        <v>0</v>
      </c>
      <c r="AN168" s="166"/>
      <c r="AO168" s="167">
        <f>+IF(AN168=[2]CONTROLES!$C$54,[2]CONTROLES!$D$54,[2]CONTROLES!$D$55)</f>
        <v>0</v>
      </c>
      <c r="AP168" s="166"/>
      <c r="AQ168" s="167">
        <f>+IF(AP168=[2]CONTROLES!$C$56,[2]CONTROLES!$D$56,IF(AP168=[2]CONTROLES!$C$57,[2]CONTROLES!$D$57,[2]CONTROLES!$D$58))</f>
        <v>0</v>
      </c>
      <c r="AR168" s="166"/>
      <c r="AS168" s="167">
        <f>+IF(AR168=[2]CONTROLES!$C$59,[2]CONTROLES!$D$59,[2]CONTROLES!$D$60)</f>
        <v>0</v>
      </c>
      <c r="AT168" s="166"/>
      <c r="AU168" s="167">
        <f>+IF(AT168=[2]CONTROLES!$C$61,[2]CONTROLES!$D$61,[2]CONTROLES!$D$62)</f>
        <v>0</v>
      </c>
      <c r="AV168" s="166"/>
      <c r="AW168" s="168">
        <f>+IF(AV168=[2]CONTROLES!$C$63,[2]CONTROLES!$D$63,IF(AV168=[2]CONTROLES!$C$64,[2]CONTROLES!$D$64,[2]CONTROLES!$D$65))</f>
        <v>0</v>
      </c>
      <c r="AX168" s="168">
        <f t="shared" si="9"/>
        <v>0</v>
      </c>
      <c r="AY168" s="169" t="str">
        <f t="shared" si="10"/>
        <v>Débil</v>
      </c>
      <c r="AZ168" s="397"/>
      <c r="BA168" s="389"/>
      <c r="BB168" s="392"/>
      <c r="BC168" s="394"/>
      <c r="BD168" s="361"/>
      <c r="BE168" s="361"/>
      <c r="BF168" s="66"/>
      <c r="BG168" s="66"/>
      <c r="BH168" s="170"/>
      <c r="BI168" s="66"/>
      <c r="BJ168" s="66"/>
      <c r="BK168" s="66"/>
      <c r="BL168" s="66"/>
      <c r="BM168" s="66" t="s">
        <v>171</v>
      </c>
      <c r="BN168" s="361"/>
      <c r="BO168" s="186"/>
      <c r="BP168" s="186"/>
      <c r="BQ168" s="186"/>
      <c r="BR168" s="186"/>
      <c r="BS168" s="186"/>
      <c r="BT168" s="186"/>
      <c r="BU168" s="186"/>
      <c r="BV168" s="186"/>
      <c r="BW168" s="186"/>
      <c r="BX168" s="186"/>
      <c r="BY168" s="186"/>
      <c r="BZ168" s="186"/>
      <c r="CA168" s="186"/>
      <c r="CB168" s="186"/>
      <c r="CC168" s="186"/>
      <c r="CD168" s="186"/>
      <c r="CE168" s="186"/>
      <c r="CF168" s="186"/>
      <c r="CG168" s="361"/>
      <c r="CH168" s="361"/>
      <c r="CI168" s="361"/>
      <c r="CJ168" s="361"/>
      <c r="CK168" s="361"/>
      <c r="CL168" s="361"/>
      <c r="CM168" s="361"/>
      <c r="CN168" s="361"/>
      <c r="CO168" s="361"/>
      <c r="CP168" s="361"/>
      <c r="CQ168" s="361"/>
      <c r="CR168" s="361"/>
      <c r="CS168" s="361"/>
      <c r="CT168" s="361"/>
      <c r="CU168" s="361"/>
      <c r="CV168" s="361"/>
      <c r="CW168" s="361"/>
      <c r="CX168" s="361"/>
      <c r="CY168" s="361"/>
      <c r="CZ168" s="361"/>
      <c r="DA168" s="361"/>
      <c r="DB168" s="361"/>
      <c r="DC168" s="361"/>
      <c r="DD168" s="361"/>
      <c r="DE168" s="361"/>
      <c r="DF168" s="361"/>
      <c r="DG168" s="361"/>
      <c r="DH168" s="361"/>
      <c r="DI168" s="361"/>
      <c r="DJ168" s="361"/>
      <c r="DK168" s="361"/>
      <c r="DL168" s="361"/>
      <c r="DM168" s="361"/>
      <c r="DN168" s="361"/>
      <c r="DO168" s="361"/>
      <c r="DP168" s="361"/>
      <c r="DQ168" s="361"/>
      <c r="DR168" s="361"/>
      <c r="DS168" s="361"/>
      <c r="DT168" s="257"/>
      <c r="DU168" s="257"/>
      <c r="DV168" s="257"/>
      <c r="DW168" s="257"/>
      <c r="DX168" s="257"/>
      <c r="DY168" s="257"/>
      <c r="DZ168" s="257"/>
      <c r="EA168" s="257"/>
      <c r="EB168" s="257"/>
      <c r="EC168" s="361"/>
      <c r="ED168" s="361"/>
      <c r="EE168" s="361"/>
      <c r="EF168" s="361"/>
      <c r="EG168" s="361"/>
      <c r="EH168" s="361"/>
      <c r="EI168" s="361"/>
      <c r="EJ168" s="361"/>
      <c r="EK168" s="361"/>
    </row>
    <row r="169" spans="1:141" ht="39.75" hidden="1" customHeight="1" x14ac:dyDescent="0.2">
      <c r="A169" s="352"/>
      <c r="B169" s="397"/>
      <c r="C169" s="397"/>
      <c r="D169" s="397"/>
      <c r="E169" s="199"/>
      <c r="F169" s="437"/>
      <c r="G169" s="199"/>
      <c r="H169" s="439"/>
      <c r="I169" s="436"/>
      <c r="J169" s="189"/>
      <c r="K169" s="171"/>
      <c r="L169" s="171"/>
      <c r="M169" s="171"/>
      <c r="N169" s="171"/>
      <c r="O169" s="397"/>
      <c r="P169" s="389"/>
      <c r="Q169" s="394"/>
      <c r="R169" s="389"/>
      <c r="S169" s="394"/>
      <c r="T169" s="361"/>
      <c r="U169" s="163"/>
      <c r="V169" s="164"/>
      <c r="W169" s="164"/>
      <c r="X169" s="164"/>
      <c r="Y169" s="165" t="s">
        <v>115</v>
      </c>
      <c r="Z169" s="132">
        <f>+IF(Y169='Tabla Valoración controles'!$D$4,'Tabla Valoración controles'!$F$4,IF('Mapa Corrupcion'!Y169='Tabla Valoración controles'!$D$5,'Tabla Valoración controles'!$F$5,IF(Y169=FORMULAS!$A$10,0,'Tabla Valoración controles'!$F$6)))</f>
        <v>0</v>
      </c>
      <c r="AA169" s="165"/>
      <c r="AB169" s="133">
        <f>+IF(AA169='Tabla Valoración controles'!$D$7,'Tabla Valoración controles'!$F$7,IF(Y169=FORMULAS!$A$10,0,'Tabla Valoración controles'!$F$8))</f>
        <v>0</v>
      </c>
      <c r="AC169" s="165"/>
      <c r="AD169" s="132">
        <f>+IF(AC169='Tabla Valoración controles'!$D$9,'Tabla Valoración controles'!$F$9,IF(Y169=FORMULAS!$A$10,0,'Tabla Valoración controles'!$F$10))</f>
        <v>0</v>
      </c>
      <c r="AE169" s="165"/>
      <c r="AF169" s="132">
        <f>+IF(AE169='Tabla Valoración controles'!$D$9,'Tabla Valoración controles'!$F$9,IF(AA169=FORMULAS!$A$10,0,'Tabla Valoración controles'!$F$10))</f>
        <v>0</v>
      </c>
      <c r="AG169" s="165"/>
      <c r="AH169" s="132">
        <f>+IF(AG169='Tabla Valoración controles'!$D$13,'Tabla Valoración controles'!$F$13,'Tabla Valoración controles'!$F$14)</f>
        <v>0</v>
      </c>
      <c r="AI169" s="194">
        <f t="shared" si="8"/>
        <v>0</v>
      </c>
      <c r="AJ169" s="166"/>
      <c r="AK169" s="167">
        <f>+IF(AJ169=[2]CONTROLES!$C$50,[2]CONTROLES!$D$50,[2]CONTROLES!$D$51)</f>
        <v>0</v>
      </c>
      <c r="AL169" s="166"/>
      <c r="AM169" s="167">
        <f>+IF(AL169=[2]CONTROLES!$C$52,[2]CONTROLES!$D$52,[2]CONTROLES!$D$53)</f>
        <v>0</v>
      </c>
      <c r="AN169" s="166"/>
      <c r="AO169" s="167">
        <f>+IF(AN169=[2]CONTROLES!$C$54,[2]CONTROLES!$D$54,[2]CONTROLES!$D$55)</f>
        <v>0</v>
      </c>
      <c r="AP169" s="166"/>
      <c r="AQ169" s="167">
        <f>+IF(AP169=[2]CONTROLES!$C$56,[2]CONTROLES!$D$56,IF(AP169=[2]CONTROLES!$C$57,[2]CONTROLES!$D$57,[2]CONTROLES!$D$58))</f>
        <v>0</v>
      </c>
      <c r="AR169" s="166"/>
      <c r="AS169" s="167">
        <f>+IF(AR169=[2]CONTROLES!$C$59,[2]CONTROLES!$D$59,[2]CONTROLES!$D$60)</f>
        <v>0</v>
      </c>
      <c r="AT169" s="166"/>
      <c r="AU169" s="167">
        <f>+IF(AT169=[2]CONTROLES!$C$61,[2]CONTROLES!$D$61,[2]CONTROLES!$D$62)</f>
        <v>0</v>
      </c>
      <c r="AV169" s="166"/>
      <c r="AW169" s="168">
        <f>+IF(AV169=[2]CONTROLES!$C$63,[2]CONTROLES!$D$63,IF(AV169=[2]CONTROLES!$C$64,[2]CONTROLES!$D$64,[2]CONTROLES!$D$65))</f>
        <v>0</v>
      </c>
      <c r="AX169" s="168">
        <f t="shared" si="9"/>
        <v>0</v>
      </c>
      <c r="AY169" s="169" t="str">
        <f t="shared" si="10"/>
        <v>Débil</v>
      </c>
      <c r="AZ169" s="397"/>
      <c r="BA169" s="389"/>
      <c r="BB169" s="392"/>
      <c r="BC169" s="394"/>
      <c r="BD169" s="361"/>
      <c r="BE169" s="361"/>
      <c r="BF169" s="66"/>
      <c r="BG169" s="66"/>
      <c r="BH169" s="170"/>
      <c r="BI169" s="66"/>
      <c r="BJ169" s="66"/>
      <c r="BK169" s="66"/>
      <c r="BL169" s="66"/>
      <c r="BM169" s="66" t="s">
        <v>171</v>
      </c>
      <c r="BN169" s="361"/>
      <c r="BO169" s="186"/>
      <c r="BP169" s="186"/>
      <c r="BQ169" s="186"/>
      <c r="BR169" s="186"/>
      <c r="BS169" s="186"/>
      <c r="BT169" s="186"/>
      <c r="BU169" s="186"/>
      <c r="BV169" s="186"/>
      <c r="BW169" s="186"/>
      <c r="BX169" s="186"/>
      <c r="BY169" s="186"/>
      <c r="BZ169" s="186"/>
      <c r="CA169" s="186"/>
      <c r="CB169" s="186"/>
      <c r="CC169" s="186"/>
      <c r="CD169" s="186"/>
      <c r="CE169" s="186"/>
      <c r="CF169" s="186"/>
      <c r="CG169" s="361"/>
      <c r="CH169" s="361"/>
      <c r="CI169" s="361"/>
      <c r="CJ169" s="361"/>
      <c r="CK169" s="361"/>
      <c r="CL169" s="361"/>
      <c r="CM169" s="361"/>
      <c r="CN169" s="361"/>
      <c r="CO169" s="361"/>
      <c r="CP169" s="361"/>
      <c r="CQ169" s="361"/>
      <c r="CR169" s="361"/>
      <c r="CS169" s="361"/>
      <c r="CT169" s="361"/>
      <c r="CU169" s="361"/>
      <c r="CV169" s="361"/>
      <c r="CW169" s="361"/>
      <c r="CX169" s="361"/>
      <c r="CY169" s="361"/>
      <c r="CZ169" s="361"/>
      <c r="DA169" s="361"/>
      <c r="DB169" s="361"/>
      <c r="DC169" s="361"/>
      <c r="DD169" s="361"/>
      <c r="DE169" s="361"/>
      <c r="DF169" s="361"/>
      <c r="DG169" s="361"/>
      <c r="DH169" s="361"/>
      <c r="DI169" s="361"/>
      <c r="DJ169" s="361"/>
      <c r="DK169" s="361"/>
      <c r="DL169" s="361"/>
      <c r="DM169" s="361"/>
      <c r="DN169" s="361"/>
      <c r="DO169" s="361"/>
      <c r="DP169" s="361"/>
      <c r="DQ169" s="361"/>
      <c r="DR169" s="361"/>
      <c r="DS169" s="361"/>
      <c r="DT169" s="257"/>
      <c r="DU169" s="257"/>
      <c r="DV169" s="257"/>
      <c r="DW169" s="257"/>
      <c r="DX169" s="257"/>
      <c r="DY169" s="257"/>
      <c r="DZ169" s="257"/>
      <c r="EA169" s="257"/>
      <c r="EB169" s="257"/>
      <c r="EC169" s="361"/>
      <c r="ED169" s="361"/>
      <c r="EE169" s="361"/>
      <c r="EF169" s="361"/>
      <c r="EG169" s="361"/>
      <c r="EH169" s="361"/>
      <c r="EI169" s="361"/>
      <c r="EJ169" s="361"/>
      <c r="EK169" s="361"/>
    </row>
    <row r="170" spans="1:141" ht="39.75" hidden="1" customHeight="1" x14ac:dyDescent="0.2">
      <c r="A170" s="353"/>
      <c r="B170" s="398"/>
      <c r="C170" s="398"/>
      <c r="D170" s="398"/>
      <c r="E170" s="199"/>
      <c r="F170" s="437"/>
      <c r="G170" s="199"/>
      <c r="H170" s="440"/>
      <c r="I170" s="436"/>
      <c r="J170" s="190"/>
      <c r="K170" s="172"/>
      <c r="L170" s="172"/>
      <c r="M170" s="172"/>
      <c r="N170" s="172"/>
      <c r="O170" s="398"/>
      <c r="P170" s="390"/>
      <c r="Q170" s="395"/>
      <c r="R170" s="390"/>
      <c r="S170" s="395"/>
      <c r="T170" s="362"/>
      <c r="U170" s="163"/>
      <c r="V170" s="164"/>
      <c r="W170" s="164"/>
      <c r="X170" s="164"/>
      <c r="Y170" s="165" t="s">
        <v>115</v>
      </c>
      <c r="Z170" s="132">
        <f>+IF(Y170='Tabla Valoración controles'!$D$4,'Tabla Valoración controles'!$F$4,IF('Mapa Corrupcion'!Y170='Tabla Valoración controles'!$D$5,'Tabla Valoración controles'!$F$5,IF(Y170=FORMULAS!$A$10,0,'Tabla Valoración controles'!$F$6)))</f>
        <v>0</v>
      </c>
      <c r="AA170" s="165"/>
      <c r="AB170" s="133">
        <f>+IF(AA170='Tabla Valoración controles'!$D$7,'Tabla Valoración controles'!$F$7,IF(Y170=FORMULAS!$A$10,0,'Tabla Valoración controles'!$F$8))</f>
        <v>0</v>
      </c>
      <c r="AC170" s="165"/>
      <c r="AD170" s="132">
        <f>+IF(AC170='Tabla Valoración controles'!$D$9,'Tabla Valoración controles'!$F$9,IF(Y170=FORMULAS!$A$10,0,'Tabla Valoración controles'!$F$10))</f>
        <v>0</v>
      </c>
      <c r="AE170" s="165"/>
      <c r="AF170" s="132">
        <f>+IF(AE170='Tabla Valoración controles'!$D$9,'Tabla Valoración controles'!$F$9,IF(AA170=FORMULAS!$A$10,0,'Tabla Valoración controles'!$F$10))</f>
        <v>0</v>
      </c>
      <c r="AG170" s="165"/>
      <c r="AH170" s="132">
        <f>+IF(AG170='Tabla Valoración controles'!$D$13,'Tabla Valoración controles'!$F$13,'Tabla Valoración controles'!$F$14)</f>
        <v>0</v>
      </c>
      <c r="AI170" s="194">
        <f t="shared" si="8"/>
        <v>0</v>
      </c>
      <c r="AJ170" s="166"/>
      <c r="AK170" s="167">
        <f>+IF(AJ170=[2]CONTROLES!$C$50,[2]CONTROLES!$D$50,[2]CONTROLES!$D$51)</f>
        <v>0</v>
      </c>
      <c r="AL170" s="166"/>
      <c r="AM170" s="167">
        <f>+IF(AL170=[2]CONTROLES!$C$52,[2]CONTROLES!$D$52,[2]CONTROLES!$D$53)</f>
        <v>0</v>
      </c>
      <c r="AN170" s="166"/>
      <c r="AO170" s="167">
        <f>+IF(AN170=[2]CONTROLES!$C$54,[2]CONTROLES!$D$54,[2]CONTROLES!$D$55)</f>
        <v>0</v>
      </c>
      <c r="AP170" s="166"/>
      <c r="AQ170" s="167">
        <f>+IF(AP170=[2]CONTROLES!$C$56,[2]CONTROLES!$D$56,IF(AP170=[2]CONTROLES!$C$57,[2]CONTROLES!$D$57,[2]CONTROLES!$D$58))</f>
        <v>0</v>
      </c>
      <c r="AR170" s="166"/>
      <c r="AS170" s="167">
        <f>+IF(AR170=[2]CONTROLES!$C$59,[2]CONTROLES!$D$59,[2]CONTROLES!$D$60)</f>
        <v>0</v>
      </c>
      <c r="AT170" s="166"/>
      <c r="AU170" s="167">
        <f>+IF(AT170=[2]CONTROLES!$C$61,[2]CONTROLES!$D$61,[2]CONTROLES!$D$62)</f>
        <v>0</v>
      </c>
      <c r="AV170" s="166"/>
      <c r="AW170" s="168">
        <f>+IF(AV170=[2]CONTROLES!$C$63,[2]CONTROLES!$D$63,IF(AV170=[2]CONTROLES!$C$64,[2]CONTROLES!$D$64,[2]CONTROLES!$D$65))</f>
        <v>0</v>
      </c>
      <c r="AX170" s="168">
        <f t="shared" si="9"/>
        <v>0</v>
      </c>
      <c r="AY170" s="169" t="str">
        <f t="shared" si="10"/>
        <v>Débil</v>
      </c>
      <c r="AZ170" s="398"/>
      <c r="BA170" s="390"/>
      <c r="BB170" s="392"/>
      <c r="BC170" s="395"/>
      <c r="BD170" s="362"/>
      <c r="BE170" s="362"/>
      <c r="BF170" s="66"/>
      <c r="BG170" s="66"/>
      <c r="BH170" s="170"/>
      <c r="BI170" s="66"/>
      <c r="BJ170" s="66"/>
      <c r="BK170" s="66"/>
      <c r="BL170" s="66"/>
      <c r="BM170" s="66" t="s">
        <v>171</v>
      </c>
      <c r="BN170" s="362"/>
      <c r="BO170" s="187"/>
      <c r="BP170" s="187"/>
      <c r="BQ170" s="187"/>
      <c r="BR170" s="187"/>
      <c r="BS170" s="187"/>
      <c r="BT170" s="187"/>
      <c r="BU170" s="187"/>
      <c r="BV170" s="187"/>
      <c r="BW170" s="187"/>
      <c r="BX170" s="187"/>
      <c r="BY170" s="187"/>
      <c r="BZ170" s="187"/>
      <c r="CA170" s="187"/>
      <c r="CB170" s="187"/>
      <c r="CC170" s="187"/>
      <c r="CD170" s="187"/>
      <c r="CE170" s="187"/>
      <c r="CF170" s="187"/>
      <c r="CG170" s="362"/>
      <c r="CH170" s="362"/>
      <c r="CI170" s="362"/>
      <c r="CJ170" s="362"/>
      <c r="CK170" s="362"/>
      <c r="CL170" s="362"/>
      <c r="CM170" s="362"/>
      <c r="CN170" s="362"/>
      <c r="CO170" s="362"/>
      <c r="CP170" s="362"/>
      <c r="CQ170" s="362"/>
      <c r="CR170" s="362"/>
      <c r="CS170" s="362"/>
      <c r="CT170" s="362"/>
      <c r="CU170" s="362"/>
      <c r="CV170" s="362"/>
      <c r="CW170" s="362"/>
      <c r="CX170" s="362"/>
      <c r="CY170" s="362"/>
      <c r="CZ170" s="362"/>
      <c r="DA170" s="362"/>
      <c r="DB170" s="362"/>
      <c r="DC170" s="362"/>
      <c r="DD170" s="362"/>
      <c r="DE170" s="362"/>
      <c r="DF170" s="362"/>
      <c r="DG170" s="362"/>
      <c r="DH170" s="362"/>
      <c r="DI170" s="362"/>
      <c r="DJ170" s="362"/>
      <c r="DK170" s="362"/>
      <c r="DL170" s="362"/>
      <c r="DM170" s="362"/>
      <c r="DN170" s="362"/>
      <c r="DO170" s="362"/>
      <c r="DP170" s="362"/>
      <c r="DQ170" s="362"/>
      <c r="DR170" s="362"/>
      <c r="DS170" s="362"/>
      <c r="DT170" s="258"/>
      <c r="DU170" s="258"/>
      <c r="DV170" s="258"/>
      <c r="DW170" s="258"/>
      <c r="DX170" s="258"/>
      <c r="DY170" s="258"/>
      <c r="DZ170" s="258"/>
      <c r="EA170" s="258"/>
      <c r="EB170" s="258"/>
      <c r="EC170" s="362"/>
      <c r="ED170" s="362"/>
      <c r="EE170" s="362"/>
      <c r="EF170" s="362"/>
      <c r="EG170" s="362"/>
      <c r="EH170" s="362"/>
      <c r="EI170" s="362"/>
      <c r="EJ170" s="362"/>
      <c r="EK170" s="362"/>
    </row>
    <row r="171" spans="1:141" ht="39.75" hidden="1" customHeight="1" x14ac:dyDescent="0.2">
      <c r="A171" s="351"/>
      <c r="B171" s="396" t="s">
        <v>121</v>
      </c>
      <c r="C171" s="396" t="str">
        <f>VLOOKUP(B171,FORMULAS!$A$30:$B$46,2,0)</f>
        <v>OBJETIVO PROCESO</v>
      </c>
      <c r="D171" s="396" t="str">
        <f>VLOOKUP(B171,FORMULAS!$A$30:$C$46,3,0)</f>
        <v>RESPONSABLE</v>
      </c>
      <c r="E171" s="199"/>
      <c r="F171" s="437"/>
      <c r="G171" s="199"/>
      <c r="H171" s="438"/>
      <c r="I171" s="436"/>
      <c r="J171" s="188"/>
      <c r="K171" s="162"/>
      <c r="L171" s="162"/>
      <c r="M171" s="162"/>
      <c r="N171" s="162"/>
      <c r="O171" s="396" t="s">
        <v>3</v>
      </c>
      <c r="P171" s="388" t="str">
        <f>VLOOKUP(O171,FORMULAS!$A$77:$B$82,2,0)</f>
        <v>Probabilidad</v>
      </c>
      <c r="Q171" s="393" t="str">
        <f>+P171</f>
        <v>Probabilidad</v>
      </c>
      <c r="R171" s="388" t="e">
        <f>VLOOKUP(A171,'Impacto Ri Inhe'!$B$5:$AF$41,31,1)</f>
        <v>#N/A</v>
      </c>
      <c r="S171" s="393" t="e">
        <f>CONCATENATE(R171,"-",Q171)</f>
        <v>#N/A</v>
      </c>
      <c r="T171" s="360" t="e">
        <f>VLOOKUP(S171,FORMULAS!$I$77:$J$97,2,0)</f>
        <v>#N/A</v>
      </c>
      <c r="U171" s="163"/>
      <c r="V171" s="164"/>
      <c r="W171" s="164"/>
      <c r="X171" s="164"/>
      <c r="Y171" s="165" t="s">
        <v>115</v>
      </c>
      <c r="Z171" s="132">
        <f>+IF(Y171='Tabla Valoración controles'!$D$4,'Tabla Valoración controles'!$F$4,IF('Mapa Corrupcion'!Y171='Tabla Valoración controles'!$D$5,'Tabla Valoración controles'!$F$5,IF(Y171=FORMULAS!$A$10,0,'Tabla Valoración controles'!$F$6)))</f>
        <v>0</v>
      </c>
      <c r="AA171" s="165"/>
      <c r="AB171" s="133">
        <f>+IF(AA171='Tabla Valoración controles'!$D$7,'Tabla Valoración controles'!$F$7,IF(Y171=FORMULAS!$A$10,0,'Tabla Valoración controles'!$F$8))</f>
        <v>0</v>
      </c>
      <c r="AC171" s="165"/>
      <c r="AD171" s="132">
        <f>+IF(AC171='Tabla Valoración controles'!$D$9,'Tabla Valoración controles'!$F$9,IF(Y171=FORMULAS!$A$10,0,'Tabla Valoración controles'!$F$10))</f>
        <v>0</v>
      </c>
      <c r="AE171" s="165"/>
      <c r="AF171" s="132">
        <f>+IF(AE171='Tabla Valoración controles'!$D$9,'Tabla Valoración controles'!$F$9,IF(AA171=FORMULAS!$A$10,0,'Tabla Valoración controles'!$F$10))</f>
        <v>0</v>
      </c>
      <c r="AG171" s="165"/>
      <c r="AH171" s="132">
        <f>+IF(AG171='Tabla Valoración controles'!$D$13,'Tabla Valoración controles'!$F$13,'Tabla Valoración controles'!$F$14)</f>
        <v>0</v>
      </c>
      <c r="AI171" s="194">
        <f t="shared" si="8"/>
        <v>0</v>
      </c>
      <c r="AJ171" s="166"/>
      <c r="AK171" s="167">
        <f>+IF(AJ171=[2]CONTROLES!$C$50,[2]CONTROLES!$D$50,[2]CONTROLES!$D$51)</f>
        <v>0</v>
      </c>
      <c r="AL171" s="166"/>
      <c r="AM171" s="167">
        <f>+IF(AL171=[2]CONTROLES!$C$52,[2]CONTROLES!$D$52,[2]CONTROLES!$D$53)</f>
        <v>0</v>
      </c>
      <c r="AN171" s="166"/>
      <c r="AO171" s="167">
        <f>+IF(AN171=[2]CONTROLES!$C$54,[2]CONTROLES!$D$54,[2]CONTROLES!$D$55)</f>
        <v>0</v>
      </c>
      <c r="AP171" s="166"/>
      <c r="AQ171" s="167">
        <f>+IF(AP171=[2]CONTROLES!$C$56,[2]CONTROLES!$D$56,IF(AP171=[2]CONTROLES!$C$57,[2]CONTROLES!$D$57,[2]CONTROLES!$D$58))</f>
        <v>0</v>
      </c>
      <c r="AR171" s="166"/>
      <c r="AS171" s="167">
        <f>+IF(AR171=[2]CONTROLES!$C$59,[2]CONTROLES!$D$59,[2]CONTROLES!$D$60)</f>
        <v>0</v>
      </c>
      <c r="AT171" s="166"/>
      <c r="AU171" s="167">
        <f>+IF(AT171=[2]CONTROLES!$C$61,[2]CONTROLES!$D$61,[2]CONTROLES!$D$62)</f>
        <v>0</v>
      </c>
      <c r="AV171" s="166"/>
      <c r="AW171" s="168">
        <f>+IF(AV171=[2]CONTROLES!$C$63,[2]CONTROLES!$D$63,IF(AV171=[2]CONTROLES!$C$64,[2]CONTROLES!$D$64,[2]CONTROLES!$D$65))</f>
        <v>0</v>
      </c>
      <c r="AX171" s="168">
        <f t="shared" si="9"/>
        <v>0</v>
      </c>
      <c r="AY171" s="169" t="str">
        <f t="shared" si="10"/>
        <v>Débil</v>
      </c>
      <c r="AZ171" s="396" t="s">
        <v>3</v>
      </c>
      <c r="BA171" s="388" t="str">
        <f>VLOOKUP(AZ171,FORMULAS!$A$77:$B$82,2,0)</f>
        <v>Probabilidad</v>
      </c>
      <c r="BB171" s="391" t="e">
        <f>+R171</f>
        <v>#N/A</v>
      </c>
      <c r="BC171" s="393" t="e">
        <f>CONCATENATE(BB171,"-",BA171)</f>
        <v>#N/A</v>
      </c>
      <c r="BD171" s="360" t="e">
        <f>VLOOKUP(BC171,FORMULAS!$I$77:$J$97,2,0)</f>
        <v>#N/A</v>
      </c>
      <c r="BE171" s="360"/>
      <c r="BF171" s="66"/>
      <c r="BG171" s="66"/>
      <c r="BH171" s="170"/>
      <c r="BI171" s="66"/>
      <c r="BJ171" s="66"/>
      <c r="BK171" s="66"/>
      <c r="BL171" s="66"/>
      <c r="BM171" s="66" t="s">
        <v>171</v>
      </c>
      <c r="BN171" s="360"/>
      <c r="BO171" s="185"/>
      <c r="BP171" s="185"/>
      <c r="BQ171" s="185"/>
      <c r="BR171" s="185"/>
      <c r="BS171" s="185"/>
      <c r="BT171" s="185"/>
      <c r="BU171" s="185"/>
      <c r="BV171" s="185"/>
      <c r="BW171" s="185"/>
      <c r="BX171" s="185"/>
      <c r="BY171" s="185"/>
      <c r="BZ171" s="185"/>
      <c r="CA171" s="185"/>
      <c r="CB171" s="185"/>
      <c r="CC171" s="185"/>
      <c r="CD171" s="185"/>
      <c r="CE171" s="185"/>
      <c r="CF171" s="185"/>
      <c r="CG171" s="360"/>
      <c r="CH171" s="360"/>
      <c r="CI171" s="360"/>
      <c r="CJ171" s="360"/>
      <c r="CK171" s="360"/>
      <c r="CL171" s="360"/>
      <c r="CM171" s="360"/>
      <c r="CN171" s="360"/>
      <c r="CO171" s="360"/>
      <c r="CP171" s="360"/>
      <c r="CQ171" s="360"/>
      <c r="CR171" s="360"/>
      <c r="CS171" s="360"/>
      <c r="CT171" s="360"/>
      <c r="CU171" s="360"/>
      <c r="CV171" s="360"/>
      <c r="CW171" s="360"/>
      <c r="CX171" s="360"/>
      <c r="CY171" s="360"/>
      <c r="CZ171" s="360"/>
      <c r="DA171" s="360"/>
      <c r="DB171" s="360"/>
      <c r="DC171" s="360"/>
      <c r="DD171" s="360"/>
      <c r="DE171" s="360"/>
      <c r="DF171" s="360"/>
      <c r="DG171" s="360"/>
      <c r="DH171" s="360"/>
      <c r="DI171" s="360"/>
      <c r="DJ171" s="360"/>
      <c r="DK171" s="360"/>
      <c r="DL171" s="360"/>
      <c r="DM171" s="360"/>
      <c r="DN171" s="360"/>
      <c r="DO171" s="360"/>
      <c r="DP171" s="360"/>
      <c r="DQ171" s="360"/>
      <c r="DR171" s="360"/>
      <c r="DS171" s="360"/>
      <c r="DT171" s="259"/>
      <c r="DU171" s="259"/>
      <c r="DV171" s="259"/>
      <c r="DW171" s="259"/>
      <c r="DX171" s="259"/>
      <c r="DY171" s="259"/>
      <c r="DZ171" s="259"/>
      <c r="EA171" s="259"/>
      <c r="EB171" s="259"/>
      <c r="EC171" s="360"/>
      <c r="ED171" s="360"/>
      <c r="EE171" s="360"/>
      <c r="EF171" s="360"/>
      <c r="EG171" s="360"/>
      <c r="EH171" s="360"/>
      <c r="EI171" s="360"/>
      <c r="EJ171" s="360"/>
      <c r="EK171" s="360"/>
    </row>
    <row r="172" spans="1:141" ht="39.75" hidden="1" customHeight="1" x14ac:dyDescent="0.2">
      <c r="A172" s="352"/>
      <c r="B172" s="397"/>
      <c r="C172" s="397"/>
      <c r="D172" s="397"/>
      <c r="E172" s="199"/>
      <c r="F172" s="437"/>
      <c r="G172" s="199"/>
      <c r="H172" s="439"/>
      <c r="I172" s="436"/>
      <c r="J172" s="189"/>
      <c r="K172" s="171"/>
      <c r="L172" s="171"/>
      <c r="M172" s="171"/>
      <c r="N172" s="171"/>
      <c r="O172" s="397"/>
      <c r="P172" s="389"/>
      <c r="Q172" s="394"/>
      <c r="R172" s="389"/>
      <c r="S172" s="394"/>
      <c r="T172" s="361"/>
      <c r="U172" s="163"/>
      <c r="V172" s="164"/>
      <c r="W172" s="164"/>
      <c r="X172" s="164"/>
      <c r="Y172" s="165" t="s">
        <v>115</v>
      </c>
      <c r="Z172" s="132">
        <f>+IF(Y172='Tabla Valoración controles'!$D$4,'Tabla Valoración controles'!$F$4,IF('Mapa Corrupcion'!Y172='Tabla Valoración controles'!$D$5,'Tabla Valoración controles'!$F$5,IF(Y172=FORMULAS!$A$10,0,'Tabla Valoración controles'!$F$6)))</f>
        <v>0</v>
      </c>
      <c r="AA172" s="165"/>
      <c r="AB172" s="133">
        <f>+IF(AA172='Tabla Valoración controles'!$D$7,'Tabla Valoración controles'!$F$7,IF(Y172=FORMULAS!$A$10,0,'Tabla Valoración controles'!$F$8))</f>
        <v>0</v>
      </c>
      <c r="AC172" s="165"/>
      <c r="AD172" s="132">
        <f>+IF(AC172='Tabla Valoración controles'!$D$9,'Tabla Valoración controles'!$F$9,IF(Y172=FORMULAS!$A$10,0,'Tabla Valoración controles'!$F$10))</f>
        <v>0</v>
      </c>
      <c r="AE172" s="165"/>
      <c r="AF172" s="132">
        <f>+IF(AE172='Tabla Valoración controles'!$D$9,'Tabla Valoración controles'!$F$9,IF(AA172=FORMULAS!$A$10,0,'Tabla Valoración controles'!$F$10))</f>
        <v>0</v>
      </c>
      <c r="AG172" s="165"/>
      <c r="AH172" s="132">
        <f>+IF(AG172='Tabla Valoración controles'!$D$13,'Tabla Valoración controles'!$F$13,'Tabla Valoración controles'!$F$14)</f>
        <v>0</v>
      </c>
      <c r="AI172" s="194">
        <f t="shared" si="8"/>
        <v>0</v>
      </c>
      <c r="AJ172" s="166"/>
      <c r="AK172" s="167">
        <f>+IF(AJ172=[2]CONTROLES!$C$50,[2]CONTROLES!$D$50,[2]CONTROLES!$D$51)</f>
        <v>0</v>
      </c>
      <c r="AL172" s="166"/>
      <c r="AM172" s="167">
        <f>+IF(AL172=[2]CONTROLES!$C$52,[2]CONTROLES!$D$52,[2]CONTROLES!$D$53)</f>
        <v>0</v>
      </c>
      <c r="AN172" s="166"/>
      <c r="AO172" s="167">
        <f>+IF(AN172=[2]CONTROLES!$C$54,[2]CONTROLES!$D$54,[2]CONTROLES!$D$55)</f>
        <v>0</v>
      </c>
      <c r="AP172" s="166"/>
      <c r="AQ172" s="167">
        <f>+IF(AP172=[2]CONTROLES!$C$56,[2]CONTROLES!$D$56,IF(AP172=[2]CONTROLES!$C$57,[2]CONTROLES!$D$57,[2]CONTROLES!$D$58))</f>
        <v>0</v>
      </c>
      <c r="AR172" s="166"/>
      <c r="AS172" s="167">
        <f>+IF(AR172=[2]CONTROLES!$C$59,[2]CONTROLES!$D$59,[2]CONTROLES!$D$60)</f>
        <v>0</v>
      </c>
      <c r="AT172" s="166"/>
      <c r="AU172" s="167">
        <f>+IF(AT172=[2]CONTROLES!$C$61,[2]CONTROLES!$D$61,[2]CONTROLES!$D$62)</f>
        <v>0</v>
      </c>
      <c r="AV172" s="166"/>
      <c r="AW172" s="168">
        <f>+IF(AV172=[2]CONTROLES!$C$63,[2]CONTROLES!$D$63,IF(AV172=[2]CONTROLES!$C$64,[2]CONTROLES!$D$64,[2]CONTROLES!$D$65))</f>
        <v>0</v>
      </c>
      <c r="AX172" s="168">
        <f t="shared" si="9"/>
        <v>0</v>
      </c>
      <c r="AY172" s="169" t="str">
        <f t="shared" si="10"/>
        <v>Débil</v>
      </c>
      <c r="AZ172" s="397"/>
      <c r="BA172" s="389"/>
      <c r="BB172" s="392"/>
      <c r="BC172" s="394"/>
      <c r="BD172" s="361"/>
      <c r="BE172" s="361"/>
      <c r="BF172" s="66"/>
      <c r="BG172" s="66"/>
      <c r="BH172" s="170"/>
      <c r="BI172" s="66"/>
      <c r="BJ172" s="66"/>
      <c r="BK172" s="66"/>
      <c r="BL172" s="66"/>
      <c r="BM172" s="66" t="s">
        <v>171</v>
      </c>
      <c r="BN172" s="361"/>
      <c r="BO172" s="186"/>
      <c r="BP172" s="186"/>
      <c r="BQ172" s="186"/>
      <c r="BR172" s="186"/>
      <c r="BS172" s="186"/>
      <c r="BT172" s="186"/>
      <c r="BU172" s="186"/>
      <c r="BV172" s="186"/>
      <c r="BW172" s="186"/>
      <c r="BX172" s="186"/>
      <c r="BY172" s="186"/>
      <c r="BZ172" s="186"/>
      <c r="CA172" s="186"/>
      <c r="CB172" s="186"/>
      <c r="CC172" s="186"/>
      <c r="CD172" s="186"/>
      <c r="CE172" s="186"/>
      <c r="CF172" s="186"/>
      <c r="CG172" s="361"/>
      <c r="CH172" s="361"/>
      <c r="CI172" s="361"/>
      <c r="CJ172" s="361"/>
      <c r="CK172" s="361"/>
      <c r="CL172" s="361"/>
      <c r="CM172" s="361"/>
      <c r="CN172" s="361"/>
      <c r="CO172" s="361"/>
      <c r="CP172" s="361"/>
      <c r="CQ172" s="361"/>
      <c r="CR172" s="361"/>
      <c r="CS172" s="361"/>
      <c r="CT172" s="361"/>
      <c r="CU172" s="361"/>
      <c r="CV172" s="361"/>
      <c r="CW172" s="361"/>
      <c r="CX172" s="361"/>
      <c r="CY172" s="361"/>
      <c r="CZ172" s="361"/>
      <c r="DA172" s="361"/>
      <c r="DB172" s="361"/>
      <c r="DC172" s="361"/>
      <c r="DD172" s="361"/>
      <c r="DE172" s="361"/>
      <c r="DF172" s="361"/>
      <c r="DG172" s="361"/>
      <c r="DH172" s="361"/>
      <c r="DI172" s="361"/>
      <c r="DJ172" s="361"/>
      <c r="DK172" s="361"/>
      <c r="DL172" s="361"/>
      <c r="DM172" s="361"/>
      <c r="DN172" s="361"/>
      <c r="DO172" s="361"/>
      <c r="DP172" s="361"/>
      <c r="DQ172" s="361"/>
      <c r="DR172" s="361"/>
      <c r="DS172" s="361"/>
      <c r="DT172" s="257"/>
      <c r="DU172" s="257"/>
      <c r="DV172" s="257"/>
      <c r="DW172" s="257"/>
      <c r="DX172" s="257"/>
      <c r="DY172" s="257"/>
      <c r="DZ172" s="257"/>
      <c r="EA172" s="257"/>
      <c r="EB172" s="257"/>
      <c r="EC172" s="361"/>
      <c r="ED172" s="361"/>
      <c r="EE172" s="361"/>
      <c r="EF172" s="361"/>
      <c r="EG172" s="361"/>
      <c r="EH172" s="361"/>
      <c r="EI172" s="361"/>
      <c r="EJ172" s="361"/>
      <c r="EK172" s="361"/>
    </row>
    <row r="173" spans="1:141" ht="39.75" hidden="1" customHeight="1" x14ac:dyDescent="0.2">
      <c r="A173" s="352"/>
      <c r="B173" s="397"/>
      <c r="C173" s="397"/>
      <c r="D173" s="397"/>
      <c r="E173" s="199"/>
      <c r="F173" s="437"/>
      <c r="G173" s="199"/>
      <c r="H173" s="439"/>
      <c r="I173" s="436"/>
      <c r="J173" s="189"/>
      <c r="K173" s="171"/>
      <c r="L173" s="171"/>
      <c r="M173" s="171"/>
      <c r="N173" s="171"/>
      <c r="O173" s="397"/>
      <c r="P173" s="389"/>
      <c r="Q173" s="394"/>
      <c r="R173" s="389"/>
      <c r="S173" s="394"/>
      <c r="T173" s="361"/>
      <c r="U173" s="163"/>
      <c r="V173" s="164"/>
      <c r="W173" s="164"/>
      <c r="X173" s="164"/>
      <c r="Y173" s="165" t="s">
        <v>115</v>
      </c>
      <c r="Z173" s="132">
        <f>+IF(Y173='Tabla Valoración controles'!$D$4,'Tabla Valoración controles'!$F$4,IF('Mapa Corrupcion'!Y173='Tabla Valoración controles'!$D$5,'Tabla Valoración controles'!$F$5,IF(Y173=FORMULAS!$A$10,0,'Tabla Valoración controles'!$F$6)))</f>
        <v>0</v>
      </c>
      <c r="AA173" s="165"/>
      <c r="AB173" s="133">
        <f>+IF(AA173='Tabla Valoración controles'!$D$7,'Tabla Valoración controles'!$F$7,IF(Y173=FORMULAS!$A$10,0,'Tabla Valoración controles'!$F$8))</f>
        <v>0</v>
      </c>
      <c r="AC173" s="165"/>
      <c r="AD173" s="132">
        <f>+IF(AC173='Tabla Valoración controles'!$D$9,'Tabla Valoración controles'!$F$9,IF(Y173=FORMULAS!$A$10,0,'Tabla Valoración controles'!$F$10))</f>
        <v>0</v>
      </c>
      <c r="AE173" s="165"/>
      <c r="AF173" s="132">
        <f>+IF(AE173='Tabla Valoración controles'!$D$9,'Tabla Valoración controles'!$F$9,IF(AA173=FORMULAS!$A$10,0,'Tabla Valoración controles'!$F$10))</f>
        <v>0</v>
      </c>
      <c r="AG173" s="165"/>
      <c r="AH173" s="132">
        <f>+IF(AG173='Tabla Valoración controles'!$D$13,'Tabla Valoración controles'!$F$13,'Tabla Valoración controles'!$F$14)</f>
        <v>0</v>
      </c>
      <c r="AI173" s="194">
        <f t="shared" si="8"/>
        <v>0</v>
      </c>
      <c r="AJ173" s="166"/>
      <c r="AK173" s="167">
        <f>+IF(AJ173=[2]CONTROLES!$C$50,[2]CONTROLES!$D$50,[2]CONTROLES!$D$51)</f>
        <v>0</v>
      </c>
      <c r="AL173" s="166"/>
      <c r="AM173" s="167">
        <f>+IF(AL173=[2]CONTROLES!$C$52,[2]CONTROLES!$D$52,[2]CONTROLES!$D$53)</f>
        <v>0</v>
      </c>
      <c r="AN173" s="166"/>
      <c r="AO173" s="167">
        <f>+IF(AN173=[2]CONTROLES!$C$54,[2]CONTROLES!$D$54,[2]CONTROLES!$D$55)</f>
        <v>0</v>
      </c>
      <c r="AP173" s="166"/>
      <c r="AQ173" s="167">
        <f>+IF(AP173=[2]CONTROLES!$C$56,[2]CONTROLES!$D$56,IF(AP173=[2]CONTROLES!$C$57,[2]CONTROLES!$D$57,[2]CONTROLES!$D$58))</f>
        <v>0</v>
      </c>
      <c r="AR173" s="166"/>
      <c r="AS173" s="167">
        <f>+IF(AR173=[2]CONTROLES!$C$59,[2]CONTROLES!$D$59,[2]CONTROLES!$D$60)</f>
        <v>0</v>
      </c>
      <c r="AT173" s="166"/>
      <c r="AU173" s="167">
        <f>+IF(AT173=[2]CONTROLES!$C$61,[2]CONTROLES!$D$61,[2]CONTROLES!$D$62)</f>
        <v>0</v>
      </c>
      <c r="AV173" s="166"/>
      <c r="AW173" s="168">
        <f>+IF(AV173=[2]CONTROLES!$C$63,[2]CONTROLES!$D$63,IF(AV173=[2]CONTROLES!$C$64,[2]CONTROLES!$D$64,[2]CONTROLES!$D$65))</f>
        <v>0</v>
      </c>
      <c r="AX173" s="168">
        <f t="shared" si="9"/>
        <v>0</v>
      </c>
      <c r="AY173" s="169" t="str">
        <f t="shared" si="10"/>
        <v>Débil</v>
      </c>
      <c r="AZ173" s="397"/>
      <c r="BA173" s="389"/>
      <c r="BB173" s="392"/>
      <c r="BC173" s="394"/>
      <c r="BD173" s="361"/>
      <c r="BE173" s="361"/>
      <c r="BF173" s="66"/>
      <c r="BG173" s="66"/>
      <c r="BH173" s="170"/>
      <c r="BI173" s="66"/>
      <c r="BJ173" s="66"/>
      <c r="BK173" s="66"/>
      <c r="BL173" s="66"/>
      <c r="BM173" s="66" t="s">
        <v>171</v>
      </c>
      <c r="BN173" s="361"/>
      <c r="BO173" s="186"/>
      <c r="BP173" s="186"/>
      <c r="BQ173" s="186"/>
      <c r="BR173" s="186"/>
      <c r="BS173" s="186"/>
      <c r="BT173" s="186"/>
      <c r="BU173" s="186"/>
      <c r="BV173" s="186"/>
      <c r="BW173" s="186"/>
      <c r="BX173" s="186"/>
      <c r="BY173" s="186"/>
      <c r="BZ173" s="186"/>
      <c r="CA173" s="186"/>
      <c r="CB173" s="186"/>
      <c r="CC173" s="186"/>
      <c r="CD173" s="186"/>
      <c r="CE173" s="186"/>
      <c r="CF173" s="186"/>
      <c r="CG173" s="361"/>
      <c r="CH173" s="361"/>
      <c r="CI173" s="361"/>
      <c r="CJ173" s="361"/>
      <c r="CK173" s="361"/>
      <c r="CL173" s="361"/>
      <c r="CM173" s="361"/>
      <c r="CN173" s="361"/>
      <c r="CO173" s="361"/>
      <c r="CP173" s="361"/>
      <c r="CQ173" s="361"/>
      <c r="CR173" s="361"/>
      <c r="CS173" s="361"/>
      <c r="CT173" s="361"/>
      <c r="CU173" s="361"/>
      <c r="CV173" s="361"/>
      <c r="CW173" s="361"/>
      <c r="CX173" s="361"/>
      <c r="CY173" s="361"/>
      <c r="CZ173" s="361"/>
      <c r="DA173" s="361"/>
      <c r="DB173" s="361"/>
      <c r="DC173" s="361"/>
      <c r="DD173" s="361"/>
      <c r="DE173" s="361"/>
      <c r="DF173" s="361"/>
      <c r="DG173" s="361"/>
      <c r="DH173" s="361"/>
      <c r="DI173" s="361"/>
      <c r="DJ173" s="361"/>
      <c r="DK173" s="361"/>
      <c r="DL173" s="361"/>
      <c r="DM173" s="361"/>
      <c r="DN173" s="361"/>
      <c r="DO173" s="361"/>
      <c r="DP173" s="361"/>
      <c r="DQ173" s="361"/>
      <c r="DR173" s="361"/>
      <c r="DS173" s="361"/>
      <c r="DT173" s="257"/>
      <c r="DU173" s="257"/>
      <c r="DV173" s="257"/>
      <c r="DW173" s="257"/>
      <c r="DX173" s="257"/>
      <c r="DY173" s="257"/>
      <c r="DZ173" s="257"/>
      <c r="EA173" s="257"/>
      <c r="EB173" s="257"/>
      <c r="EC173" s="361"/>
      <c r="ED173" s="361"/>
      <c r="EE173" s="361"/>
      <c r="EF173" s="361"/>
      <c r="EG173" s="361"/>
      <c r="EH173" s="361"/>
      <c r="EI173" s="361"/>
      <c r="EJ173" s="361"/>
      <c r="EK173" s="361"/>
    </row>
    <row r="174" spans="1:141" ht="39.75" hidden="1" customHeight="1" x14ac:dyDescent="0.2">
      <c r="A174" s="352"/>
      <c r="B174" s="397"/>
      <c r="C174" s="397"/>
      <c r="D174" s="397"/>
      <c r="E174" s="199"/>
      <c r="F174" s="437"/>
      <c r="G174" s="199"/>
      <c r="H174" s="439"/>
      <c r="I174" s="436"/>
      <c r="J174" s="189"/>
      <c r="K174" s="171"/>
      <c r="L174" s="171"/>
      <c r="M174" s="171"/>
      <c r="N174" s="171"/>
      <c r="O174" s="397"/>
      <c r="P174" s="389"/>
      <c r="Q174" s="394"/>
      <c r="R174" s="389"/>
      <c r="S174" s="394"/>
      <c r="T174" s="361"/>
      <c r="U174" s="163"/>
      <c r="V174" s="164"/>
      <c r="W174" s="164"/>
      <c r="X174" s="164"/>
      <c r="Y174" s="165" t="s">
        <v>115</v>
      </c>
      <c r="Z174" s="132">
        <f>+IF(Y174='Tabla Valoración controles'!$D$4,'Tabla Valoración controles'!$F$4,IF('Mapa Corrupcion'!Y174='Tabla Valoración controles'!$D$5,'Tabla Valoración controles'!$F$5,IF(Y174=FORMULAS!$A$10,0,'Tabla Valoración controles'!$F$6)))</f>
        <v>0</v>
      </c>
      <c r="AA174" s="165"/>
      <c r="AB174" s="133">
        <f>+IF(AA174='Tabla Valoración controles'!$D$7,'Tabla Valoración controles'!$F$7,IF(Y174=FORMULAS!$A$10,0,'Tabla Valoración controles'!$F$8))</f>
        <v>0</v>
      </c>
      <c r="AC174" s="165"/>
      <c r="AD174" s="132">
        <f>+IF(AC174='Tabla Valoración controles'!$D$9,'Tabla Valoración controles'!$F$9,IF(Y174=FORMULAS!$A$10,0,'Tabla Valoración controles'!$F$10))</f>
        <v>0</v>
      </c>
      <c r="AE174" s="165"/>
      <c r="AF174" s="132">
        <f>+IF(AE174='Tabla Valoración controles'!$D$9,'Tabla Valoración controles'!$F$9,IF(AA174=FORMULAS!$A$10,0,'Tabla Valoración controles'!$F$10))</f>
        <v>0</v>
      </c>
      <c r="AG174" s="165"/>
      <c r="AH174" s="132">
        <f>+IF(AG174='Tabla Valoración controles'!$D$13,'Tabla Valoración controles'!$F$13,'Tabla Valoración controles'!$F$14)</f>
        <v>0</v>
      </c>
      <c r="AI174" s="194">
        <f t="shared" si="8"/>
        <v>0</v>
      </c>
      <c r="AJ174" s="166"/>
      <c r="AK174" s="167">
        <f>+IF(AJ174=[2]CONTROLES!$C$50,[2]CONTROLES!$D$50,[2]CONTROLES!$D$51)</f>
        <v>0</v>
      </c>
      <c r="AL174" s="166"/>
      <c r="AM174" s="167">
        <f>+IF(AL174=[2]CONTROLES!$C$52,[2]CONTROLES!$D$52,[2]CONTROLES!$D$53)</f>
        <v>0</v>
      </c>
      <c r="AN174" s="166"/>
      <c r="AO174" s="167">
        <f>+IF(AN174=[2]CONTROLES!$C$54,[2]CONTROLES!$D$54,[2]CONTROLES!$D$55)</f>
        <v>0</v>
      </c>
      <c r="AP174" s="166"/>
      <c r="AQ174" s="167">
        <f>+IF(AP174=[2]CONTROLES!$C$56,[2]CONTROLES!$D$56,IF(AP174=[2]CONTROLES!$C$57,[2]CONTROLES!$D$57,[2]CONTROLES!$D$58))</f>
        <v>0</v>
      </c>
      <c r="AR174" s="166"/>
      <c r="AS174" s="167">
        <f>+IF(AR174=[2]CONTROLES!$C$59,[2]CONTROLES!$D$59,[2]CONTROLES!$D$60)</f>
        <v>0</v>
      </c>
      <c r="AT174" s="166"/>
      <c r="AU174" s="167">
        <f>+IF(AT174=[2]CONTROLES!$C$61,[2]CONTROLES!$D$61,[2]CONTROLES!$D$62)</f>
        <v>0</v>
      </c>
      <c r="AV174" s="166"/>
      <c r="AW174" s="168">
        <f>+IF(AV174=[2]CONTROLES!$C$63,[2]CONTROLES!$D$63,IF(AV174=[2]CONTROLES!$C$64,[2]CONTROLES!$D$64,[2]CONTROLES!$D$65))</f>
        <v>0</v>
      </c>
      <c r="AX174" s="168">
        <f t="shared" si="9"/>
        <v>0</v>
      </c>
      <c r="AY174" s="169" t="str">
        <f t="shared" si="10"/>
        <v>Débil</v>
      </c>
      <c r="AZ174" s="397"/>
      <c r="BA174" s="389"/>
      <c r="BB174" s="392"/>
      <c r="BC174" s="394"/>
      <c r="BD174" s="361"/>
      <c r="BE174" s="361"/>
      <c r="BF174" s="66"/>
      <c r="BG174" s="66"/>
      <c r="BH174" s="170"/>
      <c r="BI174" s="66"/>
      <c r="BJ174" s="66"/>
      <c r="BK174" s="66"/>
      <c r="BL174" s="66"/>
      <c r="BM174" s="66" t="s">
        <v>171</v>
      </c>
      <c r="BN174" s="361"/>
      <c r="BO174" s="186"/>
      <c r="BP174" s="186"/>
      <c r="BQ174" s="186"/>
      <c r="BR174" s="186"/>
      <c r="BS174" s="186"/>
      <c r="BT174" s="186"/>
      <c r="BU174" s="186"/>
      <c r="BV174" s="186"/>
      <c r="BW174" s="186"/>
      <c r="BX174" s="186"/>
      <c r="BY174" s="186"/>
      <c r="BZ174" s="186"/>
      <c r="CA174" s="186"/>
      <c r="CB174" s="186"/>
      <c r="CC174" s="186"/>
      <c r="CD174" s="186"/>
      <c r="CE174" s="186"/>
      <c r="CF174" s="186"/>
      <c r="CG174" s="361"/>
      <c r="CH174" s="361"/>
      <c r="CI174" s="361"/>
      <c r="CJ174" s="361"/>
      <c r="CK174" s="361"/>
      <c r="CL174" s="361"/>
      <c r="CM174" s="361"/>
      <c r="CN174" s="361"/>
      <c r="CO174" s="361"/>
      <c r="CP174" s="361"/>
      <c r="CQ174" s="361"/>
      <c r="CR174" s="361"/>
      <c r="CS174" s="361"/>
      <c r="CT174" s="361"/>
      <c r="CU174" s="361"/>
      <c r="CV174" s="361"/>
      <c r="CW174" s="361"/>
      <c r="CX174" s="361"/>
      <c r="CY174" s="361"/>
      <c r="CZ174" s="361"/>
      <c r="DA174" s="361"/>
      <c r="DB174" s="361"/>
      <c r="DC174" s="361"/>
      <c r="DD174" s="361"/>
      <c r="DE174" s="361"/>
      <c r="DF174" s="361"/>
      <c r="DG174" s="361"/>
      <c r="DH174" s="361"/>
      <c r="DI174" s="361"/>
      <c r="DJ174" s="361"/>
      <c r="DK174" s="361"/>
      <c r="DL174" s="361"/>
      <c r="DM174" s="361"/>
      <c r="DN174" s="361"/>
      <c r="DO174" s="361"/>
      <c r="DP174" s="361"/>
      <c r="DQ174" s="361"/>
      <c r="DR174" s="361"/>
      <c r="DS174" s="361"/>
      <c r="DT174" s="257"/>
      <c r="DU174" s="257"/>
      <c r="DV174" s="257"/>
      <c r="DW174" s="257"/>
      <c r="DX174" s="257"/>
      <c r="DY174" s="257"/>
      <c r="DZ174" s="257"/>
      <c r="EA174" s="257"/>
      <c r="EB174" s="257"/>
      <c r="EC174" s="361"/>
      <c r="ED174" s="361"/>
      <c r="EE174" s="361"/>
      <c r="EF174" s="361"/>
      <c r="EG174" s="361"/>
      <c r="EH174" s="361"/>
      <c r="EI174" s="361"/>
      <c r="EJ174" s="361"/>
      <c r="EK174" s="361"/>
    </row>
    <row r="175" spans="1:141" ht="39.75" hidden="1" customHeight="1" x14ac:dyDescent="0.2">
      <c r="A175" s="352"/>
      <c r="B175" s="397"/>
      <c r="C175" s="397"/>
      <c r="D175" s="397"/>
      <c r="E175" s="199"/>
      <c r="F175" s="437"/>
      <c r="G175" s="199"/>
      <c r="H175" s="439"/>
      <c r="I175" s="436"/>
      <c r="J175" s="189"/>
      <c r="K175" s="171"/>
      <c r="L175" s="171"/>
      <c r="M175" s="171"/>
      <c r="N175" s="171"/>
      <c r="O175" s="397"/>
      <c r="P175" s="389"/>
      <c r="Q175" s="394"/>
      <c r="R175" s="389"/>
      <c r="S175" s="394"/>
      <c r="T175" s="361"/>
      <c r="U175" s="163"/>
      <c r="V175" s="164"/>
      <c r="W175" s="164"/>
      <c r="X175" s="164"/>
      <c r="Y175" s="165" t="s">
        <v>115</v>
      </c>
      <c r="Z175" s="132">
        <f>+IF(Y175='Tabla Valoración controles'!$D$4,'Tabla Valoración controles'!$F$4,IF('Mapa Corrupcion'!Y175='Tabla Valoración controles'!$D$5,'Tabla Valoración controles'!$F$5,IF(Y175=FORMULAS!$A$10,0,'Tabla Valoración controles'!$F$6)))</f>
        <v>0</v>
      </c>
      <c r="AA175" s="165"/>
      <c r="AB175" s="133">
        <f>+IF(AA175='Tabla Valoración controles'!$D$7,'Tabla Valoración controles'!$F$7,IF(Y175=FORMULAS!$A$10,0,'Tabla Valoración controles'!$F$8))</f>
        <v>0</v>
      </c>
      <c r="AC175" s="165"/>
      <c r="AD175" s="132">
        <f>+IF(AC175='Tabla Valoración controles'!$D$9,'Tabla Valoración controles'!$F$9,IF(Y175=FORMULAS!$A$10,0,'Tabla Valoración controles'!$F$10))</f>
        <v>0</v>
      </c>
      <c r="AE175" s="165"/>
      <c r="AF175" s="132">
        <f>+IF(AE175='Tabla Valoración controles'!$D$9,'Tabla Valoración controles'!$F$9,IF(AA175=FORMULAS!$A$10,0,'Tabla Valoración controles'!$F$10))</f>
        <v>0</v>
      </c>
      <c r="AG175" s="165"/>
      <c r="AH175" s="132">
        <f>+IF(AG175='Tabla Valoración controles'!$D$13,'Tabla Valoración controles'!$F$13,'Tabla Valoración controles'!$F$14)</f>
        <v>0</v>
      </c>
      <c r="AI175" s="194">
        <f t="shared" si="8"/>
        <v>0</v>
      </c>
      <c r="AJ175" s="166"/>
      <c r="AK175" s="167">
        <f>+IF(AJ175=[2]CONTROLES!$C$50,[2]CONTROLES!$D$50,[2]CONTROLES!$D$51)</f>
        <v>0</v>
      </c>
      <c r="AL175" s="166"/>
      <c r="AM175" s="167">
        <f>+IF(AL175=[2]CONTROLES!$C$52,[2]CONTROLES!$D$52,[2]CONTROLES!$D$53)</f>
        <v>0</v>
      </c>
      <c r="AN175" s="166"/>
      <c r="AO175" s="167">
        <f>+IF(AN175=[2]CONTROLES!$C$54,[2]CONTROLES!$D$54,[2]CONTROLES!$D$55)</f>
        <v>0</v>
      </c>
      <c r="AP175" s="166"/>
      <c r="AQ175" s="167">
        <f>+IF(AP175=[2]CONTROLES!$C$56,[2]CONTROLES!$D$56,IF(AP175=[2]CONTROLES!$C$57,[2]CONTROLES!$D$57,[2]CONTROLES!$D$58))</f>
        <v>0</v>
      </c>
      <c r="AR175" s="166"/>
      <c r="AS175" s="167">
        <f>+IF(AR175=[2]CONTROLES!$C$59,[2]CONTROLES!$D$59,[2]CONTROLES!$D$60)</f>
        <v>0</v>
      </c>
      <c r="AT175" s="166"/>
      <c r="AU175" s="167">
        <f>+IF(AT175=[2]CONTROLES!$C$61,[2]CONTROLES!$D$61,[2]CONTROLES!$D$62)</f>
        <v>0</v>
      </c>
      <c r="AV175" s="166"/>
      <c r="AW175" s="168">
        <f>+IF(AV175=[2]CONTROLES!$C$63,[2]CONTROLES!$D$63,IF(AV175=[2]CONTROLES!$C$64,[2]CONTROLES!$D$64,[2]CONTROLES!$D$65))</f>
        <v>0</v>
      </c>
      <c r="AX175" s="168">
        <f t="shared" si="9"/>
        <v>0</v>
      </c>
      <c r="AY175" s="169" t="str">
        <f t="shared" si="10"/>
        <v>Débil</v>
      </c>
      <c r="AZ175" s="397"/>
      <c r="BA175" s="389"/>
      <c r="BB175" s="392"/>
      <c r="BC175" s="394"/>
      <c r="BD175" s="361"/>
      <c r="BE175" s="361"/>
      <c r="BF175" s="66"/>
      <c r="BG175" s="66"/>
      <c r="BH175" s="170"/>
      <c r="BI175" s="66"/>
      <c r="BJ175" s="66"/>
      <c r="BK175" s="66"/>
      <c r="BL175" s="66"/>
      <c r="BM175" s="66" t="s">
        <v>171</v>
      </c>
      <c r="BN175" s="361"/>
      <c r="BO175" s="186"/>
      <c r="BP175" s="186"/>
      <c r="BQ175" s="186"/>
      <c r="BR175" s="186"/>
      <c r="BS175" s="186"/>
      <c r="BT175" s="186"/>
      <c r="BU175" s="186"/>
      <c r="BV175" s="186"/>
      <c r="BW175" s="186"/>
      <c r="BX175" s="186"/>
      <c r="BY175" s="186"/>
      <c r="BZ175" s="186"/>
      <c r="CA175" s="186"/>
      <c r="CB175" s="186"/>
      <c r="CC175" s="186"/>
      <c r="CD175" s="186"/>
      <c r="CE175" s="186"/>
      <c r="CF175" s="186"/>
      <c r="CG175" s="361"/>
      <c r="CH175" s="361"/>
      <c r="CI175" s="361"/>
      <c r="CJ175" s="361"/>
      <c r="CK175" s="361"/>
      <c r="CL175" s="361"/>
      <c r="CM175" s="361"/>
      <c r="CN175" s="361"/>
      <c r="CO175" s="361"/>
      <c r="CP175" s="361"/>
      <c r="CQ175" s="361"/>
      <c r="CR175" s="361"/>
      <c r="CS175" s="361"/>
      <c r="CT175" s="361"/>
      <c r="CU175" s="361"/>
      <c r="CV175" s="361"/>
      <c r="CW175" s="361"/>
      <c r="CX175" s="361"/>
      <c r="CY175" s="361"/>
      <c r="CZ175" s="361"/>
      <c r="DA175" s="361"/>
      <c r="DB175" s="361"/>
      <c r="DC175" s="361"/>
      <c r="DD175" s="361"/>
      <c r="DE175" s="361"/>
      <c r="DF175" s="361"/>
      <c r="DG175" s="361"/>
      <c r="DH175" s="361"/>
      <c r="DI175" s="361"/>
      <c r="DJ175" s="361"/>
      <c r="DK175" s="361"/>
      <c r="DL175" s="361"/>
      <c r="DM175" s="361"/>
      <c r="DN175" s="361"/>
      <c r="DO175" s="361"/>
      <c r="DP175" s="361"/>
      <c r="DQ175" s="361"/>
      <c r="DR175" s="361"/>
      <c r="DS175" s="361"/>
      <c r="DT175" s="257"/>
      <c r="DU175" s="257"/>
      <c r="DV175" s="257"/>
      <c r="DW175" s="257"/>
      <c r="DX175" s="257"/>
      <c r="DY175" s="257"/>
      <c r="DZ175" s="257"/>
      <c r="EA175" s="257"/>
      <c r="EB175" s="257"/>
      <c r="EC175" s="361"/>
      <c r="ED175" s="361"/>
      <c r="EE175" s="361"/>
      <c r="EF175" s="361"/>
      <c r="EG175" s="361"/>
      <c r="EH175" s="361"/>
      <c r="EI175" s="361"/>
      <c r="EJ175" s="361"/>
      <c r="EK175" s="361"/>
    </row>
    <row r="176" spans="1:141" ht="39.75" hidden="1" customHeight="1" x14ac:dyDescent="0.2">
      <c r="A176" s="353"/>
      <c r="B176" s="398"/>
      <c r="C176" s="398"/>
      <c r="D176" s="398"/>
      <c r="E176" s="199"/>
      <c r="F176" s="437"/>
      <c r="G176" s="199"/>
      <c r="H176" s="440"/>
      <c r="I176" s="436"/>
      <c r="J176" s="190"/>
      <c r="K176" s="172"/>
      <c r="L176" s="172"/>
      <c r="M176" s="172"/>
      <c r="N176" s="172"/>
      <c r="O176" s="398"/>
      <c r="P176" s="390"/>
      <c r="Q176" s="395"/>
      <c r="R176" s="390"/>
      <c r="S176" s="395"/>
      <c r="T176" s="362"/>
      <c r="U176" s="163"/>
      <c r="V176" s="164"/>
      <c r="W176" s="164"/>
      <c r="X176" s="164"/>
      <c r="Y176" s="165" t="s">
        <v>115</v>
      </c>
      <c r="Z176" s="132">
        <f>+IF(Y176='Tabla Valoración controles'!$D$4,'Tabla Valoración controles'!$F$4,IF('Mapa Corrupcion'!Y176='Tabla Valoración controles'!$D$5,'Tabla Valoración controles'!$F$5,IF(Y176=FORMULAS!$A$10,0,'Tabla Valoración controles'!$F$6)))</f>
        <v>0</v>
      </c>
      <c r="AA176" s="165"/>
      <c r="AB176" s="133">
        <f>+IF(AA176='Tabla Valoración controles'!$D$7,'Tabla Valoración controles'!$F$7,IF(Y176=FORMULAS!$A$10,0,'Tabla Valoración controles'!$F$8))</f>
        <v>0</v>
      </c>
      <c r="AC176" s="165"/>
      <c r="AD176" s="132">
        <f>+IF(AC176='Tabla Valoración controles'!$D$9,'Tabla Valoración controles'!$F$9,IF(Y176=FORMULAS!$A$10,0,'Tabla Valoración controles'!$F$10))</f>
        <v>0</v>
      </c>
      <c r="AE176" s="165"/>
      <c r="AF176" s="132">
        <f>+IF(AE176='Tabla Valoración controles'!$D$9,'Tabla Valoración controles'!$F$9,IF(AA176=FORMULAS!$A$10,0,'Tabla Valoración controles'!$F$10))</f>
        <v>0</v>
      </c>
      <c r="AG176" s="165"/>
      <c r="AH176" s="132">
        <f>+IF(AG176='Tabla Valoración controles'!$D$13,'Tabla Valoración controles'!$F$13,'Tabla Valoración controles'!$F$14)</f>
        <v>0</v>
      </c>
      <c r="AI176" s="194">
        <f t="shared" si="8"/>
        <v>0</v>
      </c>
      <c r="AJ176" s="166"/>
      <c r="AK176" s="167">
        <f>+IF(AJ176=[2]CONTROLES!$C$50,[2]CONTROLES!$D$50,[2]CONTROLES!$D$51)</f>
        <v>0</v>
      </c>
      <c r="AL176" s="166"/>
      <c r="AM176" s="167">
        <f>+IF(AL176=[2]CONTROLES!$C$52,[2]CONTROLES!$D$52,[2]CONTROLES!$D$53)</f>
        <v>0</v>
      </c>
      <c r="AN176" s="166"/>
      <c r="AO176" s="167">
        <f>+IF(AN176=[2]CONTROLES!$C$54,[2]CONTROLES!$D$54,[2]CONTROLES!$D$55)</f>
        <v>0</v>
      </c>
      <c r="AP176" s="166"/>
      <c r="AQ176" s="167">
        <f>+IF(AP176=[2]CONTROLES!$C$56,[2]CONTROLES!$D$56,IF(AP176=[2]CONTROLES!$C$57,[2]CONTROLES!$D$57,[2]CONTROLES!$D$58))</f>
        <v>0</v>
      </c>
      <c r="AR176" s="166"/>
      <c r="AS176" s="167">
        <f>+IF(AR176=[2]CONTROLES!$C$59,[2]CONTROLES!$D$59,[2]CONTROLES!$D$60)</f>
        <v>0</v>
      </c>
      <c r="AT176" s="166"/>
      <c r="AU176" s="167">
        <f>+IF(AT176=[2]CONTROLES!$C$61,[2]CONTROLES!$D$61,[2]CONTROLES!$D$62)</f>
        <v>0</v>
      </c>
      <c r="AV176" s="166"/>
      <c r="AW176" s="168">
        <f>+IF(AV176=[2]CONTROLES!$C$63,[2]CONTROLES!$D$63,IF(AV176=[2]CONTROLES!$C$64,[2]CONTROLES!$D$64,[2]CONTROLES!$D$65))</f>
        <v>0</v>
      </c>
      <c r="AX176" s="168">
        <f t="shared" si="9"/>
        <v>0</v>
      </c>
      <c r="AY176" s="169" t="str">
        <f t="shared" si="10"/>
        <v>Débil</v>
      </c>
      <c r="AZ176" s="398"/>
      <c r="BA176" s="390"/>
      <c r="BB176" s="392"/>
      <c r="BC176" s="395"/>
      <c r="BD176" s="362"/>
      <c r="BE176" s="362"/>
      <c r="BF176" s="66"/>
      <c r="BG176" s="66"/>
      <c r="BH176" s="170"/>
      <c r="BI176" s="66"/>
      <c r="BJ176" s="66"/>
      <c r="BK176" s="66"/>
      <c r="BL176" s="66"/>
      <c r="BM176" s="66" t="s">
        <v>171</v>
      </c>
      <c r="BN176" s="362"/>
      <c r="BO176" s="187"/>
      <c r="BP176" s="187"/>
      <c r="BQ176" s="187"/>
      <c r="BR176" s="187"/>
      <c r="BS176" s="187"/>
      <c r="BT176" s="187"/>
      <c r="BU176" s="187"/>
      <c r="BV176" s="187"/>
      <c r="BW176" s="187"/>
      <c r="BX176" s="187"/>
      <c r="BY176" s="187"/>
      <c r="BZ176" s="187"/>
      <c r="CA176" s="187"/>
      <c r="CB176" s="187"/>
      <c r="CC176" s="187"/>
      <c r="CD176" s="187"/>
      <c r="CE176" s="187"/>
      <c r="CF176" s="187"/>
      <c r="CG176" s="362"/>
      <c r="CH176" s="362"/>
      <c r="CI176" s="362"/>
      <c r="CJ176" s="362"/>
      <c r="CK176" s="362"/>
      <c r="CL176" s="362"/>
      <c r="CM176" s="362"/>
      <c r="CN176" s="362"/>
      <c r="CO176" s="362"/>
      <c r="CP176" s="362"/>
      <c r="CQ176" s="362"/>
      <c r="CR176" s="362"/>
      <c r="CS176" s="362"/>
      <c r="CT176" s="362"/>
      <c r="CU176" s="362"/>
      <c r="CV176" s="362"/>
      <c r="CW176" s="362"/>
      <c r="CX176" s="362"/>
      <c r="CY176" s="362"/>
      <c r="CZ176" s="362"/>
      <c r="DA176" s="362"/>
      <c r="DB176" s="362"/>
      <c r="DC176" s="362"/>
      <c r="DD176" s="362"/>
      <c r="DE176" s="362"/>
      <c r="DF176" s="362"/>
      <c r="DG176" s="362"/>
      <c r="DH176" s="362"/>
      <c r="DI176" s="362"/>
      <c r="DJ176" s="362"/>
      <c r="DK176" s="362"/>
      <c r="DL176" s="362"/>
      <c r="DM176" s="362"/>
      <c r="DN176" s="362"/>
      <c r="DO176" s="362"/>
      <c r="DP176" s="362"/>
      <c r="DQ176" s="362"/>
      <c r="DR176" s="362"/>
      <c r="DS176" s="362"/>
      <c r="DT176" s="258"/>
      <c r="DU176" s="258"/>
      <c r="DV176" s="258"/>
      <c r="DW176" s="258"/>
      <c r="DX176" s="258"/>
      <c r="DY176" s="258"/>
      <c r="DZ176" s="258"/>
      <c r="EA176" s="258"/>
      <c r="EB176" s="258"/>
      <c r="EC176" s="362"/>
      <c r="ED176" s="362"/>
      <c r="EE176" s="362"/>
      <c r="EF176" s="362"/>
      <c r="EG176" s="362"/>
      <c r="EH176" s="362"/>
      <c r="EI176" s="362"/>
      <c r="EJ176" s="362"/>
      <c r="EK176" s="362"/>
    </row>
    <row r="177" spans="1:141" ht="39.75" hidden="1" customHeight="1" x14ac:dyDescent="0.2">
      <c r="A177" s="351"/>
      <c r="B177" s="396" t="s">
        <v>121</v>
      </c>
      <c r="C177" s="396" t="str">
        <f>VLOOKUP(B177,FORMULAS!$A$30:$B$46,2,0)</f>
        <v>OBJETIVO PROCESO</v>
      </c>
      <c r="D177" s="396" t="str">
        <f>VLOOKUP(B177,FORMULAS!$A$30:$C$46,3,0)</f>
        <v>RESPONSABLE</v>
      </c>
      <c r="E177" s="199"/>
      <c r="F177" s="437"/>
      <c r="G177" s="199"/>
      <c r="H177" s="438"/>
      <c r="I177" s="436"/>
      <c r="J177" s="188"/>
      <c r="K177" s="162"/>
      <c r="L177" s="162"/>
      <c r="M177" s="162"/>
      <c r="N177" s="162"/>
      <c r="O177" s="396" t="s">
        <v>3</v>
      </c>
      <c r="P177" s="388" t="str">
        <f>VLOOKUP(O177,FORMULAS!$A$77:$B$82,2,0)</f>
        <v>Probabilidad</v>
      </c>
      <c r="Q177" s="393" t="str">
        <f>+P177</f>
        <v>Probabilidad</v>
      </c>
      <c r="R177" s="388" t="e">
        <f>VLOOKUP(A177,'Impacto Ri Inhe'!$B$5:$AF$41,31,1)</f>
        <v>#N/A</v>
      </c>
      <c r="S177" s="393" t="e">
        <f>CONCATENATE(R177,"-",Q177)</f>
        <v>#N/A</v>
      </c>
      <c r="T177" s="360" t="e">
        <f>VLOOKUP(S177,FORMULAS!$I$77:$J$97,2,0)</f>
        <v>#N/A</v>
      </c>
      <c r="U177" s="163"/>
      <c r="V177" s="164"/>
      <c r="W177" s="164"/>
      <c r="X177" s="164"/>
      <c r="Y177" s="165" t="s">
        <v>115</v>
      </c>
      <c r="Z177" s="132">
        <f>+IF(Y177='Tabla Valoración controles'!$D$4,'Tabla Valoración controles'!$F$4,IF('Mapa Corrupcion'!Y177='Tabla Valoración controles'!$D$5,'Tabla Valoración controles'!$F$5,IF(Y177=FORMULAS!$A$10,0,'Tabla Valoración controles'!$F$6)))</f>
        <v>0</v>
      </c>
      <c r="AA177" s="165"/>
      <c r="AB177" s="133">
        <f>+IF(AA177='Tabla Valoración controles'!$D$7,'Tabla Valoración controles'!$F$7,IF(Y177=FORMULAS!$A$10,0,'Tabla Valoración controles'!$F$8))</f>
        <v>0</v>
      </c>
      <c r="AC177" s="165"/>
      <c r="AD177" s="132">
        <f>+IF(AC177='Tabla Valoración controles'!$D$9,'Tabla Valoración controles'!$F$9,IF(Y177=FORMULAS!$A$10,0,'Tabla Valoración controles'!$F$10))</f>
        <v>0</v>
      </c>
      <c r="AE177" s="165"/>
      <c r="AF177" s="132">
        <f>+IF(AE177='Tabla Valoración controles'!$D$9,'Tabla Valoración controles'!$F$9,IF(AA177=FORMULAS!$A$10,0,'Tabla Valoración controles'!$F$10))</f>
        <v>0</v>
      </c>
      <c r="AG177" s="165"/>
      <c r="AH177" s="132">
        <f>+IF(AG177='Tabla Valoración controles'!$D$13,'Tabla Valoración controles'!$F$13,'Tabla Valoración controles'!$F$14)</f>
        <v>0</v>
      </c>
      <c r="AI177" s="194">
        <f t="shared" si="8"/>
        <v>0</v>
      </c>
      <c r="AJ177" s="166"/>
      <c r="AK177" s="167">
        <f>+IF(AJ177=[2]CONTROLES!$C$50,[2]CONTROLES!$D$50,[2]CONTROLES!$D$51)</f>
        <v>0</v>
      </c>
      <c r="AL177" s="166"/>
      <c r="AM177" s="167">
        <f>+IF(AL177=[2]CONTROLES!$C$52,[2]CONTROLES!$D$52,[2]CONTROLES!$D$53)</f>
        <v>0</v>
      </c>
      <c r="AN177" s="166"/>
      <c r="AO177" s="167">
        <f>+IF(AN177=[2]CONTROLES!$C$54,[2]CONTROLES!$D$54,[2]CONTROLES!$D$55)</f>
        <v>0</v>
      </c>
      <c r="AP177" s="166"/>
      <c r="AQ177" s="167">
        <f>+IF(AP177=[2]CONTROLES!$C$56,[2]CONTROLES!$D$56,IF(AP177=[2]CONTROLES!$C$57,[2]CONTROLES!$D$57,[2]CONTROLES!$D$58))</f>
        <v>0</v>
      </c>
      <c r="AR177" s="166"/>
      <c r="AS177" s="167">
        <f>+IF(AR177=[2]CONTROLES!$C$59,[2]CONTROLES!$D$59,[2]CONTROLES!$D$60)</f>
        <v>0</v>
      </c>
      <c r="AT177" s="166"/>
      <c r="AU177" s="167">
        <f>+IF(AT177=[2]CONTROLES!$C$61,[2]CONTROLES!$D$61,[2]CONTROLES!$D$62)</f>
        <v>0</v>
      </c>
      <c r="AV177" s="166"/>
      <c r="AW177" s="168">
        <f>+IF(AV177=[2]CONTROLES!$C$63,[2]CONTROLES!$D$63,IF(AV177=[2]CONTROLES!$C$64,[2]CONTROLES!$D$64,[2]CONTROLES!$D$65))</f>
        <v>0</v>
      </c>
      <c r="AX177" s="168">
        <f t="shared" si="9"/>
        <v>0</v>
      </c>
      <c r="AY177" s="169" t="str">
        <f t="shared" si="10"/>
        <v>Débil</v>
      </c>
      <c r="AZ177" s="396" t="s">
        <v>3</v>
      </c>
      <c r="BA177" s="388" t="str">
        <f>VLOOKUP(AZ177,FORMULAS!$A$77:$B$82,2,0)</f>
        <v>Probabilidad</v>
      </c>
      <c r="BB177" s="391" t="e">
        <f>+R177</f>
        <v>#N/A</v>
      </c>
      <c r="BC177" s="393" t="e">
        <f>CONCATENATE(BB177,"-",BA177)</f>
        <v>#N/A</v>
      </c>
      <c r="BD177" s="360" t="e">
        <f>VLOOKUP(BC177,FORMULAS!$I$77:$J$97,2,0)</f>
        <v>#N/A</v>
      </c>
      <c r="BE177" s="360"/>
      <c r="BF177" s="66"/>
      <c r="BG177" s="66"/>
      <c r="BH177" s="170"/>
      <c r="BI177" s="66"/>
      <c r="BJ177" s="66"/>
      <c r="BK177" s="66"/>
      <c r="BL177" s="66"/>
      <c r="BM177" s="66" t="s">
        <v>171</v>
      </c>
      <c r="BN177" s="360"/>
      <c r="BO177" s="185"/>
      <c r="BP177" s="185"/>
      <c r="BQ177" s="185"/>
      <c r="BR177" s="185"/>
      <c r="BS177" s="185"/>
      <c r="BT177" s="185"/>
      <c r="BU177" s="185"/>
      <c r="BV177" s="185"/>
      <c r="BW177" s="185"/>
      <c r="BX177" s="185"/>
      <c r="BY177" s="185"/>
      <c r="BZ177" s="185"/>
      <c r="CA177" s="185"/>
      <c r="CB177" s="185"/>
      <c r="CC177" s="185"/>
      <c r="CD177" s="185"/>
      <c r="CE177" s="185"/>
      <c r="CF177" s="185"/>
      <c r="CG177" s="360"/>
      <c r="CH177" s="360"/>
      <c r="CI177" s="360"/>
      <c r="CJ177" s="360"/>
      <c r="CK177" s="360"/>
      <c r="CL177" s="360"/>
      <c r="CM177" s="360"/>
      <c r="CN177" s="360"/>
      <c r="CO177" s="360"/>
      <c r="CP177" s="360"/>
      <c r="CQ177" s="360"/>
      <c r="CR177" s="360"/>
      <c r="CS177" s="360"/>
      <c r="CT177" s="360"/>
      <c r="CU177" s="360"/>
      <c r="CV177" s="360"/>
      <c r="CW177" s="360"/>
      <c r="CX177" s="360"/>
      <c r="CY177" s="360"/>
      <c r="CZ177" s="360"/>
      <c r="DA177" s="360"/>
      <c r="DB177" s="360"/>
      <c r="DC177" s="360"/>
      <c r="DD177" s="360"/>
      <c r="DE177" s="360"/>
      <c r="DF177" s="360"/>
      <c r="DG177" s="360"/>
      <c r="DH177" s="360"/>
      <c r="DI177" s="360"/>
      <c r="DJ177" s="360"/>
      <c r="DK177" s="360"/>
      <c r="DL177" s="360"/>
      <c r="DM177" s="360"/>
      <c r="DN177" s="360"/>
      <c r="DO177" s="360"/>
      <c r="DP177" s="360"/>
      <c r="DQ177" s="360"/>
      <c r="DR177" s="360"/>
      <c r="DS177" s="360"/>
      <c r="DT177" s="259"/>
      <c r="DU177" s="259"/>
      <c r="DV177" s="259"/>
      <c r="DW177" s="259"/>
      <c r="DX177" s="259"/>
      <c r="DY177" s="259"/>
      <c r="DZ177" s="259"/>
      <c r="EA177" s="259"/>
      <c r="EB177" s="259"/>
      <c r="EC177" s="360"/>
      <c r="ED177" s="360"/>
      <c r="EE177" s="360"/>
      <c r="EF177" s="360"/>
      <c r="EG177" s="360"/>
      <c r="EH177" s="360"/>
      <c r="EI177" s="360"/>
      <c r="EJ177" s="360"/>
      <c r="EK177" s="360"/>
    </row>
    <row r="178" spans="1:141" ht="39.75" hidden="1" customHeight="1" x14ac:dyDescent="0.2">
      <c r="A178" s="352"/>
      <c r="B178" s="397"/>
      <c r="C178" s="397"/>
      <c r="D178" s="397"/>
      <c r="E178" s="199"/>
      <c r="F178" s="437"/>
      <c r="G178" s="199"/>
      <c r="H178" s="439"/>
      <c r="I178" s="436"/>
      <c r="J178" s="189"/>
      <c r="K178" s="171"/>
      <c r="L178" s="171"/>
      <c r="M178" s="171"/>
      <c r="N178" s="171"/>
      <c r="O178" s="397"/>
      <c r="P178" s="389"/>
      <c r="Q178" s="394"/>
      <c r="R178" s="389"/>
      <c r="S178" s="394"/>
      <c r="T178" s="361"/>
      <c r="U178" s="163"/>
      <c r="V178" s="164"/>
      <c r="W178" s="164"/>
      <c r="X178" s="164"/>
      <c r="Y178" s="165" t="s">
        <v>115</v>
      </c>
      <c r="Z178" s="132">
        <f>+IF(Y178='Tabla Valoración controles'!$D$4,'Tabla Valoración controles'!$F$4,IF('Mapa Corrupcion'!Y178='Tabla Valoración controles'!$D$5,'Tabla Valoración controles'!$F$5,IF(Y178=FORMULAS!$A$10,0,'Tabla Valoración controles'!$F$6)))</f>
        <v>0</v>
      </c>
      <c r="AA178" s="165"/>
      <c r="AB178" s="133">
        <f>+IF(AA178='Tabla Valoración controles'!$D$7,'Tabla Valoración controles'!$F$7,IF(Y178=FORMULAS!$A$10,0,'Tabla Valoración controles'!$F$8))</f>
        <v>0</v>
      </c>
      <c r="AC178" s="165"/>
      <c r="AD178" s="132">
        <f>+IF(AC178='Tabla Valoración controles'!$D$9,'Tabla Valoración controles'!$F$9,IF(Y178=FORMULAS!$A$10,0,'Tabla Valoración controles'!$F$10))</f>
        <v>0</v>
      </c>
      <c r="AE178" s="165"/>
      <c r="AF178" s="132">
        <f>+IF(AE178='Tabla Valoración controles'!$D$9,'Tabla Valoración controles'!$F$9,IF(AA178=FORMULAS!$A$10,0,'Tabla Valoración controles'!$F$10))</f>
        <v>0</v>
      </c>
      <c r="AG178" s="165"/>
      <c r="AH178" s="132">
        <f>+IF(AG178='Tabla Valoración controles'!$D$13,'Tabla Valoración controles'!$F$13,'Tabla Valoración controles'!$F$14)</f>
        <v>0</v>
      </c>
      <c r="AI178" s="194">
        <f t="shared" si="8"/>
        <v>0</v>
      </c>
      <c r="AJ178" s="166"/>
      <c r="AK178" s="167">
        <f>+IF(AJ178=[2]CONTROLES!$C$50,[2]CONTROLES!$D$50,[2]CONTROLES!$D$51)</f>
        <v>0</v>
      </c>
      <c r="AL178" s="166"/>
      <c r="AM178" s="167">
        <f>+IF(AL178=[2]CONTROLES!$C$52,[2]CONTROLES!$D$52,[2]CONTROLES!$D$53)</f>
        <v>0</v>
      </c>
      <c r="AN178" s="166"/>
      <c r="AO178" s="167">
        <f>+IF(AN178=[2]CONTROLES!$C$54,[2]CONTROLES!$D$54,[2]CONTROLES!$D$55)</f>
        <v>0</v>
      </c>
      <c r="AP178" s="166"/>
      <c r="AQ178" s="167">
        <f>+IF(AP178=[2]CONTROLES!$C$56,[2]CONTROLES!$D$56,IF(AP178=[2]CONTROLES!$C$57,[2]CONTROLES!$D$57,[2]CONTROLES!$D$58))</f>
        <v>0</v>
      </c>
      <c r="AR178" s="166"/>
      <c r="AS178" s="167">
        <f>+IF(AR178=[2]CONTROLES!$C$59,[2]CONTROLES!$D$59,[2]CONTROLES!$D$60)</f>
        <v>0</v>
      </c>
      <c r="AT178" s="166"/>
      <c r="AU178" s="167">
        <f>+IF(AT178=[2]CONTROLES!$C$61,[2]CONTROLES!$D$61,[2]CONTROLES!$D$62)</f>
        <v>0</v>
      </c>
      <c r="AV178" s="166"/>
      <c r="AW178" s="168">
        <f>+IF(AV178=[2]CONTROLES!$C$63,[2]CONTROLES!$D$63,IF(AV178=[2]CONTROLES!$C$64,[2]CONTROLES!$D$64,[2]CONTROLES!$D$65))</f>
        <v>0</v>
      </c>
      <c r="AX178" s="168">
        <f t="shared" si="9"/>
        <v>0</v>
      </c>
      <c r="AY178" s="169" t="str">
        <f t="shared" si="10"/>
        <v>Débil</v>
      </c>
      <c r="AZ178" s="397"/>
      <c r="BA178" s="389"/>
      <c r="BB178" s="392"/>
      <c r="BC178" s="394"/>
      <c r="BD178" s="361"/>
      <c r="BE178" s="361"/>
      <c r="BF178" s="66"/>
      <c r="BG178" s="66"/>
      <c r="BH178" s="170"/>
      <c r="BI178" s="66"/>
      <c r="BJ178" s="66"/>
      <c r="BK178" s="66"/>
      <c r="BL178" s="66"/>
      <c r="BM178" s="66" t="s">
        <v>171</v>
      </c>
      <c r="BN178" s="361"/>
      <c r="BO178" s="186"/>
      <c r="BP178" s="186"/>
      <c r="BQ178" s="186"/>
      <c r="BR178" s="186"/>
      <c r="BS178" s="186"/>
      <c r="BT178" s="186"/>
      <c r="BU178" s="186"/>
      <c r="BV178" s="186"/>
      <c r="BW178" s="186"/>
      <c r="BX178" s="186"/>
      <c r="BY178" s="186"/>
      <c r="BZ178" s="186"/>
      <c r="CA178" s="186"/>
      <c r="CB178" s="186"/>
      <c r="CC178" s="186"/>
      <c r="CD178" s="186"/>
      <c r="CE178" s="186"/>
      <c r="CF178" s="186"/>
      <c r="CG178" s="361"/>
      <c r="CH178" s="361"/>
      <c r="CI178" s="361"/>
      <c r="CJ178" s="361"/>
      <c r="CK178" s="361"/>
      <c r="CL178" s="361"/>
      <c r="CM178" s="361"/>
      <c r="CN178" s="361"/>
      <c r="CO178" s="361"/>
      <c r="CP178" s="361"/>
      <c r="CQ178" s="361"/>
      <c r="CR178" s="361"/>
      <c r="CS178" s="361"/>
      <c r="CT178" s="361"/>
      <c r="CU178" s="361"/>
      <c r="CV178" s="361"/>
      <c r="CW178" s="361"/>
      <c r="CX178" s="361"/>
      <c r="CY178" s="361"/>
      <c r="CZ178" s="361"/>
      <c r="DA178" s="361"/>
      <c r="DB178" s="361"/>
      <c r="DC178" s="361"/>
      <c r="DD178" s="361"/>
      <c r="DE178" s="361"/>
      <c r="DF178" s="361"/>
      <c r="DG178" s="361"/>
      <c r="DH178" s="361"/>
      <c r="DI178" s="361"/>
      <c r="DJ178" s="361"/>
      <c r="DK178" s="361"/>
      <c r="DL178" s="361"/>
      <c r="DM178" s="361"/>
      <c r="DN178" s="361"/>
      <c r="DO178" s="361"/>
      <c r="DP178" s="361"/>
      <c r="DQ178" s="361"/>
      <c r="DR178" s="361"/>
      <c r="DS178" s="361"/>
      <c r="DT178" s="257"/>
      <c r="DU178" s="257"/>
      <c r="DV178" s="257"/>
      <c r="DW178" s="257"/>
      <c r="DX178" s="257"/>
      <c r="DY178" s="257"/>
      <c r="DZ178" s="257"/>
      <c r="EA178" s="257"/>
      <c r="EB178" s="257"/>
      <c r="EC178" s="361"/>
      <c r="ED178" s="361"/>
      <c r="EE178" s="361"/>
      <c r="EF178" s="361"/>
      <c r="EG178" s="361"/>
      <c r="EH178" s="361"/>
      <c r="EI178" s="361"/>
      <c r="EJ178" s="361"/>
      <c r="EK178" s="361"/>
    </row>
    <row r="179" spans="1:141" ht="39.75" hidden="1" customHeight="1" x14ac:dyDescent="0.2">
      <c r="A179" s="352"/>
      <c r="B179" s="397"/>
      <c r="C179" s="397"/>
      <c r="D179" s="397"/>
      <c r="E179" s="199"/>
      <c r="F179" s="437"/>
      <c r="G179" s="199"/>
      <c r="H179" s="439"/>
      <c r="I179" s="436"/>
      <c r="J179" s="189"/>
      <c r="K179" s="171"/>
      <c r="L179" s="171"/>
      <c r="M179" s="171"/>
      <c r="N179" s="171"/>
      <c r="O179" s="397"/>
      <c r="P179" s="389"/>
      <c r="Q179" s="394"/>
      <c r="R179" s="389"/>
      <c r="S179" s="394"/>
      <c r="T179" s="361"/>
      <c r="U179" s="163"/>
      <c r="V179" s="164"/>
      <c r="W179" s="164"/>
      <c r="X179" s="164"/>
      <c r="Y179" s="165" t="s">
        <v>115</v>
      </c>
      <c r="Z179" s="132">
        <f>+IF(Y179='Tabla Valoración controles'!$D$4,'Tabla Valoración controles'!$F$4,IF('Mapa Corrupcion'!Y179='Tabla Valoración controles'!$D$5,'Tabla Valoración controles'!$F$5,IF(Y179=FORMULAS!$A$10,0,'Tabla Valoración controles'!$F$6)))</f>
        <v>0</v>
      </c>
      <c r="AA179" s="165"/>
      <c r="AB179" s="133">
        <f>+IF(AA179='Tabla Valoración controles'!$D$7,'Tabla Valoración controles'!$F$7,IF(Y179=FORMULAS!$A$10,0,'Tabla Valoración controles'!$F$8))</f>
        <v>0</v>
      </c>
      <c r="AC179" s="165"/>
      <c r="AD179" s="132">
        <f>+IF(AC179='Tabla Valoración controles'!$D$9,'Tabla Valoración controles'!$F$9,IF(Y179=FORMULAS!$A$10,0,'Tabla Valoración controles'!$F$10))</f>
        <v>0</v>
      </c>
      <c r="AE179" s="165"/>
      <c r="AF179" s="132">
        <f>+IF(AE179='Tabla Valoración controles'!$D$9,'Tabla Valoración controles'!$F$9,IF(AA179=FORMULAS!$A$10,0,'Tabla Valoración controles'!$F$10))</f>
        <v>0</v>
      </c>
      <c r="AG179" s="165"/>
      <c r="AH179" s="132">
        <f>+IF(AG179='Tabla Valoración controles'!$D$13,'Tabla Valoración controles'!$F$13,'Tabla Valoración controles'!$F$14)</f>
        <v>0</v>
      </c>
      <c r="AI179" s="194">
        <f t="shared" si="8"/>
        <v>0</v>
      </c>
      <c r="AJ179" s="166"/>
      <c r="AK179" s="167">
        <f>+IF(AJ179=[2]CONTROLES!$C$50,[2]CONTROLES!$D$50,[2]CONTROLES!$D$51)</f>
        <v>0</v>
      </c>
      <c r="AL179" s="166"/>
      <c r="AM179" s="167">
        <f>+IF(AL179=[2]CONTROLES!$C$52,[2]CONTROLES!$D$52,[2]CONTROLES!$D$53)</f>
        <v>0</v>
      </c>
      <c r="AN179" s="166"/>
      <c r="AO179" s="167">
        <f>+IF(AN179=[2]CONTROLES!$C$54,[2]CONTROLES!$D$54,[2]CONTROLES!$D$55)</f>
        <v>0</v>
      </c>
      <c r="AP179" s="166"/>
      <c r="AQ179" s="167">
        <f>+IF(AP179=[2]CONTROLES!$C$56,[2]CONTROLES!$D$56,IF(AP179=[2]CONTROLES!$C$57,[2]CONTROLES!$D$57,[2]CONTROLES!$D$58))</f>
        <v>0</v>
      </c>
      <c r="AR179" s="166"/>
      <c r="AS179" s="167">
        <f>+IF(AR179=[2]CONTROLES!$C$59,[2]CONTROLES!$D$59,[2]CONTROLES!$D$60)</f>
        <v>0</v>
      </c>
      <c r="AT179" s="166"/>
      <c r="AU179" s="167">
        <f>+IF(AT179=[2]CONTROLES!$C$61,[2]CONTROLES!$D$61,[2]CONTROLES!$D$62)</f>
        <v>0</v>
      </c>
      <c r="AV179" s="166"/>
      <c r="AW179" s="168">
        <f>+IF(AV179=[2]CONTROLES!$C$63,[2]CONTROLES!$D$63,IF(AV179=[2]CONTROLES!$C$64,[2]CONTROLES!$D$64,[2]CONTROLES!$D$65))</f>
        <v>0</v>
      </c>
      <c r="AX179" s="168">
        <f t="shared" si="9"/>
        <v>0</v>
      </c>
      <c r="AY179" s="169" t="str">
        <f t="shared" si="10"/>
        <v>Débil</v>
      </c>
      <c r="AZ179" s="397"/>
      <c r="BA179" s="389"/>
      <c r="BB179" s="392"/>
      <c r="BC179" s="394"/>
      <c r="BD179" s="361"/>
      <c r="BE179" s="361"/>
      <c r="BF179" s="66"/>
      <c r="BG179" s="66"/>
      <c r="BH179" s="170"/>
      <c r="BI179" s="66"/>
      <c r="BJ179" s="66"/>
      <c r="BK179" s="66"/>
      <c r="BL179" s="66"/>
      <c r="BM179" s="66" t="s">
        <v>171</v>
      </c>
      <c r="BN179" s="361"/>
      <c r="BO179" s="186"/>
      <c r="BP179" s="186"/>
      <c r="BQ179" s="186"/>
      <c r="BR179" s="186"/>
      <c r="BS179" s="186"/>
      <c r="BT179" s="186"/>
      <c r="BU179" s="186"/>
      <c r="BV179" s="186"/>
      <c r="BW179" s="186"/>
      <c r="BX179" s="186"/>
      <c r="BY179" s="186"/>
      <c r="BZ179" s="186"/>
      <c r="CA179" s="186"/>
      <c r="CB179" s="186"/>
      <c r="CC179" s="186"/>
      <c r="CD179" s="186"/>
      <c r="CE179" s="186"/>
      <c r="CF179" s="186"/>
      <c r="CG179" s="361"/>
      <c r="CH179" s="361"/>
      <c r="CI179" s="361"/>
      <c r="CJ179" s="361"/>
      <c r="CK179" s="361"/>
      <c r="CL179" s="361"/>
      <c r="CM179" s="361"/>
      <c r="CN179" s="361"/>
      <c r="CO179" s="361"/>
      <c r="CP179" s="361"/>
      <c r="CQ179" s="361"/>
      <c r="CR179" s="361"/>
      <c r="CS179" s="361"/>
      <c r="CT179" s="361"/>
      <c r="CU179" s="361"/>
      <c r="CV179" s="361"/>
      <c r="CW179" s="361"/>
      <c r="CX179" s="361"/>
      <c r="CY179" s="361"/>
      <c r="CZ179" s="361"/>
      <c r="DA179" s="361"/>
      <c r="DB179" s="361"/>
      <c r="DC179" s="361"/>
      <c r="DD179" s="361"/>
      <c r="DE179" s="361"/>
      <c r="DF179" s="361"/>
      <c r="DG179" s="361"/>
      <c r="DH179" s="361"/>
      <c r="DI179" s="361"/>
      <c r="DJ179" s="361"/>
      <c r="DK179" s="361"/>
      <c r="DL179" s="361"/>
      <c r="DM179" s="361"/>
      <c r="DN179" s="361"/>
      <c r="DO179" s="361"/>
      <c r="DP179" s="361"/>
      <c r="DQ179" s="361"/>
      <c r="DR179" s="361"/>
      <c r="DS179" s="361"/>
      <c r="DT179" s="257"/>
      <c r="DU179" s="257"/>
      <c r="DV179" s="257"/>
      <c r="DW179" s="257"/>
      <c r="DX179" s="257"/>
      <c r="DY179" s="257"/>
      <c r="DZ179" s="257"/>
      <c r="EA179" s="257"/>
      <c r="EB179" s="257"/>
      <c r="EC179" s="361"/>
      <c r="ED179" s="361"/>
      <c r="EE179" s="361"/>
      <c r="EF179" s="361"/>
      <c r="EG179" s="361"/>
      <c r="EH179" s="361"/>
      <c r="EI179" s="361"/>
      <c r="EJ179" s="361"/>
      <c r="EK179" s="361"/>
    </row>
    <row r="180" spans="1:141" ht="39.75" hidden="1" customHeight="1" x14ac:dyDescent="0.2">
      <c r="A180" s="352"/>
      <c r="B180" s="397"/>
      <c r="C180" s="397"/>
      <c r="D180" s="397"/>
      <c r="E180" s="199"/>
      <c r="F180" s="437"/>
      <c r="G180" s="199"/>
      <c r="H180" s="439"/>
      <c r="I180" s="436"/>
      <c r="J180" s="189"/>
      <c r="K180" s="171"/>
      <c r="L180" s="171"/>
      <c r="M180" s="171"/>
      <c r="N180" s="171"/>
      <c r="O180" s="397"/>
      <c r="P180" s="389"/>
      <c r="Q180" s="394"/>
      <c r="R180" s="389"/>
      <c r="S180" s="394"/>
      <c r="T180" s="361"/>
      <c r="U180" s="163"/>
      <c r="V180" s="164"/>
      <c r="W180" s="164"/>
      <c r="X180" s="164"/>
      <c r="Y180" s="165" t="s">
        <v>115</v>
      </c>
      <c r="Z180" s="132">
        <f>+IF(Y180='Tabla Valoración controles'!$D$4,'Tabla Valoración controles'!$F$4,IF('Mapa Corrupcion'!Y180='Tabla Valoración controles'!$D$5,'Tabla Valoración controles'!$F$5,IF(Y180=FORMULAS!$A$10,0,'Tabla Valoración controles'!$F$6)))</f>
        <v>0</v>
      </c>
      <c r="AA180" s="165"/>
      <c r="AB180" s="133">
        <f>+IF(AA180='Tabla Valoración controles'!$D$7,'Tabla Valoración controles'!$F$7,IF(Y180=FORMULAS!$A$10,0,'Tabla Valoración controles'!$F$8))</f>
        <v>0</v>
      </c>
      <c r="AC180" s="165"/>
      <c r="AD180" s="132">
        <f>+IF(AC180='Tabla Valoración controles'!$D$9,'Tabla Valoración controles'!$F$9,IF(Y180=FORMULAS!$A$10,0,'Tabla Valoración controles'!$F$10))</f>
        <v>0</v>
      </c>
      <c r="AE180" s="165"/>
      <c r="AF180" s="132">
        <f>+IF(AE180='Tabla Valoración controles'!$D$9,'Tabla Valoración controles'!$F$9,IF(AA180=FORMULAS!$A$10,0,'Tabla Valoración controles'!$F$10))</f>
        <v>0</v>
      </c>
      <c r="AG180" s="165"/>
      <c r="AH180" s="132">
        <f>+IF(AG180='Tabla Valoración controles'!$D$13,'Tabla Valoración controles'!$F$13,'Tabla Valoración controles'!$F$14)</f>
        <v>0</v>
      </c>
      <c r="AI180" s="194">
        <f t="shared" si="8"/>
        <v>0</v>
      </c>
      <c r="AJ180" s="166"/>
      <c r="AK180" s="167">
        <f>+IF(AJ180=[2]CONTROLES!$C$50,[2]CONTROLES!$D$50,[2]CONTROLES!$D$51)</f>
        <v>0</v>
      </c>
      <c r="AL180" s="166"/>
      <c r="AM180" s="167">
        <f>+IF(AL180=[2]CONTROLES!$C$52,[2]CONTROLES!$D$52,[2]CONTROLES!$D$53)</f>
        <v>0</v>
      </c>
      <c r="AN180" s="166"/>
      <c r="AO180" s="167">
        <f>+IF(AN180=[2]CONTROLES!$C$54,[2]CONTROLES!$D$54,[2]CONTROLES!$D$55)</f>
        <v>0</v>
      </c>
      <c r="AP180" s="166"/>
      <c r="AQ180" s="167">
        <f>+IF(AP180=[2]CONTROLES!$C$56,[2]CONTROLES!$D$56,IF(AP180=[2]CONTROLES!$C$57,[2]CONTROLES!$D$57,[2]CONTROLES!$D$58))</f>
        <v>0</v>
      </c>
      <c r="AR180" s="166"/>
      <c r="AS180" s="167">
        <f>+IF(AR180=[2]CONTROLES!$C$59,[2]CONTROLES!$D$59,[2]CONTROLES!$D$60)</f>
        <v>0</v>
      </c>
      <c r="AT180" s="166"/>
      <c r="AU180" s="167">
        <f>+IF(AT180=[2]CONTROLES!$C$61,[2]CONTROLES!$D$61,[2]CONTROLES!$D$62)</f>
        <v>0</v>
      </c>
      <c r="AV180" s="166"/>
      <c r="AW180" s="168">
        <f>+IF(AV180=[2]CONTROLES!$C$63,[2]CONTROLES!$D$63,IF(AV180=[2]CONTROLES!$C$64,[2]CONTROLES!$D$64,[2]CONTROLES!$D$65))</f>
        <v>0</v>
      </c>
      <c r="AX180" s="168">
        <f t="shared" si="9"/>
        <v>0</v>
      </c>
      <c r="AY180" s="169" t="str">
        <f t="shared" si="10"/>
        <v>Débil</v>
      </c>
      <c r="AZ180" s="397"/>
      <c r="BA180" s="389"/>
      <c r="BB180" s="392"/>
      <c r="BC180" s="394"/>
      <c r="BD180" s="361"/>
      <c r="BE180" s="361"/>
      <c r="BF180" s="66"/>
      <c r="BG180" s="66"/>
      <c r="BH180" s="170"/>
      <c r="BI180" s="66"/>
      <c r="BJ180" s="66"/>
      <c r="BK180" s="66"/>
      <c r="BL180" s="66"/>
      <c r="BM180" s="66" t="s">
        <v>171</v>
      </c>
      <c r="BN180" s="361"/>
      <c r="BO180" s="186"/>
      <c r="BP180" s="186"/>
      <c r="BQ180" s="186"/>
      <c r="BR180" s="186"/>
      <c r="BS180" s="186"/>
      <c r="BT180" s="186"/>
      <c r="BU180" s="186"/>
      <c r="BV180" s="186"/>
      <c r="BW180" s="186"/>
      <c r="BX180" s="186"/>
      <c r="BY180" s="186"/>
      <c r="BZ180" s="186"/>
      <c r="CA180" s="186"/>
      <c r="CB180" s="186"/>
      <c r="CC180" s="186"/>
      <c r="CD180" s="186"/>
      <c r="CE180" s="186"/>
      <c r="CF180" s="186"/>
      <c r="CG180" s="361"/>
      <c r="CH180" s="361"/>
      <c r="CI180" s="361"/>
      <c r="CJ180" s="361"/>
      <c r="CK180" s="361"/>
      <c r="CL180" s="361"/>
      <c r="CM180" s="361"/>
      <c r="CN180" s="361"/>
      <c r="CO180" s="361"/>
      <c r="CP180" s="361"/>
      <c r="CQ180" s="361"/>
      <c r="CR180" s="361"/>
      <c r="CS180" s="361"/>
      <c r="CT180" s="361"/>
      <c r="CU180" s="361"/>
      <c r="CV180" s="361"/>
      <c r="CW180" s="361"/>
      <c r="CX180" s="361"/>
      <c r="CY180" s="361"/>
      <c r="CZ180" s="361"/>
      <c r="DA180" s="361"/>
      <c r="DB180" s="361"/>
      <c r="DC180" s="361"/>
      <c r="DD180" s="361"/>
      <c r="DE180" s="361"/>
      <c r="DF180" s="361"/>
      <c r="DG180" s="361"/>
      <c r="DH180" s="361"/>
      <c r="DI180" s="361"/>
      <c r="DJ180" s="361"/>
      <c r="DK180" s="361"/>
      <c r="DL180" s="361"/>
      <c r="DM180" s="361"/>
      <c r="DN180" s="361"/>
      <c r="DO180" s="361"/>
      <c r="DP180" s="361"/>
      <c r="DQ180" s="361"/>
      <c r="DR180" s="361"/>
      <c r="DS180" s="361"/>
      <c r="DT180" s="257"/>
      <c r="DU180" s="257"/>
      <c r="DV180" s="257"/>
      <c r="DW180" s="257"/>
      <c r="DX180" s="257"/>
      <c r="DY180" s="257"/>
      <c r="DZ180" s="257"/>
      <c r="EA180" s="257"/>
      <c r="EB180" s="257"/>
      <c r="EC180" s="361"/>
      <c r="ED180" s="361"/>
      <c r="EE180" s="361"/>
      <c r="EF180" s="361"/>
      <c r="EG180" s="361"/>
      <c r="EH180" s="361"/>
      <c r="EI180" s="361"/>
      <c r="EJ180" s="361"/>
      <c r="EK180" s="361"/>
    </row>
    <row r="181" spans="1:141" ht="39.75" hidden="1" customHeight="1" x14ac:dyDescent="0.2">
      <c r="A181" s="352"/>
      <c r="B181" s="397"/>
      <c r="C181" s="397"/>
      <c r="D181" s="397"/>
      <c r="E181" s="199"/>
      <c r="F181" s="437"/>
      <c r="G181" s="199"/>
      <c r="H181" s="439"/>
      <c r="I181" s="436"/>
      <c r="J181" s="189"/>
      <c r="K181" s="171"/>
      <c r="L181" s="171"/>
      <c r="M181" s="171"/>
      <c r="N181" s="171"/>
      <c r="O181" s="397"/>
      <c r="P181" s="389"/>
      <c r="Q181" s="394"/>
      <c r="R181" s="389"/>
      <c r="S181" s="394"/>
      <c r="T181" s="361"/>
      <c r="U181" s="163"/>
      <c r="V181" s="164"/>
      <c r="W181" s="164"/>
      <c r="X181" s="164"/>
      <c r="Y181" s="165" t="s">
        <v>115</v>
      </c>
      <c r="Z181" s="132">
        <f>+IF(Y181='Tabla Valoración controles'!$D$4,'Tabla Valoración controles'!$F$4,IF('Mapa Corrupcion'!Y181='Tabla Valoración controles'!$D$5,'Tabla Valoración controles'!$F$5,IF(Y181=FORMULAS!$A$10,0,'Tabla Valoración controles'!$F$6)))</f>
        <v>0</v>
      </c>
      <c r="AA181" s="165"/>
      <c r="AB181" s="133">
        <f>+IF(AA181='Tabla Valoración controles'!$D$7,'Tabla Valoración controles'!$F$7,IF(Y181=FORMULAS!$A$10,0,'Tabla Valoración controles'!$F$8))</f>
        <v>0</v>
      </c>
      <c r="AC181" s="165"/>
      <c r="AD181" s="132">
        <f>+IF(AC181='Tabla Valoración controles'!$D$9,'Tabla Valoración controles'!$F$9,IF(Y181=FORMULAS!$A$10,0,'Tabla Valoración controles'!$F$10))</f>
        <v>0</v>
      </c>
      <c r="AE181" s="165"/>
      <c r="AF181" s="132">
        <f>+IF(AE181='Tabla Valoración controles'!$D$9,'Tabla Valoración controles'!$F$9,IF(AA181=FORMULAS!$A$10,0,'Tabla Valoración controles'!$F$10))</f>
        <v>0</v>
      </c>
      <c r="AG181" s="165"/>
      <c r="AH181" s="132">
        <f>+IF(AG181='Tabla Valoración controles'!$D$13,'Tabla Valoración controles'!$F$13,'Tabla Valoración controles'!$F$14)</f>
        <v>0</v>
      </c>
      <c r="AI181" s="194">
        <f t="shared" si="8"/>
        <v>0</v>
      </c>
      <c r="AJ181" s="166"/>
      <c r="AK181" s="167">
        <f>+IF(AJ181=[2]CONTROLES!$C$50,[2]CONTROLES!$D$50,[2]CONTROLES!$D$51)</f>
        <v>0</v>
      </c>
      <c r="AL181" s="166"/>
      <c r="AM181" s="167">
        <f>+IF(AL181=[2]CONTROLES!$C$52,[2]CONTROLES!$D$52,[2]CONTROLES!$D$53)</f>
        <v>0</v>
      </c>
      <c r="AN181" s="166"/>
      <c r="AO181" s="167">
        <f>+IF(AN181=[2]CONTROLES!$C$54,[2]CONTROLES!$D$54,[2]CONTROLES!$D$55)</f>
        <v>0</v>
      </c>
      <c r="AP181" s="166"/>
      <c r="AQ181" s="167">
        <f>+IF(AP181=[2]CONTROLES!$C$56,[2]CONTROLES!$D$56,IF(AP181=[2]CONTROLES!$C$57,[2]CONTROLES!$D$57,[2]CONTROLES!$D$58))</f>
        <v>0</v>
      </c>
      <c r="AR181" s="166"/>
      <c r="AS181" s="167">
        <f>+IF(AR181=[2]CONTROLES!$C$59,[2]CONTROLES!$D$59,[2]CONTROLES!$D$60)</f>
        <v>0</v>
      </c>
      <c r="AT181" s="166"/>
      <c r="AU181" s="167">
        <f>+IF(AT181=[2]CONTROLES!$C$61,[2]CONTROLES!$D$61,[2]CONTROLES!$D$62)</f>
        <v>0</v>
      </c>
      <c r="AV181" s="166"/>
      <c r="AW181" s="168">
        <f>+IF(AV181=[2]CONTROLES!$C$63,[2]CONTROLES!$D$63,IF(AV181=[2]CONTROLES!$C$64,[2]CONTROLES!$D$64,[2]CONTROLES!$D$65))</f>
        <v>0</v>
      </c>
      <c r="AX181" s="168">
        <f t="shared" si="9"/>
        <v>0</v>
      </c>
      <c r="AY181" s="169" t="str">
        <f t="shared" si="10"/>
        <v>Débil</v>
      </c>
      <c r="AZ181" s="397"/>
      <c r="BA181" s="389"/>
      <c r="BB181" s="392"/>
      <c r="BC181" s="394"/>
      <c r="BD181" s="361"/>
      <c r="BE181" s="361"/>
      <c r="BF181" s="66"/>
      <c r="BG181" s="66"/>
      <c r="BH181" s="170"/>
      <c r="BI181" s="66"/>
      <c r="BJ181" s="66"/>
      <c r="BK181" s="66"/>
      <c r="BL181" s="66"/>
      <c r="BM181" s="66" t="s">
        <v>171</v>
      </c>
      <c r="BN181" s="361"/>
      <c r="BO181" s="186"/>
      <c r="BP181" s="186"/>
      <c r="BQ181" s="186"/>
      <c r="BR181" s="186"/>
      <c r="BS181" s="186"/>
      <c r="BT181" s="186"/>
      <c r="BU181" s="186"/>
      <c r="BV181" s="186"/>
      <c r="BW181" s="186"/>
      <c r="BX181" s="186"/>
      <c r="BY181" s="186"/>
      <c r="BZ181" s="186"/>
      <c r="CA181" s="186"/>
      <c r="CB181" s="186"/>
      <c r="CC181" s="186"/>
      <c r="CD181" s="186"/>
      <c r="CE181" s="186"/>
      <c r="CF181" s="186"/>
      <c r="CG181" s="361"/>
      <c r="CH181" s="361"/>
      <c r="CI181" s="361"/>
      <c r="CJ181" s="361"/>
      <c r="CK181" s="361"/>
      <c r="CL181" s="361"/>
      <c r="CM181" s="361"/>
      <c r="CN181" s="361"/>
      <c r="CO181" s="361"/>
      <c r="CP181" s="361"/>
      <c r="CQ181" s="361"/>
      <c r="CR181" s="361"/>
      <c r="CS181" s="361"/>
      <c r="CT181" s="361"/>
      <c r="CU181" s="361"/>
      <c r="CV181" s="361"/>
      <c r="CW181" s="361"/>
      <c r="CX181" s="361"/>
      <c r="CY181" s="361"/>
      <c r="CZ181" s="361"/>
      <c r="DA181" s="361"/>
      <c r="DB181" s="361"/>
      <c r="DC181" s="361"/>
      <c r="DD181" s="361"/>
      <c r="DE181" s="361"/>
      <c r="DF181" s="361"/>
      <c r="DG181" s="361"/>
      <c r="DH181" s="361"/>
      <c r="DI181" s="361"/>
      <c r="DJ181" s="361"/>
      <c r="DK181" s="361"/>
      <c r="DL181" s="361"/>
      <c r="DM181" s="361"/>
      <c r="DN181" s="361"/>
      <c r="DO181" s="361"/>
      <c r="DP181" s="361"/>
      <c r="DQ181" s="361"/>
      <c r="DR181" s="361"/>
      <c r="DS181" s="361"/>
      <c r="DT181" s="257"/>
      <c r="DU181" s="257"/>
      <c r="DV181" s="257"/>
      <c r="DW181" s="257"/>
      <c r="DX181" s="257"/>
      <c r="DY181" s="257"/>
      <c r="DZ181" s="257"/>
      <c r="EA181" s="257"/>
      <c r="EB181" s="257"/>
      <c r="EC181" s="361"/>
      <c r="ED181" s="361"/>
      <c r="EE181" s="361"/>
      <c r="EF181" s="361"/>
      <c r="EG181" s="361"/>
      <c r="EH181" s="361"/>
      <c r="EI181" s="361"/>
      <c r="EJ181" s="361"/>
      <c r="EK181" s="361"/>
    </row>
    <row r="182" spans="1:141" ht="39.75" hidden="1" customHeight="1" x14ac:dyDescent="0.2">
      <c r="A182" s="353"/>
      <c r="B182" s="398"/>
      <c r="C182" s="398"/>
      <c r="D182" s="398"/>
      <c r="E182" s="199"/>
      <c r="F182" s="437"/>
      <c r="G182" s="199"/>
      <c r="H182" s="440"/>
      <c r="I182" s="436"/>
      <c r="J182" s="190"/>
      <c r="K182" s="172"/>
      <c r="L182" s="172"/>
      <c r="M182" s="172"/>
      <c r="N182" s="172"/>
      <c r="O182" s="398"/>
      <c r="P182" s="390"/>
      <c r="Q182" s="395"/>
      <c r="R182" s="390"/>
      <c r="S182" s="395"/>
      <c r="T182" s="362"/>
      <c r="U182" s="163"/>
      <c r="V182" s="164"/>
      <c r="W182" s="164"/>
      <c r="X182" s="164"/>
      <c r="Y182" s="165" t="s">
        <v>115</v>
      </c>
      <c r="Z182" s="132">
        <f>+IF(Y182='Tabla Valoración controles'!$D$4,'Tabla Valoración controles'!$F$4,IF('Mapa Corrupcion'!Y182='Tabla Valoración controles'!$D$5,'Tabla Valoración controles'!$F$5,IF(Y182=FORMULAS!$A$10,0,'Tabla Valoración controles'!$F$6)))</f>
        <v>0</v>
      </c>
      <c r="AA182" s="165"/>
      <c r="AB182" s="133">
        <f>+IF(AA182='Tabla Valoración controles'!$D$7,'Tabla Valoración controles'!$F$7,IF(Y182=FORMULAS!$A$10,0,'Tabla Valoración controles'!$F$8))</f>
        <v>0</v>
      </c>
      <c r="AC182" s="165"/>
      <c r="AD182" s="132">
        <f>+IF(AC182='Tabla Valoración controles'!$D$9,'Tabla Valoración controles'!$F$9,IF(Y182=FORMULAS!$A$10,0,'Tabla Valoración controles'!$F$10))</f>
        <v>0</v>
      </c>
      <c r="AE182" s="165"/>
      <c r="AF182" s="132">
        <f>+IF(AE182='Tabla Valoración controles'!$D$9,'Tabla Valoración controles'!$F$9,IF(AA182=FORMULAS!$A$10,0,'Tabla Valoración controles'!$F$10))</f>
        <v>0</v>
      </c>
      <c r="AG182" s="165"/>
      <c r="AH182" s="132">
        <f>+IF(AG182='Tabla Valoración controles'!$D$13,'Tabla Valoración controles'!$F$13,'Tabla Valoración controles'!$F$14)</f>
        <v>0</v>
      </c>
      <c r="AI182" s="194">
        <f t="shared" si="8"/>
        <v>0</v>
      </c>
      <c r="AJ182" s="166"/>
      <c r="AK182" s="167">
        <f>+IF(AJ182=[2]CONTROLES!$C$50,[2]CONTROLES!$D$50,[2]CONTROLES!$D$51)</f>
        <v>0</v>
      </c>
      <c r="AL182" s="166"/>
      <c r="AM182" s="167">
        <f>+IF(AL182=[2]CONTROLES!$C$52,[2]CONTROLES!$D$52,[2]CONTROLES!$D$53)</f>
        <v>0</v>
      </c>
      <c r="AN182" s="166"/>
      <c r="AO182" s="167">
        <f>+IF(AN182=[2]CONTROLES!$C$54,[2]CONTROLES!$D$54,[2]CONTROLES!$D$55)</f>
        <v>0</v>
      </c>
      <c r="AP182" s="166"/>
      <c r="AQ182" s="167">
        <f>+IF(AP182=[2]CONTROLES!$C$56,[2]CONTROLES!$D$56,IF(AP182=[2]CONTROLES!$C$57,[2]CONTROLES!$D$57,[2]CONTROLES!$D$58))</f>
        <v>0</v>
      </c>
      <c r="AR182" s="166"/>
      <c r="AS182" s="167">
        <f>+IF(AR182=[2]CONTROLES!$C$59,[2]CONTROLES!$D$59,[2]CONTROLES!$D$60)</f>
        <v>0</v>
      </c>
      <c r="AT182" s="166"/>
      <c r="AU182" s="167">
        <f>+IF(AT182=[2]CONTROLES!$C$61,[2]CONTROLES!$D$61,[2]CONTROLES!$D$62)</f>
        <v>0</v>
      </c>
      <c r="AV182" s="166"/>
      <c r="AW182" s="168">
        <f>+IF(AV182=[2]CONTROLES!$C$63,[2]CONTROLES!$D$63,IF(AV182=[2]CONTROLES!$C$64,[2]CONTROLES!$D$64,[2]CONTROLES!$D$65))</f>
        <v>0</v>
      </c>
      <c r="AX182" s="168">
        <f t="shared" si="9"/>
        <v>0</v>
      </c>
      <c r="AY182" s="169" t="str">
        <f t="shared" si="10"/>
        <v>Débil</v>
      </c>
      <c r="AZ182" s="398"/>
      <c r="BA182" s="390"/>
      <c r="BB182" s="392"/>
      <c r="BC182" s="395"/>
      <c r="BD182" s="362"/>
      <c r="BE182" s="362"/>
      <c r="BF182" s="66"/>
      <c r="BG182" s="66"/>
      <c r="BH182" s="170"/>
      <c r="BI182" s="66"/>
      <c r="BJ182" s="66"/>
      <c r="BK182" s="66"/>
      <c r="BL182" s="66"/>
      <c r="BM182" s="66" t="s">
        <v>171</v>
      </c>
      <c r="BN182" s="362"/>
      <c r="BO182" s="187"/>
      <c r="BP182" s="187"/>
      <c r="BQ182" s="187"/>
      <c r="BR182" s="187"/>
      <c r="BS182" s="187"/>
      <c r="BT182" s="187"/>
      <c r="BU182" s="187"/>
      <c r="BV182" s="187"/>
      <c r="BW182" s="187"/>
      <c r="BX182" s="187"/>
      <c r="BY182" s="187"/>
      <c r="BZ182" s="187"/>
      <c r="CA182" s="187"/>
      <c r="CB182" s="187"/>
      <c r="CC182" s="187"/>
      <c r="CD182" s="187"/>
      <c r="CE182" s="187"/>
      <c r="CF182" s="187"/>
      <c r="CG182" s="362"/>
      <c r="CH182" s="362"/>
      <c r="CI182" s="362"/>
      <c r="CJ182" s="362"/>
      <c r="CK182" s="362"/>
      <c r="CL182" s="362"/>
      <c r="CM182" s="362"/>
      <c r="CN182" s="362"/>
      <c r="CO182" s="362"/>
      <c r="CP182" s="362"/>
      <c r="CQ182" s="362"/>
      <c r="CR182" s="362"/>
      <c r="CS182" s="362"/>
      <c r="CT182" s="362"/>
      <c r="CU182" s="362"/>
      <c r="CV182" s="362"/>
      <c r="CW182" s="362"/>
      <c r="CX182" s="362"/>
      <c r="CY182" s="362"/>
      <c r="CZ182" s="362"/>
      <c r="DA182" s="362"/>
      <c r="DB182" s="362"/>
      <c r="DC182" s="362"/>
      <c r="DD182" s="362"/>
      <c r="DE182" s="362"/>
      <c r="DF182" s="362"/>
      <c r="DG182" s="362"/>
      <c r="DH182" s="362"/>
      <c r="DI182" s="362"/>
      <c r="DJ182" s="362"/>
      <c r="DK182" s="362"/>
      <c r="DL182" s="362"/>
      <c r="DM182" s="362"/>
      <c r="DN182" s="362"/>
      <c r="DO182" s="362"/>
      <c r="DP182" s="362"/>
      <c r="DQ182" s="362"/>
      <c r="DR182" s="362"/>
      <c r="DS182" s="362"/>
      <c r="DT182" s="258"/>
      <c r="DU182" s="258"/>
      <c r="DV182" s="258"/>
      <c r="DW182" s="258"/>
      <c r="DX182" s="258"/>
      <c r="DY182" s="258"/>
      <c r="DZ182" s="258"/>
      <c r="EA182" s="258"/>
      <c r="EB182" s="258"/>
      <c r="EC182" s="362"/>
      <c r="ED182" s="362"/>
      <c r="EE182" s="362"/>
      <c r="EF182" s="362"/>
      <c r="EG182" s="362"/>
      <c r="EH182" s="362"/>
      <c r="EI182" s="362"/>
      <c r="EJ182" s="362"/>
      <c r="EK182" s="362"/>
    </row>
    <row r="183" spans="1:141" ht="39.75" hidden="1" customHeight="1" x14ac:dyDescent="0.2">
      <c r="A183" s="351"/>
      <c r="B183" s="396" t="s">
        <v>121</v>
      </c>
      <c r="C183" s="396" t="str">
        <f>VLOOKUP(B183,FORMULAS!$A$30:$B$46,2,0)</f>
        <v>OBJETIVO PROCESO</v>
      </c>
      <c r="D183" s="396" t="str">
        <f>VLOOKUP(B183,FORMULAS!$A$30:$C$46,3,0)</f>
        <v>RESPONSABLE</v>
      </c>
      <c r="E183" s="199"/>
      <c r="F183" s="437"/>
      <c r="G183" s="199"/>
      <c r="H183" s="438"/>
      <c r="I183" s="436"/>
      <c r="J183" s="188"/>
      <c r="K183" s="162"/>
      <c r="L183" s="162"/>
      <c r="M183" s="162"/>
      <c r="N183" s="162"/>
      <c r="O183" s="396" t="s">
        <v>3</v>
      </c>
      <c r="P183" s="388" t="str">
        <f>VLOOKUP(O183,FORMULAS!$A$77:$B$82,2,0)</f>
        <v>Probabilidad</v>
      </c>
      <c r="Q183" s="393" t="str">
        <f>+P183</f>
        <v>Probabilidad</v>
      </c>
      <c r="R183" s="388" t="e">
        <f>VLOOKUP(A183,'Impacto Ri Inhe'!$B$5:$AF$41,31,1)</f>
        <v>#N/A</v>
      </c>
      <c r="S183" s="393" t="e">
        <f>CONCATENATE(R183,"-",Q183)</f>
        <v>#N/A</v>
      </c>
      <c r="T183" s="360" t="e">
        <f>VLOOKUP(S183,FORMULAS!$I$77:$J$97,2,0)</f>
        <v>#N/A</v>
      </c>
      <c r="U183" s="163"/>
      <c r="V183" s="164"/>
      <c r="W183" s="164"/>
      <c r="X183" s="164"/>
      <c r="Y183" s="165" t="s">
        <v>115</v>
      </c>
      <c r="Z183" s="132">
        <f>+IF(Y183='Tabla Valoración controles'!$D$4,'Tabla Valoración controles'!$F$4,IF('Mapa Corrupcion'!Y183='Tabla Valoración controles'!$D$5,'Tabla Valoración controles'!$F$5,IF(Y183=FORMULAS!$A$10,0,'Tabla Valoración controles'!$F$6)))</f>
        <v>0</v>
      </c>
      <c r="AA183" s="165"/>
      <c r="AB183" s="133">
        <f>+IF(AA183='Tabla Valoración controles'!$D$7,'Tabla Valoración controles'!$F$7,IF(Y183=FORMULAS!$A$10,0,'Tabla Valoración controles'!$F$8))</f>
        <v>0</v>
      </c>
      <c r="AC183" s="165"/>
      <c r="AD183" s="132">
        <f>+IF(AC183='Tabla Valoración controles'!$D$9,'Tabla Valoración controles'!$F$9,IF(Y183=FORMULAS!$A$10,0,'Tabla Valoración controles'!$F$10))</f>
        <v>0</v>
      </c>
      <c r="AE183" s="165"/>
      <c r="AF183" s="132">
        <f>+IF(AE183='Tabla Valoración controles'!$D$9,'Tabla Valoración controles'!$F$9,IF(AA183=FORMULAS!$A$10,0,'Tabla Valoración controles'!$F$10))</f>
        <v>0</v>
      </c>
      <c r="AG183" s="165"/>
      <c r="AH183" s="132">
        <f>+IF(AG183='Tabla Valoración controles'!$D$13,'Tabla Valoración controles'!$F$13,'Tabla Valoración controles'!$F$14)</f>
        <v>0</v>
      </c>
      <c r="AI183" s="194">
        <f t="shared" si="8"/>
        <v>0</v>
      </c>
      <c r="AJ183" s="166"/>
      <c r="AK183" s="167">
        <f>+IF(AJ183=[2]CONTROLES!$C$50,[2]CONTROLES!$D$50,[2]CONTROLES!$D$51)</f>
        <v>0</v>
      </c>
      <c r="AL183" s="166"/>
      <c r="AM183" s="167">
        <f>+IF(AL183=[2]CONTROLES!$C$52,[2]CONTROLES!$D$52,[2]CONTROLES!$D$53)</f>
        <v>0</v>
      </c>
      <c r="AN183" s="166"/>
      <c r="AO183" s="167">
        <f>+IF(AN183=[2]CONTROLES!$C$54,[2]CONTROLES!$D$54,[2]CONTROLES!$D$55)</f>
        <v>0</v>
      </c>
      <c r="AP183" s="166"/>
      <c r="AQ183" s="167">
        <f>+IF(AP183=[2]CONTROLES!$C$56,[2]CONTROLES!$D$56,IF(AP183=[2]CONTROLES!$C$57,[2]CONTROLES!$D$57,[2]CONTROLES!$D$58))</f>
        <v>0</v>
      </c>
      <c r="AR183" s="166"/>
      <c r="AS183" s="167">
        <f>+IF(AR183=[2]CONTROLES!$C$59,[2]CONTROLES!$D$59,[2]CONTROLES!$D$60)</f>
        <v>0</v>
      </c>
      <c r="AT183" s="166"/>
      <c r="AU183" s="167">
        <f>+IF(AT183=[2]CONTROLES!$C$61,[2]CONTROLES!$D$61,[2]CONTROLES!$D$62)</f>
        <v>0</v>
      </c>
      <c r="AV183" s="166"/>
      <c r="AW183" s="168">
        <f>+IF(AV183=[2]CONTROLES!$C$63,[2]CONTROLES!$D$63,IF(AV183=[2]CONTROLES!$C$64,[2]CONTROLES!$D$64,[2]CONTROLES!$D$65))</f>
        <v>0</v>
      </c>
      <c r="AX183" s="168">
        <f t="shared" si="9"/>
        <v>0</v>
      </c>
      <c r="AY183" s="169" t="str">
        <f t="shared" si="10"/>
        <v>Débil</v>
      </c>
      <c r="AZ183" s="396" t="s">
        <v>3</v>
      </c>
      <c r="BA183" s="388" t="str">
        <f>VLOOKUP(AZ183,FORMULAS!$A$77:$B$82,2,0)</f>
        <v>Probabilidad</v>
      </c>
      <c r="BB183" s="391" t="e">
        <f>+R183</f>
        <v>#N/A</v>
      </c>
      <c r="BC183" s="393" t="e">
        <f>CONCATENATE(BB183,"-",BA183)</f>
        <v>#N/A</v>
      </c>
      <c r="BD183" s="360" t="e">
        <f>VLOOKUP(BC183,FORMULAS!$I$77:$J$97,2,0)</f>
        <v>#N/A</v>
      </c>
      <c r="BE183" s="360"/>
      <c r="BF183" s="66"/>
      <c r="BG183" s="66"/>
      <c r="BH183" s="170"/>
      <c r="BI183" s="66"/>
      <c r="BJ183" s="66"/>
      <c r="BK183" s="66"/>
      <c r="BL183" s="66"/>
      <c r="BM183" s="66" t="s">
        <v>171</v>
      </c>
      <c r="BN183" s="360"/>
      <c r="BO183" s="185"/>
      <c r="BP183" s="185"/>
      <c r="BQ183" s="185"/>
      <c r="BR183" s="185"/>
      <c r="BS183" s="185"/>
      <c r="BT183" s="185"/>
      <c r="BU183" s="185"/>
      <c r="BV183" s="185"/>
      <c r="BW183" s="185"/>
      <c r="BX183" s="185"/>
      <c r="BY183" s="185"/>
      <c r="BZ183" s="185"/>
      <c r="CA183" s="185"/>
      <c r="CB183" s="185"/>
      <c r="CC183" s="185"/>
      <c r="CD183" s="185"/>
      <c r="CE183" s="185"/>
      <c r="CF183" s="185"/>
      <c r="CG183" s="360"/>
      <c r="CH183" s="360"/>
      <c r="CI183" s="360"/>
      <c r="CJ183" s="360"/>
      <c r="CK183" s="360"/>
      <c r="CL183" s="360"/>
      <c r="CM183" s="360"/>
      <c r="CN183" s="360"/>
      <c r="CO183" s="360"/>
      <c r="CP183" s="360"/>
      <c r="CQ183" s="360"/>
      <c r="CR183" s="360"/>
      <c r="CS183" s="360"/>
      <c r="CT183" s="360"/>
      <c r="CU183" s="360"/>
      <c r="CV183" s="360"/>
      <c r="CW183" s="360"/>
      <c r="CX183" s="360"/>
      <c r="CY183" s="360"/>
      <c r="CZ183" s="360"/>
      <c r="DA183" s="360"/>
      <c r="DB183" s="360"/>
      <c r="DC183" s="360"/>
      <c r="DD183" s="360"/>
      <c r="DE183" s="360"/>
      <c r="DF183" s="360"/>
      <c r="DG183" s="360"/>
      <c r="DH183" s="360"/>
      <c r="DI183" s="360"/>
      <c r="DJ183" s="360"/>
      <c r="DK183" s="360"/>
      <c r="DL183" s="360"/>
      <c r="DM183" s="360"/>
      <c r="DN183" s="360"/>
      <c r="DO183" s="360"/>
      <c r="DP183" s="360"/>
      <c r="DQ183" s="360"/>
      <c r="DR183" s="360"/>
      <c r="DS183" s="360"/>
      <c r="DT183" s="259"/>
      <c r="DU183" s="259"/>
      <c r="DV183" s="259"/>
      <c r="DW183" s="259"/>
      <c r="DX183" s="259"/>
      <c r="DY183" s="259"/>
      <c r="DZ183" s="259"/>
      <c r="EA183" s="259"/>
      <c r="EB183" s="259"/>
      <c r="EC183" s="360"/>
      <c r="ED183" s="360"/>
      <c r="EE183" s="360"/>
      <c r="EF183" s="360"/>
      <c r="EG183" s="360"/>
      <c r="EH183" s="360"/>
      <c r="EI183" s="360"/>
      <c r="EJ183" s="360"/>
      <c r="EK183" s="360"/>
    </row>
    <row r="184" spans="1:141" ht="39.75" hidden="1" customHeight="1" x14ac:dyDescent="0.2">
      <c r="A184" s="352"/>
      <c r="B184" s="397"/>
      <c r="C184" s="397"/>
      <c r="D184" s="397"/>
      <c r="E184" s="199"/>
      <c r="F184" s="437"/>
      <c r="G184" s="199"/>
      <c r="H184" s="439"/>
      <c r="I184" s="436"/>
      <c r="J184" s="189"/>
      <c r="K184" s="171"/>
      <c r="L184" s="171"/>
      <c r="M184" s="171"/>
      <c r="N184" s="171"/>
      <c r="O184" s="397"/>
      <c r="P184" s="389"/>
      <c r="Q184" s="394"/>
      <c r="R184" s="389"/>
      <c r="S184" s="394"/>
      <c r="T184" s="361"/>
      <c r="U184" s="163"/>
      <c r="V184" s="164"/>
      <c r="W184" s="164"/>
      <c r="X184" s="164"/>
      <c r="Y184" s="165" t="s">
        <v>115</v>
      </c>
      <c r="Z184" s="132">
        <f>+IF(Y184='Tabla Valoración controles'!$D$4,'Tabla Valoración controles'!$F$4,IF('Mapa Corrupcion'!Y184='Tabla Valoración controles'!$D$5,'Tabla Valoración controles'!$F$5,IF(Y184=FORMULAS!$A$10,0,'Tabla Valoración controles'!$F$6)))</f>
        <v>0</v>
      </c>
      <c r="AA184" s="165"/>
      <c r="AB184" s="133">
        <f>+IF(AA184='Tabla Valoración controles'!$D$7,'Tabla Valoración controles'!$F$7,IF(Y184=FORMULAS!$A$10,0,'Tabla Valoración controles'!$F$8))</f>
        <v>0</v>
      </c>
      <c r="AC184" s="165"/>
      <c r="AD184" s="132">
        <f>+IF(AC184='Tabla Valoración controles'!$D$9,'Tabla Valoración controles'!$F$9,IF(Y184=FORMULAS!$A$10,0,'Tabla Valoración controles'!$F$10))</f>
        <v>0</v>
      </c>
      <c r="AE184" s="165"/>
      <c r="AF184" s="132">
        <f>+IF(AE184='Tabla Valoración controles'!$D$9,'Tabla Valoración controles'!$F$9,IF(AA184=FORMULAS!$A$10,0,'Tabla Valoración controles'!$F$10))</f>
        <v>0</v>
      </c>
      <c r="AG184" s="165"/>
      <c r="AH184" s="132">
        <f>+IF(AG184='Tabla Valoración controles'!$D$13,'Tabla Valoración controles'!$F$13,'Tabla Valoración controles'!$F$14)</f>
        <v>0</v>
      </c>
      <c r="AI184" s="194">
        <f t="shared" si="8"/>
        <v>0</v>
      </c>
      <c r="AJ184" s="166"/>
      <c r="AK184" s="167">
        <f>+IF(AJ184=[2]CONTROLES!$C$50,[2]CONTROLES!$D$50,[2]CONTROLES!$D$51)</f>
        <v>0</v>
      </c>
      <c r="AL184" s="166"/>
      <c r="AM184" s="167">
        <f>+IF(AL184=[2]CONTROLES!$C$52,[2]CONTROLES!$D$52,[2]CONTROLES!$D$53)</f>
        <v>0</v>
      </c>
      <c r="AN184" s="166"/>
      <c r="AO184" s="167">
        <f>+IF(AN184=[2]CONTROLES!$C$54,[2]CONTROLES!$D$54,[2]CONTROLES!$D$55)</f>
        <v>0</v>
      </c>
      <c r="AP184" s="166"/>
      <c r="AQ184" s="167">
        <f>+IF(AP184=[2]CONTROLES!$C$56,[2]CONTROLES!$D$56,IF(AP184=[2]CONTROLES!$C$57,[2]CONTROLES!$D$57,[2]CONTROLES!$D$58))</f>
        <v>0</v>
      </c>
      <c r="AR184" s="166"/>
      <c r="AS184" s="167">
        <f>+IF(AR184=[2]CONTROLES!$C$59,[2]CONTROLES!$D$59,[2]CONTROLES!$D$60)</f>
        <v>0</v>
      </c>
      <c r="AT184" s="166"/>
      <c r="AU184" s="167">
        <f>+IF(AT184=[2]CONTROLES!$C$61,[2]CONTROLES!$D$61,[2]CONTROLES!$D$62)</f>
        <v>0</v>
      </c>
      <c r="AV184" s="166"/>
      <c r="AW184" s="168">
        <f>+IF(AV184=[2]CONTROLES!$C$63,[2]CONTROLES!$D$63,IF(AV184=[2]CONTROLES!$C$64,[2]CONTROLES!$D$64,[2]CONTROLES!$D$65))</f>
        <v>0</v>
      </c>
      <c r="AX184" s="168">
        <f t="shared" si="9"/>
        <v>0</v>
      </c>
      <c r="AY184" s="169" t="str">
        <f t="shared" si="10"/>
        <v>Débil</v>
      </c>
      <c r="AZ184" s="397"/>
      <c r="BA184" s="389"/>
      <c r="BB184" s="392"/>
      <c r="BC184" s="394"/>
      <c r="BD184" s="361"/>
      <c r="BE184" s="361"/>
      <c r="BF184" s="66"/>
      <c r="BG184" s="66"/>
      <c r="BH184" s="170"/>
      <c r="BI184" s="66"/>
      <c r="BJ184" s="66"/>
      <c r="BK184" s="66"/>
      <c r="BL184" s="66"/>
      <c r="BM184" s="66" t="s">
        <v>171</v>
      </c>
      <c r="BN184" s="361"/>
      <c r="BO184" s="186"/>
      <c r="BP184" s="186"/>
      <c r="BQ184" s="186"/>
      <c r="BR184" s="186"/>
      <c r="BS184" s="186"/>
      <c r="BT184" s="186"/>
      <c r="BU184" s="186"/>
      <c r="BV184" s="186"/>
      <c r="BW184" s="186"/>
      <c r="BX184" s="186"/>
      <c r="BY184" s="186"/>
      <c r="BZ184" s="186"/>
      <c r="CA184" s="186"/>
      <c r="CB184" s="186"/>
      <c r="CC184" s="186"/>
      <c r="CD184" s="186"/>
      <c r="CE184" s="186"/>
      <c r="CF184" s="186"/>
      <c r="CG184" s="361"/>
      <c r="CH184" s="361"/>
      <c r="CI184" s="361"/>
      <c r="CJ184" s="361"/>
      <c r="CK184" s="361"/>
      <c r="CL184" s="361"/>
      <c r="CM184" s="361"/>
      <c r="CN184" s="361"/>
      <c r="CO184" s="361"/>
      <c r="CP184" s="361"/>
      <c r="CQ184" s="361"/>
      <c r="CR184" s="361"/>
      <c r="CS184" s="361"/>
      <c r="CT184" s="361"/>
      <c r="CU184" s="361"/>
      <c r="CV184" s="361"/>
      <c r="CW184" s="361"/>
      <c r="CX184" s="361"/>
      <c r="CY184" s="361"/>
      <c r="CZ184" s="361"/>
      <c r="DA184" s="361"/>
      <c r="DB184" s="361"/>
      <c r="DC184" s="361"/>
      <c r="DD184" s="361"/>
      <c r="DE184" s="361"/>
      <c r="DF184" s="361"/>
      <c r="DG184" s="361"/>
      <c r="DH184" s="361"/>
      <c r="DI184" s="361"/>
      <c r="DJ184" s="361"/>
      <c r="DK184" s="361"/>
      <c r="DL184" s="361"/>
      <c r="DM184" s="361"/>
      <c r="DN184" s="361"/>
      <c r="DO184" s="361"/>
      <c r="DP184" s="361"/>
      <c r="DQ184" s="361"/>
      <c r="DR184" s="361"/>
      <c r="DS184" s="361"/>
      <c r="DT184" s="257"/>
      <c r="DU184" s="257"/>
      <c r="DV184" s="257"/>
      <c r="DW184" s="257"/>
      <c r="DX184" s="257"/>
      <c r="DY184" s="257"/>
      <c r="DZ184" s="257"/>
      <c r="EA184" s="257"/>
      <c r="EB184" s="257"/>
      <c r="EC184" s="361"/>
      <c r="ED184" s="361"/>
      <c r="EE184" s="361"/>
      <c r="EF184" s="361"/>
      <c r="EG184" s="361"/>
      <c r="EH184" s="361"/>
      <c r="EI184" s="361"/>
      <c r="EJ184" s="361"/>
      <c r="EK184" s="361"/>
    </row>
    <row r="185" spans="1:141" ht="39.75" hidden="1" customHeight="1" x14ac:dyDescent="0.2">
      <c r="A185" s="352"/>
      <c r="B185" s="397"/>
      <c r="C185" s="397"/>
      <c r="D185" s="397"/>
      <c r="E185" s="199"/>
      <c r="F185" s="437"/>
      <c r="G185" s="199"/>
      <c r="H185" s="439"/>
      <c r="I185" s="436"/>
      <c r="J185" s="189"/>
      <c r="K185" s="171"/>
      <c r="L185" s="171"/>
      <c r="M185" s="171"/>
      <c r="N185" s="171"/>
      <c r="O185" s="397"/>
      <c r="P185" s="389"/>
      <c r="Q185" s="394"/>
      <c r="R185" s="389"/>
      <c r="S185" s="394"/>
      <c r="T185" s="361"/>
      <c r="U185" s="163"/>
      <c r="V185" s="164"/>
      <c r="W185" s="164"/>
      <c r="X185" s="164"/>
      <c r="Y185" s="165" t="s">
        <v>115</v>
      </c>
      <c r="Z185" s="132">
        <f>+IF(Y185='Tabla Valoración controles'!$D$4,'Tabla Valoración controles'!$F$4,IF('Mapa Corrupcion'!Y185='Tabla Valoración controles'!$D$5,'Tabla Valoración controles'!$F$5,IF(Y185=FORMULAS!$A$10,0,'Tabla Valoración controles'!$F$6)))</f>
        <v>0</v>
      </c>
      <c r="AA185" s="165"/>
      <c r="AB185" s="133">
        <f>+IF(AA185='Tabla Valoración controles'!$D$7,'Tabla Valoración controles'!$F$7,IF(Y185=FORMULAS!$A$10,0,'Tabla Valoración controles'!$F$8))</f>
        <v>0</v>
      </c>
      <c r="AC185" s="165"/>
      <c r="AD185" s="132">
        <f>+IF(AC185='Tabla Valoración controles'!$D$9,'Tabla Valoración controles'!$F$9,IF(Y185=FORMULAS!$A$10,0,'Tabla Valoración controles'!$F$10))</f>
        <v>0</v>
      </c>
      <c r="AE185" s="165"/>
      <c r="AF185" s="132">
        <f>+IF(AE185='Tabla Valoración controles'!$D$9,'Tabla Valoración controles'!$F$9,IF(AA185=FORMULAS!$A$10,0,'Tabla Valoración controles'!$F$10))</f>
        <v>0</v>
      </c>
      <c r="AG185" s="165"/>
      <c r="AH185" s="132">
        <f>+IF(AG185='Tabla Valoración controles'!$D$13,'Tabla Valoración controles'!$F$13,'Tabla Valoración controles'!$F$14)</f>
        <v>0</v>
      </c>
      <c r="AI185" s="194">
        <f t="shared" si="8"/>
        <v>0</v>
      </c>
      <c r="AJ185" s="166"/>
      <c r="AK185" s="167">
        <f>+IF(AJ185=[2]CONTROLES!$C$50,[2]CONTROLES!$D$50,[2]CONTROLES!$D$51)</f>
        <v>0</v>
      </c>
      <c r="AL185" s="166"/>
      <c r="AM185" s="167">
        <f>+IF(AL185=[2]CONTROLES!$C$52,[2]CONTROLES!$D$52,[2]CONTROLES!$D$53)</f>
        <v>0</v>
      </c>
      <c r="AN185" s="166"/>
      <c r="AO185" s="167">
        <f>+IF(AN185=[2]CONTROLES!$C$54,[2]CONTROLES!$D$54,[2]CONTROLES!$D$55)</f>
        <v>0</v>
      </c>
      <c r="AP185" s="166"/>
      <c r="AQ185" s="167">
        <f>+IF(AP185=[2]CONTROLES!$C$56,[2]CONTROLES!$D$56,IF(AP185=[2]CONTROLES!$C$57,[2]CONTROLES!$D$57,[2]CONTROLES!$D$58))</f>
        <v>0</v>
      </c>
      <c r="AR185" s="166"/>
      <c r="AS185" s="167">
        <f>+IF(AR185=[2]CONTROLES!$C$59,[2]CONTROLES!$D$59,[2]CONTROLES!$D$60)</f>
        <v>0</v>
      </c>
      <c r="AT185" s="166"/>
      <c r="AU185" s="167">
        <f>+IF(AT185=[2]CONTROLES!$C$61,[2]CONTROLES!$D$61,[2]CONTROLES!$D$62)</f>
        <v>0</v>
      </c>
      <c r="AV185" s="166"/>
      <c r="AW185" s="168">
        <f>+IF(AV185=[2]CONTROLES!$C$63,[2]CONTROLES!$D$63,IF(AV185=[2]CONTROLES!$C$64,[2]CONTROLES!$D$64,[2]CONTROLES!$D$65))</f>
        <v>0</v>
      </c>
      <c r="AX185" s="168">
        <f t="shared" si="9"/>
        <v>0</v>
      </c>
      <c r="AY185" s="169" t="str">
        <f t="shared" si="10"/>
        <v>Débil</v>
      </c>
      <c r="AZ185" s="397"/>
      <c r="BA185" s="389"/>
      <c r="BB185" s="392"/>
      <c r="BC185" s="394"/>
      <c r="BD185" s="361"/>
      <c r="BE185" s="361"/>
      <c r="BF185" s="66"/>
      <c r="BG185" s="66"/>
      <c r="BH185" s="170"/>
      <c r="BI185" s="66"/>
      <c r="BJ185" s="66"/>
      <c r="BK185" s="66"/>
      <c r="BL185" s="66"/>
      <c r="BM185" s="66" t="s">
        <v>171</v>
      </c>
      <c r="BN185" s="361"/>
      <c r="BO185" s="186"/>
      <c r="BP185" s="186"/>
      <c r="BQ185" s="186"/>
      <c r="BR185" s="186"/>
      <c r="BS185" s="186"/>
      <c r="BT185" s="186"/>
      <c r="BU185" s="186"/>
      <c r="BV185" s="186"/>
      <c r="BW185" s="186"/>
      <c r="BX185" s="186"/>
      <c r="BY185" s="186"/>
      <c r="BZ185" s="186"/>
      <c r="CA185" s="186"/>
      <c r="CB185" s="186"/>
      <c r="CC185" s="186"/>
      <c r="CD185" s="186"/>
      <c r="CE185" s="186"/>
      <c r="CF185" s="186"/>
      <c r="CG185" s="361"/>
      <c r="CH185" s="361"/>
      <c r="CI185" s="361"/>
      <c r="CJ185" s="361"/>
      <c r="CK185" s="361"/>
      <c r="CL185" s="361"/>
      <c r="CM185" s="361"/>
      <c r="CN185" s="361"/>
      <c r="CO185" s="361"/>
      <c r="CP185" s="361"/>
      <c r="CQ185" s="361"/>
      <c r="CR185" s="361"/>
      <c r="CS185" s="361"/>
      <c r="CT185" s="361"/>
      <c r="CU185" s="361"/>
      <c r="CV185" s="361"/>
      <c r="CW185" s="361"/>
      <c r="CX185" s="361"/>
      <c r="CY185" s="361"/>
      <c r="CZ185" s="361"/>
      <c r="DA185" s="361"/>
      <c r="DB185" s="361"/>
      <c r="DC185" s="361"/>
      <c r="DD185" s="361"/>
      <c r="DE185" s="361"/>
      <c r="DF185" s="361"/>
      <c r="DG185" s="361"/>
      <c r="DH185" s="361"/>
      <c r="DI185" s="361"/>
      <c r="DJ185" s="361"/>
      <c r="DK185" s="361"/>
      <c r="DL185" s="361"/>
      <c r="DM185" s="361"/>
      <c r="DN185" s="361"/>
      <c r="DO185" s="361"/>
      <c r="DP185" s="361"/>
      <c r="DQ185" s="361"/>
      <c r="DR185" s="361"/>
      <c r="DS185" s="361"/>
      <c r="DT185" s="257"/>
      <c r="DU185" s="257"/>
      <c r="DV185" s="257"/>
      <c r="DW185" s="257"/>
      <c r="DX185" s="257"/>
      <c r="DY185" s="257"/>
      <c r="DZ185" s="257"/>
      <c r="EA185" s="257"/>
      <c r="EB185" s="257"/>
      <c r="EC185" s="361"/>
      <c r="ED185" s="361"/>
      <c r="EE185" s="361"/>
      <c r="EF185" s="361"/>
      <c r="EG185" s="361"/>
      <c r="EH185" s="361"/>
      <c r="EI185" s="361"/>
      <c r="EJ185" s="361"/>
      <c r="EK185" s="361"/>
    </row>
    <row r="186" spans="1:141" ht="39.75" hidden="1" customHeight="1" x14ac:dyDescent="0.2">
      <c r="A186" s="352"/>
      <c r="B186" s="397"/>
      <c r="C186" s="397"/>
      <c r="D186" s="397"/>
      <c r="E186" s="199"/>
      <c r="F186" s="437"/>
      <c r="G186" s="199"/>
      <c r="H186" s="439"/>
      <c r="I186" s="436"/>
      <c r="J186" s="189"/>
      <c r="K186" s="171"/>
      <c r="L186" s="171"/>
      <c r="M186" s="171"/>
      <c r="N186" s="171"/>
      <c r="O186" s="397"/>
      <c r="P186" s="389"/>
      <c r="Q186" s="394"/>
      <c r="R186" s="389"/>
      <c r="S186" s="394"/>
      <c r="T186" s="361"/>
      <c r="U186" s="163"/>
      <c r="V186" s="164"/>
      <c r="W186" s="164"/>
      <c r="X186" s="164"/>
      <c r="Y186" s="165" t="s">
        <v>115</v>
      </c>
      <c r="Z186" s="132">
        <f>+IF(Y186='Tabla Valoración controles'!$D$4,'Tabla Valoración controles'!$F$4,IF('Mapa Corrupcion'!Y186='Tabla Valoración controles'!$D$5,'Tabla Valoración controles'!$F$5,IF(Y186=FORMULAS!$A$10,0,'Tabla Valoración controles'!$F$6)))</f>
        <v>0</v>
      </c>
      <c r="AA186" s="165"/>
      <c r="AB186" s="133">
        <f>+IF(AA186='Tabla Valoración controles'!$D$7,'Tabla Valoración controles'!$F$7,IF(Y186=FORMULAS!$A$10,0,'Tabla Valoración controles'!$F$8))</f>
        <v>0</v>
      </c>
      <c r="AC186" s="165"/>
      <c r="AD186" s="132">
        <f>+IF(AC186='Tabla Valoración controles'!$D$9,'Tabla Valoración controles'!$F$9,IF(Y186=FORMULAS!$A$10,0,'Tabla Valoración controles'!$F$10))</f>
        <v>0</v>
      </c>
      <c r="AE186" s="165"/>
      <c r="AF186" s="132">
        <f>+IF(AE186='Tabla Valoración controles'!$D$9,'Tabla Valoración controles'!$F$9,IF(AA186=FORMULAS!$A$10,0,'Tabla Valoración controles'!$F$10))</f>
        <v>0</v>
      </c>
      <c r="AG186" s="165"/>
      <c r="AH186" s="132">
        <f>+IF(AG186='Tabla Valoración controles'!$D$13,'Tabla Valoración controles'!$F$13,'Tabla Valoración controles'!$F$14)</f>
        <v>0</v>
      </c>
      <c r="AI186" s="194">
        <f t="shared" si="8"/>
        <v>0</v>
      </c>
      <c r="AJ186" s="166"/>
      <c r="AK186" s="167">
        <f>+IF(AJ186=[2]CONTROLES!$C$50,[2]CONTROLES!$D$50,[2]CONTROLES!$D$51)</f>
        <v>0</v>
      </c>
      <c r="AL186" s="166"/>
      <c r="AM186" s="167">
        <f>+IF(AL186=[2]CONTROLES!$C$52,[2]CONTROLES!$D$52,[2]CONTROLES!$D$53)</f>
        <v>0</v>
      </c>
      <c r="AN186" s="166"/>
      <c r="AO186" s="167">
        <f>+IF(AN186=[2]CONTROLES!$C$54,[2]CONTROLES!$D$54,[2]CONTROLES!$D$55)</f>
        <v>0</v>
      </c>
      <c r="AP186" s="166"/>
      <c r="AQ186" s="167">
        <f>+IF(AP186=[2]CONTROLES!$C$56,[2]CONTROLES!$D$56,IF(AP186=[2]CONTROLES!$C$57,[2]CONTROLES!$D$57,[2]CONTROLES!$D$58))</f>
        <v>0</v>
      </c>
      <c r="AR186" s="166"/>
      <c r="AS186" s="167">
        <f>+IF(AR186=[2]CONTROLES!$C$59,[2]CONTROLES!$D$59,[2]CONTROLES!$D$60)</f>
        <v>0</v>
      </c>
      <c r="AT186" s="166"/>
      <c r="AU186" s="167">
        <f>+IF(AT186=[2]CONTROLES!$C$61,[2]CONTROLES!$D$61,[2]CONTROLES!$D$62)</f>
        <v>0</v>
      </c>
      <c r="AV186" s="166"/>
      <c r="AW186" s="168">
        <f>+IF(AV186=[2]CONTROLES!$C$63,[2]CONTROLES!$D$63,IF(AV186=[2]CONTROLES!$C$64,[2]CONTROLES!$D$64,[2]CONTROLES!$D$65))</f>
        <v>0</v>
      </c>
      <c r="AX186" s="168">
        <f t="shared" si="9"/>
        <v>0</v>
      </c>
      <c r="AY186" s="169" t="str">
        <f t="shared" si="10"/>
        <v>Débil</v>
      </c>
      <c r="AZ186" s="397"/>
      <c r="BA186" s="389"/>
      <c r="BB186" s="392"/>
      <c r="BC186" s="394"/>
      <c r="BD186" s="361"/>
      <c r="BE186" s="361"/>
      <c r="BF186" s="66"/>
      <c r="BG186" s="66"/>
      <c r="BH186" s="170"/>
      <c r="BI186" s="66"/>
      <c r="BJ186" s="66"/>
      <c r="BK186" s="66"/>
      <c r="BL186" s="66"/>
      <c r="BM186" s="66" t="s">
        <v>171</v>
      </c>
      <c r="BN186" s="361"/>
      <c r="BO186" s="186"/>
      <c r="BP186" s="186"/>
      <c r="BQ186" s="186"/>
      <c r="BR186" s="186"/>
      <c r="BS186" s="186"/>
      <c r="BT186" s="186"/>
      <c r="BU186" s="186"/>
      <c r="BV186" s="186"/>
      <c r="BW186" s="186"/>
      <c r="BX186" s="186"/>
      <c r="BY186" s="186"/>
      <c r="BZ186" s="186"/>
      <c r="CA186" s="186"/>
      <c r="CB186" s="186"/>
      <c r="CC186" s="186"/>
      <c r="CD186" s="186"/>
      <c r="CE186" s="186"/>
      <c r="CF186" s="186"/>
      <c r="CG186" s="361"/>
      <c r="CH186" s="361"/>
      <c r="CI186" s="361"/>
      <c r="CJ186" s="361"/>
      <c r="CK186" s="361"/>
      <c r="CL186" s="361"/>
      <c r="CM186" s="361"/>
      <c r="CN186" s="361"/>
      <c r="CO186" s="361"/>
      <c r="CP186" s="361"/>
      <c r="CQ186" s="361"/>
      <c r="CR186" s="361"/>
      <c r="CS186" s="361"/>
      <c r="CT186" s="361"/>
      <c r="CU186" s="361"/>
      <c r="CV186" s="361"/>
      <c r="CW186" s="361"/>
      <c r="CX186" s="361"/>
      <c r="CY186" s="361"/>
      <c r="CZ186" s="361"/>
      <c r="DA186" s="361"/>
      <c r="DB186" s="361"/>
      <c r="DC186" s="361"/>
      <c r="DD186" s="361"/>
      <c r="DE186" s="361"/>
      <c r="DF186" s="361"/>
      <c r="DG186" s="361"/>
      <c r="DH186" s="361"/>
      <c r="DI186" s="361"/>
      <c r="DJ186" s="361"/>
      <c r="DK186" s="361"/>
      <c r="DL186" s="361"/>
      <c r="DM186" s="361"/>
      <c r="DN186" s="361"/>
      <c r="DO186" s="361"/>
      <c r="DP186" s="361"/>
      <c r="DQ186" s="361"/>
      <c r="DR186" s="361"/>
      <c r="DS186" s="361"/>
      <c r="DT186" s="257"/>
      <c r="DU186" s="257"/>
      <c r="DV186" s="257"/>
      <c r="DW186" s="257"/>
      <c r="DX186" s="257"/>
      <c r="DY186" s="257"/>
      <c r="DZ186" s="257"/>
      <c r="EA186" s="257"/>
      <c r="EB186" s="257"/>
      <c r="EC186" s="361"/>
      <c r="ED186" s="361"/>
      <c r="EE186" s="361"/>
      <c r="EF186" s="361"/>
      <c r="EG186" s="361"/>
      <c r="EH186" s="361"/>
      <c r="EI186" s="361"/>
      <c r="EJ186" s="361"/>
      <c r="EK186" s="361"/>
    </row>
    <row r="187" spans="1:141" ht="39.75" hidden="1" customHeight="1" x14ac:dyDescent="0.2">
      <c r="A187" s="352"/>
      <c r="B187" s="397"/>
      <c r="C187" s="397"/>
      <c r="D187" s="397"/>
      <c r="E187" s="199"/>
      <c r="F187" s="437"/>
      <c r="G187" s="199"/>
      <c r="H187" s="439"/>
      <c r="I187" s="436"/>
      <c r="J187" s="189"/>
      <c r="K187" s="171"/>
      <c r="L187" s="171"/>
      <c r="M187" s="171"/>
      <c r="N187" s="171"/>
      <c r="O187" s="397"/>
      <c r="P187" s="389"/>
      <c r="Q187" s="394"/>
      <c r="R187" s="389"/>
      <c r="S187" s="394"/>
      <c r="T187" s="361"/>
      <c r="U187" s="163"/>
      <c r="V187" s="164"/>
      <c r="W187" s="164"/>
      <c r="X187" s="164"/>
      <c r="Y187" s="165" t="s">
        <v>115</v>
      </c>
      <c r="Z187" s="132">
        <f>+IF(Y187='Tabla Valoración controles'!$D$4,'Tabla Valoración controles'!$F$4,IF('Mapa Corrupcion'!Y187='Tabla Valoración controles'!$D$5,'Tabla Valoración controles'!$F$5,IF(Y187=FORMULAS!$A$10,0,'Tabla Valoración controles'!$F$6)))</f>
        <v>0</v>
      </c>
      <c r="AA187" s="165"/>
      <c r="AB187" s="133">
        <f>+IF(AA187='Tabla Valoración controles'!$D$7,'Tabla Valoración controles'!$F$7,IF(Y187=FORMULAS!$A$10,0,'Tabla Valoración controles'!$F$8))</f>
        <v>0</v>
      </c>
      <c r="AC187" s="165"/>
      <c r="AD187" s="132">
        <f>+IF(AC187='Tabla Valoración controles'!$D$9,'Tabla Valoración controles'!$F$9,IF(Y187=FORMULAS!$A$10,0,'Tabla Valoración controles'!$F$10))</f>
        <v>0</v>
      </c>
      <c r="AE187" s="165"/>
      <c r="AF187" s="132">
        <f>+IF(AE187='Tabla Valoración controles'!$D$9,'Tabla Valoración controles'!$F$9,IF(AA187=FORMULAS!$A$10,0,'Tabla Valoración controles'!$F$10))</f>
        <v>0</v>
      </c>
      <c r="AG187" s="165"/>
      <c r="AH187" s="132">
        <f>+IF(AG187='Tabla Valoración controles'!$D$13,'Tabla Valoración controles'!$F$13,'Tabla Valoración controles'!$F$14)</f>
        <v>0</v>
      </c>
      <c r="AI187" s="194">
        <f t="shared" si="8"/>
        <v>0</v>
      </c>
      <c r="AJ187" s="166"/>
      <c r="AK187" s="167">
        <f>+IF(AJ187=[2]CONTROLES!$C$50,[2]CONTROLES!$D$50,[2]CONTROLES!$D$51)</f>
        <v>0</v>
      </c>
      <c r="AL187" s="166"/>
      <c r="AM187" s="167">
        <f>+IF(AL187=[2]CONTROLES!$C$52,[2]CONTROLES!$D$52,[2]CONTROLES!$D$53)</f>
        <v>0</v>
      </c>
      <c r="AN187" s="166"/>
      <c r="AO187" s="167">
        <f>+IF(AN187=[2]CONTROLES!$C$54,[2]CONTROLES!$D$54,[2]CONTROLES!$D$55)</f>
        <v>0</v>
      </c>
      <c r="AP187" s="166"/>
      <c r="AQ187" s="167">
        <f>+IF(AP187=[2]CONTROLES!$C$56,[2]CONTROLES!$D$56,IF(AP187=[2]CONTROLES!$C$57,[2]CONTROLES!$D$57,[2]CONTROLES!$D$58))</f>
        <v>0</v>
      </c>
      <c r="AR187" s="166"/>
      <c r="AS187" s="167">
        <f>+IF(AR187=[2]CONTROLES!$C$59,[2]CONTROLES!$D$59,[2]CONTROLES!$D$60)</f>
        <v>0</v>
      </c>
      <c r="AT187" s="166"/>
      <c r="AU187" s="167">
        <f>+IF(AT187=[2]CONTROLES!$C$61,[2]CONTROLES!$D$61,[2]CONTROLES!$D$62)</f>
        <v>0</v>
      </c>
      <c r="AV187" s="166"/>
      <c r="AW187" s="168">
        <f>+IF(AV187=[2]CONTROLES!$C$63,[2]CONTROLES!$D$63,IF(AV187=[2]CONTROLES!$C$64,[2]CONTROLES!$D$64,[2]CONTROLES!$D$65))</f>
        <v>0</v>
      </c>
      <c r="AX187" s="168">
        <f t="shared" si="9"/>
        <v>0</v>
      </c>
      <c r="AY187" s="169" t="str">
        <f t="shared" si="10"/>
        <v>Débil</v>
      </c>
      <c r="AZ187" s="397"/>
      <c r="BA187" s="389"/>
      <c r="BB187" s="392"/>
      <c r="BC187" s="394"/>
      <c r="BD187" s="361"/>
      <c r="BE187" s="361"/>
      <c r="BF187" s="66"/>
      <c r="BG187" s="66"/>
      <c r="BH187" s="170"/>
      <c r="BI187" s="66"/>
      <c r="BJ187" s="66"/>
      <c r="BK187" s="66"/>
      <c r="BL187" s="66"/>
      <c r="BM187" s="66" t="s">
        <v>171</v>
      </c>
      <c r="BN187" s="361"/>
      <c r="BO187" s="186"/>
      <c r="BP187" s="186"/>
      <c r="BQ187" s="186"/>
      <c r="BR187" s="186"/>
      <c r="BS187" s="186"/>
      <c r="BT187" s="186"/>
      <c r="BU187" s="186"/>
      <c r="BV187" s="186"/>
      <c r="BW187" s="186"/>
      <c r="BX187" s="186"/>
      <c r="BY187" s="186"/>
      <c r="BZ187" s="186"/>
      <c r="CA187" s="186"/>
      <c r="CB187" s="186"/>
      <c r="CC187" s="186"/>
      <c r="CD187" s="186"/>
      <c r="CE187" s="186"/>
      <c r="CF187" s="186"/>
      <c r="CG187" s="361"/>
      <c r="CH187" s="361"/>
      <c r="CI187" s="361"/>
      <c r="CJ187" s="361"/>
      <c r="CK187" s="361"/>
      <c r="CL187" s="361"/>
      <c r="CM187" s="361"/>
      <c r="CN187" s="361"/>
      <c r="CO187" s="361"/>
      <c r="CP187" s="361"/>
      <c r="CQ187" s="361"/>
      <c r="CR187" s="361"/>
      <c r="CS187" s="361"/>
      <c r="CT187" s="361"/>
      <c r="CU187" s="361"/>
      <c r="CV187" s="361"/>
      <c r="CW187" s="361"/>
      <c r="CX187" s="361"/>
      <c r="CY187" s="361"/>
      <c r="CZ187" s="361"/>
      <c r="DA187" s="361"/>
      <c r="DB187" s="361"/>
      <c r="DC187" s="361"/>
      <c r="DD187" s="361"/>
      <c r="DE187" s="361"/>
      <c r="DF187" s="361"/>
      <c r="DG187" s="361"/>
      <c r="DH187" s="361"/>
      <c r="DI187" s="361"/>
      <c r="DJ187" s="361"/>
      <c r="DK187" s="361"/>
      <c r="DL187" s="361"/>
      <c r="DM187" s="361"/>
      <c r="DN187" s="361"/>
      <c r="DO187" s="361"/>
      <c r="DP187" s="361"/>
      <c r="DQ187" s="361"/>
      <c r="DR187" s="361"/>
      <c r="DS187" s="361"/>
      <c r="DT187" s="257"/>
      <c r="DU187" s="257"/>
      <c r="DV187" s="257"/>
      <c r="DW187" s="257"/>
      <c r="DX187" s="257"/>
      <c r="DY187" s="257"/>
      <c r="DZ187" s="257"/>
      <c r="EA187" s="257"/>
      <c r="EB187" s="257"/>
      <c r="EC187" s="361"/>
      <c r="ED187" s="361"/>
      <c r="EE187" s="361"/>
      <c r="EF187" s="361"/>
      <c r="EG187" s="361"/>
      <c r="EH187" s="361"/>
      <c r="EI187" s="361"/>
      <c r="EJ187" s="361"/>
      <c r="EK187" s="361"/>
    </row>
    <row r="188" spans="1:141" ht="39.75" hidden="1" customHeight="1" x14ac:dyDescent="0.2">
      <c r="A188" s="353"/>
      <c r="B188" s="398"/>
      <c r="C188" s="398"/>
      <c r="D188" s="398"/>
      <c r="E188" s="199"/>
      <c r="F188" s="437"/>
      <c r="G188" s="199"/>
      <c r="H188" s="440"/>
      <c r="I188" s="436"/>
      <c r="J188" s="190"/>
      <c r="K188" s="172"/>
      <c r="L188" s="172"/>
      <c r="M188" s="172"/>
      <c r="N188" s="172"/>
      <c r="O188" s="398"/>
      <c r="P188" s="390"/>
      <c r="Q188" s="395"/>
      <c r="R188" s="390"/>
      <c r="S188" s="395"/>
      <c r="T188" s="362"/>
      <c r="U188" s="163"/>
      <c r="V188" s="164"/>
      <c r="W188" s="164"/>
      <c r="X188" s="164"/>
      <c r="Y188" s="165" t="s">
        <v>115</v>
      </c>
      <c r="Z188" s="132">
        <f>+IF(Y188='Tabla Valoración controles'!$D$4,'Tabla Valoración controles'!$F$4,IF('Mapa Corrupcion'!Y188='Tabla Valoración controles'!$D$5,'Tabla Valoración controles'!$F$5,IF(Y188=FORMULAS!$A$10,0,'Tabla Valoración controles'!$F$6)))</f>
        <v>0</v>
      </c>
      <c r="AA188" s="165"/>
      <c r="AB188" s="133">
        <f>+IF(AA188='Tabla Valoración controles'!$D$7,'Tabla Valoración controles'!$F$7,IF(Y188=FORMULAS!$A$10,0,'Tabla Valoración controles'!$F$8))</f>
        <v>0</v>
      </c>
      <c r="AC188" s="165"/>
      <c r="AD188" s="132">
        <f>+IF(AC188='Tabla Valoración controles'!$D$9,'Tabla Valoración controles'!$F$9,IF(Y188=FORMULAS!$A$10,0,'Tabla Valoración controles'!$F$10))</f>
        <v>0</v>
      </c>
      <c r="AE188" s="165"/>
      <c r="AF188" s="132">
        <f>+IF(AE188='Tabla Valoración controles'!$D$9,'Tabla Valoración controles'!$F$9,IF(AA188=FORMULAS!$A$10,0,'Tabla Valoración controles'!$F$10))</f>
        <v>0</v>
      </c>
      <c r="AG188" s="165"/>
      <c r="AH188" s="132">
        <f>+IF(AG188='Tabla Valoración controles'!$D$13,'Tabla Valoración controles'!$F$13,'Tabla Valoración controles'!$F$14)</f>
        <v>0</v>
      </c>
      <c r="AI188" s="194">
        <f t="shared" si="8"/>
        <v>0</v>
      </c>
      <c r="AJ188" s="166"/>
      <c r="AK188" s="167">
        <f>+IF(AJ188=[2]CONTROLES!$C$50,[2]CONTROLES!$D$50,[2]CONTROLES!$D$51)</f>
        <v>0</v>
      </c>
      <c r="AL188" s="166"/>
      <c r="AM188" s="167">
        <f>+IF(AL188=[2]CONTROLES!$C$52,[2]CONTROLES!$D$52,[2]CONTROLES!$D$53)</f>
        <v>0</v>
      </c>
      <c r="AN188" s="166"/>
      <c r="AO188" s="167">
        <f>+IF(AN188=[2]CONTROLES!$C$54,[2]CONTROLES!$D$54,[2]CONTROLES!$D$55)</f>
        <v>0</v>
      </c>
      <c r="AP188" s="166"/>
      <c r="AQ188" s="167">
        <f>+IF(AP188=[2]CONTROLES!$C$56,[2]CONTROLES!$D$56,IF(AP188=[2]CONTROLES!$C$57,[2]CONTROLES!$D$57,[2]CONTROLES!$D$58))</f>
        <v>0</v>
      </c>
      <c r="AR188" s="166"/>
      <c r="AS188" s="167">
        <f>+IF(AR188=[2]CONTROLES!$C$59,[2]CONTROLES!$D$59,[2]CONTROLES!$D$60)</f>
        <v>0</v>
      </c>
      <c r="AT188" s="166"/>
      <c r="AU188" s="167">
        <f>+IF(AT188=[2]CONTROLES!$C$61,[2]CONTROLES!$D$61,[2]CONTROLES!$D$62)</f>
        <v>0</v>
      </c>
      <c r="AV188" s="166"/>
      <c r="AW188" s="168">
        <f>+IF(AV188=[2]CONTROLES!$C$63,[2]CONTROLES!$D$63,IF(AV188=[2]CONTROLES!$C$64,[2]CONTROLES!$D$64,[2]CONTROLES!$D$65))</f>
        <v>0</v>
      </c>
      <c r="AX188" s="168">
        <f t="shared" si="9"/>
        <v>0</v>
      </c>
      <c r="AY188" s="169" t="str">
        <f t="shared" si="10"/>
        <v>Débil</v>
      </c>
      <c r="AZ188" s="398"/>
      <c r="BA188" s="390"/>
      <c r="BB188" s="392"/>
      <c r="BC188" s="395"/>
      <c r="BD188" s="362"/>
      <c r="BE188" s="362"/>
      <c r="BF188" s="66"/>
      <c r="BG188" s="66"/>
      <c r="BH188" s="170"/>
      <c r="BI188" s="66"/>
      <c r="BJ188" s="66"/>
      <c r="BK188" s="66"/>
      <c r="BL188" s="66"/>
      <c r="BM188" s="66" t="s">
        <v>171</v>
      </c>
      <c r="BN188" s="362"/>
      <c r="BO188" s="187"/>
      <c r="BP188" s="187"/>
      <c r="BQ188" s="187"/>
      <c r="BR188" s="187"/>
      <c r="BS188" s="187"/>
      <c r="BT188" s="187"/>
      <c r="BU188" s="187"/>
      <c r="BV188" s="187"/>
      <c r="BW188" s="187"/>
      <c r="BX188" s="187"/>
      <c r="BY188" s="187"/>
      <c r="BZ188" s="187"/>
      <c r="CA188" s="187"/>
      <c r="CB188" s="187"/>
      <c r="CC188" s="187"/>
      <c r="CD188" s="187"/>
      <c r="CE188" s="187"/>
      <c r="CF188" s="187"/>
      <c r="CG188" s="362"/>
      <c r="CH188" s="362"/>
      <c r="CI188" s="362"/>
      <c r="CJ188" s="362"/>
      <c r="CK188" s="362"/>
      <c r="CL188" s="362"/>
      <c r="CM188" s="362"/>
      <c r="CN188" s="362"/>
      <c r="CO188" s="362"/>
      <c r="CP188" s="362"/>
      <c r="CQ188" s="362"/>
      <c r="CR188" s="362"/>
      <c r="CS188" s="362"/>
      <c r="CT188" s="362"/>
      <c r="CU188" s="362"/>
      <c r="CV188" s="362"/>
      <c r="CW188" s="362"/>
      <c r="CX188" s="362"/>
      <c r="CY188" s="362"/>
      <c r="CZ188" s="362"/>
      <c r="DA188" s="362"/>
      <c r="DB188" s="362"/>
      <c r="DC188" s="362"/>
      <c r="DD188" s="362"/>
      <c r="DE188" s="362"/>
      <c r="DF188" s="362"/>
      <c r="DG188" s="362"/>
      <c r="DH188" s="362"/>
      <c r="DI188" s="362"/>
      <c r="DJ188" s="362"/>
      <c r="DK188" s="362"/>
      <c r="DL188" s="362"/>
      <c r="DM188" s="362"/>
      <c r="DN188" s="362"/>
      <c r="DO188" s="362"/>
      <c r="DP188" s="362"/>
      <c r="DQ188" s="362"/>
      <c r="DR188" s="362"/>
      <c r="DS188" s="362"/>
      <c r="DT188" s="258"/>
      <c r="DU188" s="258"/>
      <c r="DV188" s="258"/>
      <c r="DW188" s="258"/>
      <c r="DX188" s="258"/>
      <c r="DY188" s="258"/>
      <c r="DZ188" s="258"/>
      <c r="EA188" s="258"/>
      <c r="EB188" s="258"/>
      <c r="EC188" s="362"/>
      <c r="ED188" s="362"/>
      <c r="EE188" s="362"/>
      <c r="EF188" s="362"/>
      <c r="EG188" s="362"/>
      <c r="EH188" s="362"/>
      <c r="EI188" s="362"/>
      <c r="EJ188" s="362"/>
      <c r="EK188" s="362"/>
    </row>
    <row r="189" spans="1:141" ht="39.75" hidden="1" customHeight="1" x14ac:dyDescent="0.2">
      <c r="A189" s="351"/>
      <c r="B189" s="396" t="s">
        <v>121</v>
      </c>
      <c r="C189" s="396" t="str">
        <f>VLOOKUP(B189,FORMULAS!$A$30:$B$46,2,0)</f>
        <v>OBJETIVO PROCESO</v>
      </c>
      <c r="D189" s="396" t="str">
        <f>VLOOKUP(B189,FORMULAS!$A$30:$C$46,3,0)</f>
        <v>RESPONSABLE</v>
      </c>
      <c r="E189" s="199"/>
      <c r="F189" s="437"/>
      <c r="G189" s="199"/>
      <c r="H189" s="438"/>
      <c r="I189" s="436"/>
      <c r="J189" s="188"/>
      <c r="K189" s="162"/>
      <c r="L189" s="162"/>
      <c r="M189" s="162"/>
      <c r="N189" s="162"/>
      <c r="O189" s="396" t="s">
        <v>3</v>
      </c>
      <c r="P189" s="388" t="str">
        <f>VLOOKUP(O189,FORMULAS!$A$77:$B$82,2,0)</f>
        <v>Probabilidad</v>
      </c>
      <c r="Q189" s="393" t="str">
        <f>+P189</f>
        <v>Probabilidad</v>
      </c>
      <c r="R189" s="388" t="e">
        <f>VLOOKUP(A189,'Impacto Ri Inhe'!$B$5:$AF$41,31,1)</f>
        <v>#N/A</v>
      </c>
      <c r="S189" s="393" t="e">
        <f>CONCATENATE(R189,"-",Q189)</f>
        <v>#N/A</v>
      </c>
      <c r="T189" s="360" t="e">
        <f>VLOOKUP(S189,FORMULAS!$I$77:$J$97,2,0)</f>
        <v>#N/A</v>
      </c>
      <c r="U189" s="163"/>
      <c r="V189" s="164"/>
      <c r="W189" s="164"/>
      <c r="X189" s="164"/>
      <c r="Y189" s="165" t="s">
        <v>115</v>
      </c>
      <c r="Z189" s="132">
        <f>+IF(Y189='Tabla Valoración controles'!$D$4,'Tabla Valoración controles'!$F$4,IF('Mapa Corrupcion'!Y189='Tabla Valoración controles'!$D$5,'Tabla Valoración controles'!$F$5,IF(Y189=FORMULAS!$A$10,0,'Tabla Valoración controles'!$F$6)))</f>
        <v>0</v>
      </c>
      <c r="AA189" s="165"/>
      <c r="AB189" s="133">
        <f>+IF(AA189='Tabla Valoración controles'!$D$7,'Tabla Valoración controles'!$F$7,IF(Y189=FORMULAS!$A$10,0,'Tabla Valoración controles'!$F$8))</f>
        <v>0</v>
      </c>
      <c r="AC189" s="165"/>
      <c r="AD189" s="132">
        <f>+IF(AC189='Tabla Valoración controles'!$D$9,'Tabla Valoración controles'!$F$9,IF(Y189=FORMULAS!$A$10,0,'Tabla Valoración controles'!$F$10))</f>
        <v>0</v>
      </c>
      <c r="AE189" s="165"/>
      <c r="AF189" s="132">
        <f>+IF(AE189='Tabla Valoración controles'!$D$9,'Tabla Valoración controles'!$F$9,IF(AA189=FORMULAS!$A$10,0,'Tabla Valoración controles'!$F$10))</f>
        <v>0</v>
      </c>
      <c r="AG189" s="165"/>
      <c r="AH189" s="132">
        <f>+IF(AG189='Tabla Valoración controles'!$D$13,'Tabla Valoración controles'!$F$13,'Tabla Valoración controles'!$F$14)</f>
        <v>0</v>
      </c>
      <c r="AI189" s="194">
        <f t="shared" si="8"/>
        <v>0</v>
      </c>
      <c r="AJ189" s="166"/>
      <c r="AK189" s="167">
        <f>+IF(AJ189=[2]CONTROLES!$C$50,[2]CONTROLES!$D$50,[2]CONTROLES!$D$51)</f>
        <v>0</v>
      </c>
      <c r="AL189" s="166"/>
      <c r="AM189" s="167">
        <f>+IF(AL189=[2]CONTROLES!$C$52,[2]CONTROLES!$D$52,[2]CONTROLES!$D$53)</f>
        <v>0</v>
      </c>
      <c r="AN189" s="166"/>
      <c r="AO189" s="167">
        <f>+IF(AN189=[2]CONTROLES!$C$54,[2]CONTROLES!$D$54,[2]CONTROLES!$D$55)</f>
        <v>0</v>
      </c>
      <c r="AP189" s="166"/>
      <c r="AQ189" s="167">
        <f>+IF(AP189=[2]CONTROLES!$C$56,[2]CONTROLES!$D$56,IF(AP189=[2]CONTROLES!$C$57,[2]CONTROLES!$D$57,[2]CONTROLES!$D$58))</f>
        <v>0</v>
      </c>
      <c r="AR189" s="166"/>
      <c r="AS189" s="167">
        <f>+IF(AR189=[2]CONTROLES!$C$59,[2]CONTROLES!$D$59,[2]CONTROLES!$D$60)</f>
        <v>0</v>
      </c>
      <c r="AT189" s="166"/>
      <c r="AU189" s="167">
        <f>+IF(AT189=[2]CONTROLES!$C$61,[2]CONTROLES!$D$61,[2]CONTROLES!$D$62)</f>
        <v>0</v>
      </c>
      <c r="AV189" s="166"/>
      <c r="AW189" s="168">
        <f>+IF(AV189=[2]CONTROLES!$C$63,[2]CONTROLES!$D$63,IF(AV189=[2]CONTROLES!$C$64,[2]CONTROLES!$D$64,[2]CONTROLES!$D$65))</f>
        <v>0</v>
      </c>
      <c r="AX189" s="168">
        <f t="shared" si="9"/>
        <v>0</v>
      </c>
      <c r="AY189" s="169" t="str">
        <f t="shared" si="10"/>
        <v>Débil</v>
      </c>
      <c r="AZ189" s="388" t="s">
        <v>3</v>
      </c>
      <c r="BA189" s="388" t="str">
        <f>VLOOKUP(AZ189,FORMULAS!$A$77:$B$82,2,0)</f>
        <v>Probabilidad</v>
      </c>
      <c r="BB189" s="391" t="e">
        <f>+R189</f>
        <v>#N/A</v>
      </c>
      <c r="BC189" s="393" t="e">
        <f>CONCATENATE(BB189,"-",BA189)</f>
        <v>#N/A</v>
      </c>
      <c r="BD189" s="360" t="e">
        <f>VLOOKUP(BC189,FORMULAS!$I$77:$J$97,2,0)</f>
        <v>#N/A</v>
      </c>
      <c r="BE189" s="360"/>
      <c r="BF189" s="66"/>
      <c r="BG189" s="66"/>
      <c r="BH189" s="170"/>
      <c r="BI189" s="66"/>
      <c r="BJ189" s="66"/>
      <c r="BK189" s="66"/>
      <c r="BL189" s="66"/>
      <c r="BM189" s="66" t="s">
        <v>171</v>
      </c>
      <c r="BN189" s="360"/>
      <c r="BO189" s="185"/>
      <c r="BP189" s="185"/>
      <c r="BQ189" s="185"/>
      <c r="BR189" s="185"/>
      <c r="BS189" s="185"/>
      <c r="BT189" s="185"/>
      <c r="BU189" s="185"/>
      <c r="BV189" s="185"/>
      <c r="BW189" s="185"/>
      <c r="BX189" s="185"/>
      <c r="BY189" s="185"/>
      <c r="BZ189" s="185"/>
      <c r="CA189" s="185"/>
      <c r="CB189" s="185"/>
      <c r="CC189" s="185"/>
      <c r="CD189" s="185"/>
      <c r="CE189" s="185"/>
      <c r="CF189" s="185"/>
      <c r="CG189" s="360"/>
      <c r="CH189" s="360"/>
      <c r="CI189" s="360"/>
      <c r="CJ189" s="360"/>
      <c r="CK189" s="360"/>
      <c r="CL189" s="360"/>
      <c r="CM189" s="360"/>
      <c r="CN189" s="360"/>
      <c r="CO189" s="360"/>
      <c r="CP189" s="360"/>
      <c r="CQ189" s="360"/>
      <c r="CR189" s="360"/>
      <c r="CS189" s="360"/>
      <c r="CT189" s="360"/>
      <c r="CU189" s="360"/>
      <c r="CV189" s="360"/>
      <c r="CW189" s="360"/>
      <c r="CX189" s="360"/>
      <c r="CY189" s="360"/>
      <c r="CZ189" s="360"/>
      <c r="DA189" s="360"/>
      <c r="DB189" s="360"/>
      <c r="DC189" s="360"/>
      <c r="DD189" s="360"/>
      <c r="DE189" s="360"/>
      <c r="DF189" s="360"/>
      <c r="DG189" s="360"/>
      <c r="DH189" s="360"/>
      <c r="DI189" s="360"/>
      <c r="DJ189" s="360"/>
      <c r="DK189" s="360"/>
      <c r="DL189" s="360"/>
      <c r="DM189" s="360"/>
      <c r="DN189" s="360"/>
      <c r="DO189" s="360"/>
      <c r="DP189" s="360"/>
      <c r="DQ189" s="360"/>
      <c r="DR189" s="360"/>
      <c r="DS189" s="360"/>
      <c r="DT189" s="259"/>
      <c r="DU189" s="259"/>
      <c r="DV189" s="259"/>
      <c r="DW189" s="259"/>
      <c r="DX189" s="259"/>
      <c r="DY189" s="259"/>
      <c r="DZ189" s="259"/>
      <c r="EA189" s="259"/>
      <c r="EB189" s="259"/>
      <c r="EC189" s="360"/>
      <c r="ED189" s="360"/>
      <c r="EE189" s="360"/>
      <c r="EF189" s="360"/>
      <c r="EG189" s="360"/>
      <c r="EH189" s="360"/>
      <c r="EI189" s="360"/>
      <c r="EJ189" s="360"/>
      <c r="EK189" s="360"/>
    </row>
    <row r="190" spans="1:141" ht="39.75" hidden="1" customHeight="1" x14ac:dyDescent="0.2">
      <c r="A190" s="352"/>
      <c r="B190" s="397"/>
      <c r="C190" s="397"/>
      <c r="D190" s="397"/>
      <c r="E190" s="199"/>
      <c r="F190" s="437"/>
      <c r="G190" s="199"/>
      <c r="H190" s="439"/>
      <c r="I190" s="436"/>
      <c r="J190" s="189"/>
      <c r="K190" s="171"/>
      <c r="L190" s="171"/>
      <c r="M190" s="171"/>
      <c r="N190" s="171"/>
      <c r="O190" s="397"/>
      <c r="P190" s="389"/>
      <c r="Q190" s="394"/>
      <c r="R190" s="389"/>
      <c r="S190" s="394"/>
      <c r="T190" s="361"/>
      <c r="U190" s="163"/>
      <c r="V190" s="164"/>
      <c r="W190" s="164"/>
      <c r="X190" s="164"/>
      <c r="Y190" s="165" t="s">
        <v>115</v>
      </c>
      <c r="Z190" s="132">
        <f>+IF(Y190='Tabla Valoración controles'!$D$4,'Tabla Valoración controles'!$F$4,IF('Mapa Corrupcion'!Y190='Tabla Valoración controles'!$D$5,'Tabla Valoración controles'!$F$5,IF(Y190=FORMULAS!$A$10,0,'Tabla Valoración controles'!$F$6)))</f>
        <v>0</v>
      </c>
      <c r="AA190" s="165"/>
      <c r="AB190" s="133">
        <f>+IF(AA190='Tabla Valoración controles'!$D$7,'Tabla Valoración controles'!$F$7,IF(Y190=FORMULAS!$A$10,0,'Tabla Valoración controles'!$F$8))</f>
        <v>0</v>
      </c>
      <c r="AC190" s="165"/>
      <c r="AD190" s="132">
        <f>+IF(AC190='Tabla Valoración controles'!$D$9,'Tabla Valoración controles'!$F$9,IF(Y190=FORMULAS!$A$10,0,'Tabla Valoración controles'!$F$10))</f>
        <v>0</v>
      </c>
      <c r="AE190" s="165"/>
      <c r="AF190" s="132">
        <f>+IF(AE190='Tabla Valoración controles'!$D$9,'Tabla Valoración controles'!$F$9,IF(AA190=FORMULAS!$A$10,0,'Tabla Valoración controles'!$F$10))</f>
        <v>0</v>
      </c>
      <c r="AG190" s="165"/>
      <c r="AH190" s="132">
        <f>+IF(AG190='Tabla Valoración controles'!$D$13,'Tabla Valoración controles'!$F$13,'Tabla Valoración controles'!$F$14)</f>
        <v>0</v>
      </c>
      <c r="AI190" s="194">
        <f t="shared" si="8"/>
        <v>0</v>
      </c>
      <c r="AJ190" s="166"/>
      <c r="AK190" s="167">
        <f>+IF(AJ190=[2]CONTROLES!$C$50,[2]CONTROLES!$D$50,[2]CONTROLES!$D$51)</f>
        <v>0</v>
      </c>
      <c r="AL190" s="166"/>
      <c r="AM190" s="167">
        <f>+IF(AL190=[2]CONTROLES!$C$52,[2]CONTROLES!$D$52,[2]CONTROLES!$D$53)</f>
        <v>0</v>
      </c>
      <c r="AN190" s="166"/>
      <c r="AO190" s="167">
        <f>+IF(AN190=[2]CONTROLES!$C$54,[2]CONTROLES!$D$54,[2]CONTROLES!$D$55)</f>
        <v>0</v>
      </c>
      <c r="AP190" s="166"/>
      <c r="AQ190" s="167">
        <f>+IF(AP190=[2]CONTROLES!$C$56,[2]CONTROLES!$D$56,IF(AP190=[2]CONTROLES!$C$57,[2]CONTROLES!$D$57,[2]CONTROLES!$D$58))</f>
        <v>0</v>
      </c>
      <c r="AR190" s="166"/>
      <c r="AS190" s="167">
        <f>+IF(AR190=[2]CONTROLES!$C$59,[2]CONTROLES!$D$59,[2]CONTROLES!$D$60)</f>
        <v>0</v>
      </c>
      <c r="AT190" s="166"/>
      <c r="AU190" s="167">
        <f>+IF(AT190=[2]CONTROLES!$C$61,[2]CONTROLES!$D$61,[2]CONTROLES!$D$62)</f>
        <v>0</v>
      </c>
      <c r="AV190" s="166"/>
      <c r="AW190" s="168">
        <f>+IF(AV190=[2]CONTROLES!$C$63,[2]CONTROLES!$D$63,IF(AV190=[2]CONTROLES!$C$64,[2]CONTROLES!$D$64,[2]CONTROLES!$D$65))</f>
        <v>0</v>
      </c>
      <c r="AX190" s="168">
        <f t="shared" si="9"/>
        <v>0</v>
      </c>
      <c r="AY190" s="169" t="str">
        <f t="shared" si="10"/>
        <v>Débil</v>
      </c>
      <c r="AZ190" s="389"/>
      <c r="BA190" s="389"/>
      <c r="BB190" s="392"/>
      <c r="BC190" s="394"/>
      <c r="BD190" s="361"/>
      <c r="BE190" s="361"/>
      <c r="BF190" s="66"/>
      <c r="BG190" s="66"/>
      <c r="BH190" s="170"/>
      <c r="BI190" s="66"/>
      <c r="BJ190" s="66"/>
      <c r="BK190" s="66"/>
      <c r="BL190" s="66"/>
      <c r="BM190" s="66" t="s">
        <v>171</v>
      </c>
      <c r="BN190" s="361"/>
      <c r="BO190" s="186"/>
      <c r="BP190" s="186"/>
      <c r="BQ190" s="186"/>
      <c r="BR190" s="186"/>
      <c r="BS190" s="186"/>
      <c r="BT190" s="186"/>
      <c r="BU190" s="186"/>
      <c r="BV190" s="186"/>
      <c r="BW190" s="186"/>
      <c r="BX190" s="186"/>
      <c r="BY190" s="186"/>
      <c r="BZ190" s="186"/>
      <c r="CA190" s="186"/>
      <c r="CB190" s="186"/>
      <c r="CC190" s="186"/>
      <c r="CD190" s="186"/>
      <c r="CE190" s="186"/>
      <c r="CF190" s="186"/>
      <c r="CG190" s="361"/>
      <c r="CH190" s="361"/>
      <c r="CI190" s="361"/>
      <c r="CJ190" s="361"/>
      <c r="CK190" s="361"/>
      <c r="CL190" s="361"/>
      <c r="CM190" s="361"/>
      <c r="CN190" s="361"/>
      <c r="CO190" s="361"/>
      <c r="CP190" s="361"/>
      <c r="CQ190" s="361"/>
      <c r="CR190" s="361"/>
      <c r="CS190" s="361"/>
      <c r="CT190" s="361"/>
      <c r="CU190" s="361"/>
      <c r="CV190" s="361"/>
      <c r="CW190" s="361"/>
      <c r="CX190" s="361"/>
      <c r="CY190" s="361"/>
      <c r="CZ190" s="361"/>
      <c r="DA190" s="361"/>
      <c r="DB190" s="361"/>
      <c r="DC190" s="361"/>
      <c r="DD190" s="361"/>
      <c r="DE190" s="361"/>
      <c r="DF190" s="361"/>
      <c r="DG190" s="361"/>
      <c r="DH190" s="361"/>
      <c r="DI190" s="361"/>
      <c r="DJ190" s="361"/>
      <c r="DK190" s="361"/>
      <c r="DL190" s="361"/>
      <c r="DM190" s="361"/>
      <c r="DN190" s="361"/>
      <c r="DO190" s="361"/>
      <c r="DP190" s="361"/>
      <c r="DQ190" s="361"/>
      <c r="DR190" s="361"/>
      <c r="DS190" s="361"/>
      <c r="DT190" s="257"/>
      <c r="DU190" s="257"/>
      <c r="DV190" s="257"/>
      <c r="DW190" s="257"/>
      <c r="DX190" s="257"/>
      <c r="DY190" s="257"/>
      <c r="DZ190" s="257"/>
      <c r="EA190" s="257"/>
      <c r="EB190" s="257"/>
      <c r="EC190" s="361"/>
      <c r="ED190" s="361"/>
      <c r="EE190" s="361"/>
      <c r="EF190" s="361"/>
      <c r="EG190" s="361"/>
      <c r="EH190" s="361"/>
      <c r="EI190" s="361"/>
      <c r="EJ190" s="361"/>
      <c r="EK190" s="361"/>
    </row>
    <row r="191" spans="1:141" ht="39.75" hidden="1" customHeight="1" x14ac:dyDescent="0.2">
      <c r="A191" s="352"/>
      <c r="B191" s="397"/>
      <c r="C191" s="397"/>
      <c r="D191" s="397"/>
      <c r="E191" s="199"/>
      <c r="F191" s="437"/>
      <c r="G191" s="199"/>
      <c r="H191" s="439"/>
      <c r="I191" s="436"/>
      <c r="J191" s="189"/>
      <c r="K191" s="171"/>
      <c r="L191" s="171"/>
      <c r="M191" s="171"/>
      <c r="N191" s="171"/>
      <c r="O191" s="397"/>
      <c r="P191" s="389"/>
      <c r="Q191" s="394"/>
      <c r="R191" s="389"/>
      <c r="S191" s="394"/>
      <c r="T191" s="361"/>
      <c r="U191" s="163"/>
      <c r="V191" s="164"/>
      <c r="W191" s="164"/>
      <c r="X191" s="164"/>
      <c r="Y191" s="165" t="s">
        <v>115</v>
      </c>
      <c r="Z191" s="132">
        <f>+IF(Y191='Tabla Valoración controles'!$D$4,'Tabla Valoración controles'!$F$4,IF('Mapa Corrupcion'!Y191='Tabla Valoración controles'!$D$5,'Tabla Valoración controles'!$F$5,IF(Y191=FORMULAS!$A$10,0,'Tabla Valoración controles'!$F$6)))</f>
        <v>0</v>
      </c>
      <c r="AA191" s="165"/>
      <c r="AB191" s="133">
        <f>+IF(AA191='Tabla Valoración controles'!$D$7,'Tabla Valoración controles'!$F$7,IF(Y191=FORMULAS!$A$10,0,'Tabla Valoración controles'!$F$8))</f>
        <v>0</v>
      </c>
      <c r="AC191" s="165"/>
      <c r="AD191" s="132">
        <f>+IF(AC191='Tabla Valoración controles'!$D$9,'Tabla Valoración controles'!$F$9,IF(Y191=FORMULAS!$A$10,0,'Tabla Valoración controles'!$F$10))</f>
        <v>0</v>
      </c>
      <c r="AE191" s="165"/>
      <c r="AF191" s="132">
        <f>+IF(AE191='Tabla Valoración controles'!$D$9,'Tabla Valoración controles'!$F$9,IF(AA191=FORMULAS!$A$10,0,'Tabla Valoración controles'!$F$10))</f>
        <v>0</v>
      </c>
      <c r="AG191" s="165"/>
      <c r="AH191" s="132">
        <f>+IF(AG191='Tabla Valoración controles'!$D$13,'Tabla Valoración controles'!$F$13,'Tabla Valoración controles'!$F$14)</f>
        <v>0</v>
      </c>
      <c r="AI191" s="194">
        <f t="shared" si="8"/>
        <v>0</v>
      </c>
      <c r="AJ191" s="166"/>
      <c r="AK191" s="167">
        <f>+IF(AJ191=[2]CONTROLES!$C$50,[2]CONTROLES!$D$50,[2]CONTROLES!$D$51)</f>
        <v>0</v>
      </c>
      <c r="AL191" s="166"/>
      <c r="AM191" s="167">
        <f>+IF(AL191=[2]CONTROLES!$C$52,[2]CONTROLES!$D$52,[2]CONTROLES!$D$53)</f>
        <v>0</v>
      </c>
      <c r="AN191" s="166"/>
      <c r="AO191" s="167">
        <f>+IF(AN191=[2]CONTROLES!$C$54,[2]CONTROLES!$D$54,[2]CONTROLES!$D$55)</f>
        <v>0</v>
      </c>
      <c r="AP191" s="166"/>
      <c r="AQ191" s="167">
        <f>+IF(AP191=[2]CONTROLES!$C$56,[2]CONTROLES!$D$56,IF(AP191=[2]CONTROLES!$C$57,[2]CONTROLES!$D$57,[2]CONTROLES!$D$58))</f>
        <v>0</v>
      </c>
      <c r="AR191" s="166"/>
      <c r="AS191" s="167">
        <f>+IF(AR191=[2]CONTROLES!$C$59,[2]CONTROLES!$D$59,[2]CONTROLES!$D$60)</f>
        <v>0</v>
      </c>
      <c r="AT191" s="166"/>
      <c r="AU191" s="167">
        <f>+IF(AT191=[2]CONTROLES!$C$61,[2]CONTROLES!$D$61,[2]CONTROLES!$D$62)</f>
        <v>0</v>
      </c>
      <c r="AV191" s="166"/>
      <c r="AW191" s="168">
        <f>+IF(AV191=[2]CONTROLES!$C$63,[2]CONTROLES!$D$63,IF(AV191=[2]CONTROLES!$C$64,[2]CONTROLES!$D$64,[2]CONTROLES!$D$65))</f>
        <v>0</v>
      </c>
      <c r="AX191" s="168">
        <f t="shared" si="9"/>
        <v>0</v>
      </c>
      <c r="AY191" s="169" t="str">
        <f t="shared" si="10"/>
        <v>Débil</v>
      </c>
      <c r="AZ191" s="389"/>
      <c r="BA191" s="389"/>
      <c r="BB191" s="392"/>
      <c r="BC191" s="394"/>
      <c r="BD191" s="361"/>
      <c r="BE191" s="361"/>
      <c r="BF191" s="66"/>
      <c r="BG191" s="66"/>
      <c r="BH191" s="170"/>
      <c r="BI191" s="66"/>
      <c r="BJ191" s="66"/>
      <c r="BK191" s="66"/>
      <c r="BL191" s="66"/>
      <c r="BM191" s="66" t="s">
        <v>171</v>
      </c>
      <c r="BN191" s="361"/>
      <c r="BO191" s="186"/>
      <c r="BP191" s="186"/>
      <c r="BQ191" s="186"/>
      <c r="BR191" s="186"/>
      <c r="BS191" s="186"/>
      <c r="BT191" s="186"/>
      <c r="BU191" s="186"/>
      <c r="BV191" s="186"/>
      <c r="BW191" s="186"/>
      <c r="BX191" s="186"/>
      <c r="BY191" s="186"/>
      <c r="BZ191" s="186"/>
      <c r="CA191" s="186"/>
      <c r="CB191" s="186"/>
      <c r="CC191" s="186"/>
      <c r="CD191" s="186"/>
      <c r="CE191" s="186"/>
      <c r="CF191" s="186"/>
      <c r="CG191" s="361"/>
      <c r="CH191" s="361"/>
      <c r="CI191" s="361"/>
      <c r="CJ191" s="361"/>
      <c r="CK191" s="361"/>
      <c r="CL191" s="361"/>
      <c r="CM191" s="361"/>
      <c r="CN191" s="361"/>
      <c r="CO191" s="361"/>
      <c r="CP191" s="361"/>
      <c r="CQ191" s="361"/>
      <c r="CR191" s="361"/>
      <c r="CS191" s="361"/>
      <c r="CT191" s="361"/>
      <c r="CU191" s="361"/>
      <c r="CV191" s="361"/>
      <c r="CW191" s="361"/>
      <c r="CX191" s="361"/>
      <c r="CY191" s="361"/>
      <c r="CZ191" s="361"/>
      <c r="DA191" s="361"/>
      <c r="DB191" s="361"/>
      <c r="DC191" s="361"/>
      <c r="DD191" s="361"/>
      <c r="DE191" s="361"/>
      <c r="DF191" s="361"/>
      <c r="DG191" s="361"/>
      <c r="DH191" s="361"/>
      <c r="DI191" s="361"/>
      <c r="DJ191" s="361"/>
      <c r="DK191" s="361"/>
      <c r="DL191" s="361"/>
      <c r="DM191" s="361"/>
      <c r="DN191" s="361"/>
      <c r="DO191" s="361"/>
      <c r="DP191" s="361"/>
      <c r="DQ191" s="361"/>
      <c r="DR191" s="361"/>
      <c r="DS191" s="361"/>
      <c r="DT191" s="257"/>
      <c r="DU191" s="257"/>
      <c r="DV191" s="257"/>
      <c r="DW191" s="257"/>
      <c r="DX191" s="257"/>
      <c r="DY191" s="257"/>
      <c r="DZ191" s="257"/>
      <c r="EA191" s="257"/>
      <c r="EB191" s="257"/>
      <c r="EC191" s="361"/>
      <c r="ED191" s="361"/>
      <c r="EE191" s="361"/>
      <c r="EF191" s="361"/>
      <c r="EG191" s="361"/>
      <c r="EH191" s="361"/>
      <c r="EI191" s="361"/>
      <c r="EJ191" s="361"/>
      <c r="EK191" s="361"/>
    </row>
    <row r="192" spans="1:141" ht="39.75" hidden="1" customHeight="1" x14ac:dyDescent="0.2">
      <c r="A192" s="352"/>
      <c r="B192" s="397"/>
      <c r="C192" s="397"/>
      <c r="D192" s="397"/>
      <c r="E192" s="199"/>
      <c r="F192" s="437"/>
      <c r="G192" s="199"/>
      <c r="H192" s="439"/>
      <c r="I192" s="436"/>
      <c r="J192" s="189"/>
      <c r="K192" s="171"/>
      <c r="L192" s="171"/>
      <c r="M192" s="171"/>
      <c r="N192" s="171"/>
      <c r="O192" s="397"/>
      <c r="P192" s="389"/>
      <c r="Q192" s="394"/>
      <c r="R192" s="389"/>
      <c r="S192" s="394"/>
      <c r="T192" s="361"/>
      <c r="U192" s="163"/>
      <c r="V192" s="164"/>
      <c r="W192" s="164"/>
      <c r="X192" s="164"/>
      <c r="Y192" s="165" t="s">
        <v>115</v>
      </c>
      <c r="Z192" s="132">
        <f>+IF(Y192='Tabla Valoración controles'!$D$4,'Tabla Valoración controles'!$F$4,IF('Mapa Corrupcion'!Y192='Tabla Valoración controles'!$D$5,'Tabla Valoración controles'!$F$5,IF(Y192=FORMULAS!$A$10,0,'Tabla Valoración controles'!$F$6)))</f>
        <v>0</v>
      </c>
      <c r="AA192" s="165"/>
      <c r="AB192" s="133">
        <f>+IF(AA192='Tabla Valoración controles'!$D$7,'Tabla Valoración controles'!$F$7,IF(Y192=FORMULAS!$A$10,0,'Tabla Valoración controles'!$F$8))</f>
        <v>0</v>
      </c>
      <c r="AC192" s="165"/>
      <c r="AD192" s="132">
        <f>+IF(AC192='Tabla Valoración controles'!$D$9,'Tabla Valoración controles'!$F$9,IF(Y192=FORMULAS!$A$10,0,'Tabla Valoración controles'!$F$10))</f>
        <v>0</v>
      </c>
      <c r="AE192" s="165"/>
      <c r="AF192" s="132">
        <f>+IF(AE192='Tabla Valoración controles'!$D$9,'Tabla Valoración controles'!$F$9,IF(AA192=FORMULAS!$A$10,0,'Tabla Valoración controles'!$F$10))</f>
        <v>0</v>
      </c>
      <c r="AG192" s="165"/>
      <c r="AH192" s="132">
        <f>+IF(AG192='Tabla Valoración controles'!$D$13,'Tabla Valoración controles'!$F$13,'Tabla Valoración controles'!$F$14)</f>
        <v>0</v>
      </c>
      <c r="AI192" s="194">
        <f t="shared" si="8"/>
        <v>0</v>
      </c>
      <c r="AJ192" s="166"/>
      <c r="AK192" s="167">
        <f>+IF(AJ192=[2]CONTROLES!$C$50,[2]CONTROLES!$D$50,[2]CONTROLES!$D$51)</f>
        <v>0</v>
      </c>
      <c r="AL192" s="166"/>
      <c r="AM192" s="167">
        <f>+IF(AL192=[2]CONTROLES!$C$52,[2]CONTROLES!$D$52,[2]CONTROLES!$D$53)</f>
        <v>0</v>
      </c>
      <c r="AN192" s="166"/>
      <c r="AO192" s="167">
        <f>+IF(AN192=[2]CONTROLES!$C$54,[2]CONTROLES!$D$54,[2]CONTROLES!$D$55)</f>
        <v>0</v>
      </c>
      <c r="AP192" s="166"/>
      <c r="AQ192" s="167">
        <f>+IF(AP192=[2]CONTROLES!$C$56,[2]CONTROLES!$D$56,IF(AP192=[2]CONTROLES!$C$57,[2]CONTROLES!$D$57,[2]CONTROLES!$D$58))</f>
        <v>0</v>
      </c>
      <c r="AR192" s="166"/>
      <c r="AS192" s="167">
        <f>+IF(AR192=[2]CONTROLES!$C$59,[2]CONTROLES!$D$59,[2]CONTROLES!$D$60)</f>
        <v>0</v>
      </c>
      <c r="AT192" s="166"/>
      <c r="AU192" s="167">
        <f>+IF(AT192=[2]CONTROLES!$C$61,[2]CONTROLES!$D$61,[2]CONTROLES!$D$62)</f>
        <v>0</v>
      </c>
      <c r="AV192" s="166"/>
      <c r="AW192" s="168">
        <f>+IF(AV192=[2]CONTROLES!$C$63,[2]CONTROLES!$D$63,IF(AV192=[2]CONTROLES!$C$64,[2]CONTROLES!$D$64,[2]CONTROLES!$D$65))</f>
        <v>0</v>
      </c>
      <c r="AX192" s="168">
        <f t="shared" si="9"/>
        <v>0</v>
      </c>
      <c r="AY192" s="169" t="str">
        <f t="shared" si="10"/>
        <v>Débil</v>
      </c>
      <c r="AZ192" s="389"/>
      <c r="BA192" s="389"/>
      <c r="BB192" s="392"/>
      <c r="BC192" s="394"/>
      <c r="BD192" s="361"/>
      <c r="BE192" s="361"/>
      <c r="BF192" s="66"/>
      <c r="BG192" s="66"/>
      <c r="BH192" s="170"/>
      <c r="BI192" s="66"/>
      <c r="BJ192" s="66"/>
      <c r="BK192" s="66"/>
      <c r="BL192" s="66"/>
      <c r="BM192" s="66" t="s">
        <v>171</v>
      </c>
      <c r="BN192" s="361"/>
      <c r="BO192" s="186"/>
      <c r="BP192" s="186"/>
      <c r="BQ192" s="186"/>
      <c r="BR192" s="186"/>
      <c r="BS192" s="186"/>
      <c r="BT192" s="186"/>
      <c r="BU192" s="186"/>
      <c r="BV192" s="186"/>
      <c r="BW192" s="186"/>
      <c r="BX192" s="186"/>
      <c r="BY192" s="186"/>
      <c r="BZ192" s="186"/>
      <c r="CA192" s="186"/>
      <c r="CB192" s="186"/>
      <c r="CC192" s="186"/>
      <c r="CD192" s="186"/>
      <c r="CE192" s="186"/>
      <c r="CF192" s="186"/>
      <c r="CG192" s="361"/>
      <c r="CH192" s="361"/>
      <c r="CI192" s="361"/>
      <c r="CJ192" s="361"/>
      <c r="CK192" s="361"/>
      <c r="CL192" s="361"/>
      <c r="CM192" s="361"/>
      <c r="CN192" s="361"/>
      <c r="CO192" s="361"/>
      <c r="CP192" s="361"/>
      <c r="CQ192" s="361"/>
      <c r="CR192" s="361"/>
      <c r="CS192" s="361"/>
      <c r="CT192" s="361"/>
      <c r="CU192" s="361"/>
      <c r="CV192" s="361"/>
      <c r="CW192" s="361"/>
      <c r="CX192" s="361"/>
      <c r="CY192" s="361"/>
      <c r="CZ192" s="361"/>
      <c r="DA192" s="361"/>
      <c r="DB192" s="361"/>
      <c r="DC192" s="361"/>
      <c r="DD192" s="361"/>
      <c r="DE192" s="361"/>
      <c r="DF192" s="361"/>
      <c r="DG192" s="361"/>
      <c r="DH192" s="361"/>
      <c r="DI192" s="361"/>
      <c r="DJ192" s="361"/>
      <c r="DK192" s="361"/>
      <c r="DL192" s="361"/>
      <c r="DM192" s="361"/>
      <c r="DN192" s="361"/>
      <c r="DO192" s="361"/>
      <c r="DP192" s="361"/>
      <c r="DQ192" s="361"/>
      <c r="DR192" s="361"/>
      <c r="DS192" s="361"/>
      <c r="DT192" s="257"/>
      <c r="DU192" s="257"/>
      <c r="DV192" s="257"/>
      <c r="DW192" s="257"/>
      <c r="DX192" s="257"/>
      <c r="DY192" s="257"/>
      <c r="DZ192" s="257"/>
      <c r="EA192" s="257"/>
      <c r="EB192" s="257"/>
      <c r="EC192" s="361"/>
      <c r="ED192" s="361"/>
      <c r="EE192" s="361"/>
      <c r="EF192" s="361"/>
      <c r="EG192" s="361"/>
      <c r="EH192" s="361"/>
      <c r="EI192" s="361"/>
      <c r="EJ192" s="361"/>
      <c r="EK192" s="361"/>
    </row>
    <row r="193" spans="1:141" ht="39.75" hidden="1" customHeight="1" x14ac:dyDescent="0.2">
      <c r="A193" s="352"/>
      <c r="B193" s="397"/>
      <c r="C193" s="397"/>
      <c r="D193" s="397"/>
      <c r="E193" s="199"/>
      <c r="F193" s="437"/>
      <c r="G193" s="199"/>
      <c r="H193" s="439"/>
      <c r="I193" s="436"/>
      <c r="J193" s="189"/>
      <c r="K193" s="171"/>
      <c r="L193" s="171"/>
      <c r="M193" s="171"/>
      <c r="N193" s="171"/>
      <c r="O193" s="397"/>
      <c r="P193" s="389"/>
      <c r="Q193" s="394"/>
      <c r="R193" s="389"/>
      <c r="S193" s="394"/>
      <c r="T193" s="361"/>
      <c r="U193" s="163"/>
      <c r="V193" s="164"/>
      <c r="W193" s="164"/>
      <c r="X193" s="164"/>
      <c r="Y193" s="165" t="s">
        <v>115</v>
      </c>
      <c r="Z193" s="132">
        <f>+IF(Y193='Tabla Valoración controles'!$D$4,'Tabla Valoración controles'!$F$4,IF('Mapa Corrupcion'!Y193='Tabla Valoración controles'!$D$5,'Tabla Valoración controles'!$F$5,IF(Y193=FORMULAS!$A$10,0,'Tabla Valoración controles'!$F$6)))</f>
        <v>0</v>
      </c>
      <c r="AA193" s="165"/>
      <c r="AB193" s="133">
        <f>+IF(AA193='Tabla Valoración controles'!$D$7,'Tabla Valoración controles'!$F$7,IF(Y193=FORMULAS!$A$10,0,'Tabla Valoración controles'!$F$8))</f>
        <v>0</v>
      </c>
      <c r="AC193" s="165"/>
      <c r="AD193" s="132">
        <f>+IF(AC193='Tabla Valoración controles'!$D$9,'Tabla Valoración controles'!$F$9,IF(Y193=FORMULAS!$A$10,0,'Tabla Valoración controles'!$F$10))</f>
        <v>0</v>
      </c>
      <c r="AE193" s="165"/>
      <c r="AF193" s="132">
        <f>+IF(AE193='Tabla Valoración controles'!$D$9,'Tabla Valoración controles'!$F$9,IF(AA193=FORMULAS!$A$10,0,'Tabla Valoración controles'!$F$10))</f>
        <v>0</v>
      </c>
      <c r="AG193" s="165"/>
      <c r="AH193" s="132">
        <f>+IF(AG193='Tabla Valoración controles'!$D$13,'Tabla Valoración controles'!$F$13,'Tabla Valoración controles'!$F$14)</f>
        <v>0</v>
      </c>
      <c r="AI193" s="194">
        <f t="shared" si="8"/>
        <v>0</v>
      </c>
      <c r="AJ193" s="166"/>
      <c r="AK193" s="167">
        <f>+IF(AJ193=[2]CONTROLES!$C$50,[2]CONTROLES!$D$50,[2]CONTROLES!$D$51)</f>
        <v>0</v>
      </c>
      <c r="AL193" s="166"/>
      <c r="AM193" s="167">
        <f>+IF(AL193=[2]CONTROLES!$C$52,[2]CONTROLES!$D$52,[2]CONTROLES!$D$53)</f>
        <v>0</v>
      </c>
      <c r="AN193" s="166"/>
      <c r="AO193" s="167">
        <f>+IF(AN193=[2]CONTROLES!$C$54,[2]CONTROLES!$D$54,[2]CONTROLES!$D$55)</f>
        <v>0</v>
      </c>
      <c r="AP193" s="166"/>
      <c r="AQ193" s="167">
        <f>+IF(AP193=[2]CONTROLES!$C$56,[2]CONTROLES!$D$56,IF(AP193=[2]CONTROLES!$C$57,[2]CONTROLES!$D$57,[2]CONTROLES!$D$58))</f>
        <v>0</v>
      </c>
      <c r="AR193" s="166"/>
      <c r="AS193" s="167">
        <f>+IF(AR193=[2]CONTROLES!$C$59,[2]CONTROLES!$D$59,[2]CONTROLES!$D$60)</f>
        <v>0</v>
      </c>
      <c r="AT193" s="166"/>
      <c r="AU193" s="167">
        <f>+IF(AT193=[2]CONTROLES!$C$61,[2]CONTROLES!$D$61,[2]CONTROLES!$D$62)</f>
        <v>0</v>
      </c>
      <c r="AV193" s="166"/>
      <c r="AW193" s="168">
        <f>+IF(AV193=[2]CONTROLES!$C$63,[2]CONTROLES!$D$63,IF(AV193=[2]CONTROLES!$C$64,[2]CONTROLES!$D$64,[2]CONTROLES!$D$65))</f>
        <v>0</v>
      </c>
      <c r="AX193" s="168">
        <f t="shared" si="9"/>
        <v>0</v>
      </c>
      <c r="AY193" s="169" t="str">
        <f t="shared" si="10"/>
        <v>Débil</v>
      </c>
      <c r="AZ193" s="389"/>
      <c r="BA193" s="389"/>
      <c r="BB193" s="392"/>
      <c r="BC193" s="394"/>
      <c r="BD193" s="361"/>
      <c r="BE193" s="361"/>
      <c r="BF193" s="66"/>
      <c r="BG193" s="66"/>
      <c r="BH193" s="170"/>
      <c r="BI193" s="66"/>
      <c r="BJ193" s="66"/>
      <c r="BK193" s="66"/>
      <c r="BL193" s="66"/>
      <c r="BM193" s="66" t="s">
        <v>171</v>
      </c>
      <c r="BN193" s="361"/>
      <c r="BO193" s="186"/>
      <c r="BP193" s="186"/>
      <c r="BQ193" s="186"/>
      <c r="BR193" s="186"/>
      <c r="BS193" s="186"/>
      <c r="BT193" s="186"/>
      <c r="BU193" s="186"/>
      <c r="BV193" s="186"/>
      <c r="BW193" s="186"/>
      <c r="BX193" s="186"/>
      <c r="BY193" s="186"/>
      <c r="BZ193" s="186"/>
      <c r="CA193" s="186"/>
      <c r="CB193" s="186"/>
      <c r="CC193" s="186"/>
      <c r="CD193" s="186"/>
      <c r="CE193" s="186"/>
      <c r="CF193" s="186"/>
      <c r="CG193" s="361"/>
      <c r="CH193" s="361"/>
      <c r="CI193" s="361"/>
      <c r="CJ193" s="361"/>
      <c r="CK193" s="361"/>
      <c r="CL193" s="361"/>
      <c r="CM193" s="361"/>
      <c r="CN193" s="361"/>
      <c r="CO193" s="361"/>
      <c r="CP193" s="361"/>
      <c r="CQ193" s="361"/>
      <c r="CR193" s="361"/>
      <c r="CS193" s="361"/>
      <c r="CT193" s="361"/>
      <c r="CU193" s="361"/>
      <c r="CV193" s="361"/>
      <c r="CW193" s="361"/>
      <c r="CX193" s="361"/>
      <c r="CY193" s="361"/>
      <c r="CZ193" s="361"/>
      <c r="DA193" s="361"/>
      <c r="DB193" s="361"/>
      <c r="DC193" s="361"/>
      <c r="DD193" s="361"/>
      <c r="DE193" s="361"/>
      <c r="DF193" s="361"/>
      <c r="DG193" s="361"/>
      <c r="DH193" s="361"/>
      <c r="DI193" s="361"/>
      <c r="DJ193" s="361"/>
      <c r="DK193" s="361"/>
      <c r="DL193" s="361"/>
      <c r="DM193" s="361"/>
      <c r="DN193" s="361"/>
      <c r="DO193" s="361"/>
      <c r="DP193" s="361"/>
      <c r="DQ193" s="361"/>
      <c r="DR193" s="361"/>
      <c r="DS193" s="361"/>
      <c r="DT193" s="257"/>
      <c r="DU193" s="257"/>
      <c r="DV193" s="257"/>
      <c r="DW193" s="257"/>
      <c r="DX193" s="257"/>
      <c r="DY193" s="257"/>
      <c r="DZ193" s="257"/>
      <c r="EA193" s="257"/>
      <c r="EB193" s="257"/>
      <c r="EC193" s="361"/>
      <c r="ED193" s="361"/>
      <c r="EE193" s="361"/>
      <c r="EF193" s="361"/>
      <c r="EG193" s="361"/>
      <c r="EH193" s="361"/>
      <c r="EI193" s="361"/>
      <c r="EJ193" s="361"/>
      <c r="EK193" s="361"/>
    </row>
    <row r="194" spans="1:141" ht="39.75" hidden="1" customHeight="1" x14ac:dyDescent="0.2">
      <c r="A194" s="353"/>
      <c r="B194" s="398"/>
      <c r="C194" s="398"/>
      <c r="D194" s="398"/>
      <c r="E194" s="199"/>
      <c r="F194" s="437"/>
      <c r="G194" s="199"/>
      <c r="H194" s="440"/>
      <c r="I194" s="436"/>
      <c r="J194" s="190"/>
      <c r="K194" s="172"/>
      <c r="L194" s="172"/>
      <c r="M194" s="172"/>
      <c r="N194" s="172"/>
      <c r="O194" s="398"/>
      <c r="P194" s="390"/>
      <c r="Q194" s="395"/>
      <c r="R194" s="390"/>
      <c r="S194" s="395"/>
      <c r="T194" s="362"/>
      <c r="U194" s="163"/>
      <c r="V194" s="164"/>
      <c r="W194" s="164"/>
      <c r="X194" s="164"/>
      <c r="Y194" s="165" t="s">
        <v>115</v>
      </c>
      <c r="Z194" s="132">
        <f>+IF(Y194='Tabla Valoración controles'!$D$4,'Tabla Valoración controles'!$F$4,IF('Mapa Corrupcion'!Y194='Tabla Valoración controles'!$D$5,'Tabla Valoración controles'!$F$5,IF(Y194=FORMULAS!$A$10,0,'Tabla Valoración controles'!$F$6)))</f>
        <v>0</v>
      </c>
      <c r="AA194" s="165"/>
      <c r="AB194" s="133">
        <f>+IF(AA194='Tabla Valoración controles'!$D$7,'Tabla Valoración controles'!$F$7,IF(Y194=FORMULAS!$A$10,0,'Tabla Valoración controles'!$F$8))</f>
        <v>0</v>
      </c>
      <c r="AC194" s="165"/>
      <c r="AD194" s="132">
        <f>+IF(AC194='Tabla Valoración controles'!$D$9,'Tabla Valoración controles'!$F$9,IF(Y194=FORMULAS!$A$10,0,'Tabla Valoración controles'!$F$10))</f>
        <v>0</v>
      </c>
      <c r="AE194" s="165"/>
      <c r="AF194" s="132">
        <f>+IF(AE194='Tabla Valoración controles'!$D$9,'Tabla Valoración controles'!$F$9,IF(AA194=FORMULAS!$A$10,0,'Tabla Valoración controles'!$F$10))</f>
        <v>0</v>
      </c>
      <c r="AG194" s="165"/>
      <c r="AH194" s="132">
        <f>+IF(AG194='Tabla Valoración controles'!$D$13,'Tabla Valoración controles'!$F$13,'Tabla Valoración controles'!$F$14)</f>
        <v>0</v>
      </c>
      <c r="AI194" s="194">
        <f t="shared" si="8"/>
        <v>0</v>
      </c>
      <c r="AJ194" s="166"/>
      <c r="AK194" s="167">
        <f>+IF(AJ194=[2]CONTROLES!$C$50,[2]CONTROLES!$D$50,[2]CONTROLES!$D$51)</f>
        <v>0</v>
      </c>
      <c r="AL194" s="166"/>
      <c r="AM194" s="167">
        <f>+IF(AL194=[2]CONTROLES!$C$52,[2]CONTROLES!$D$52,[2]CONTROLES!$D$53)</f>
        <v>0</v>
      </c>
      <c r="AN194" s="166"/>
      <c r="AO194" s="167">
        <f>+IF(AN194=[2]CONTROLES!$C$54,[2]CONTROLES!$D$54,[2]CONTROLES!$D$55)</f>
        <v>0</v>
      </c>
      <c r="AP194" s="166"/>
      <c r="AQ194" s="167">
        <f>+IF(AP194=[2]CONTROLES!$C$56,[2]CONTROLES!$D$56,IF(AP194=[2]CONTROLES!$C$57,[2]CONTROLES!$D$57,[2]CONTROLES!$D$58))</f>
        <v>0</v>
      </c>
      <c r="AR194" s="166"/>
      <c r="AS194" s="167">
        <f>+IF(AR194=[2]CONTROLES!$C$59,[2]CONTROLES!$D$59,[2]CONTROLES!$D$60)</f>
        <v>0</v>
      </c>
      <c r="AT194" s="166"/>
      <c r="AU194" s="167">
        <f>+IF(AT194=[2]CONTROLES!$C$61,[2]CONTROLES!$D$61,[2]CONTROLES!$D$62)</f>
        <v>0</v>
      </c>
      <c r="AV194" s="166"/>
      <c r="AW194" s="168">
        <f>+IF(AV194=[2]CONTROLES!$C$63,[2]CONTROLES!$D$63,IF(AV194=[2]CONTROLES!$C$64,[2]CONTROLES!$D$64,[2]CONTROLES!$D$65))</f>
        <v>0</v>
      </c>
      <c r="AX194" s="168">
        <f t="shared" si="9"/>
        <v>0</v>
      </c>
      <c r="AY194" s="169" t="str">
        <f t="shared" si="10"/>
        <v>Débil</v>
      </c>
      <c r="AZ194" s="390"/>
      <c r="BA194" s="390"/>
      <c r="BB194" s="392"/>
      <c r="BC194" s="395"/>
      <c r="BD194" s="362"/>
      <c r="BE194" s="362"/>
      <c r="BF194" s="66"/>
      <c r="BG194" s="66"/>
      <c r="BH194" s="170"/>
      <c r="BI194" s="66"/>
      <c r="BJ194" s="66"/>
      <c r="BK194" s="66"/>
      <c r="BL194" s="66"/>
      <c r="BM194" s="66" t="s">
        <v>171</v>
      </c>
      <c r="BN194" s="362"/>
      <c r="BO194" s="187"/>
      <c r="BP194" s="187"/>
      <c r="BQ194" s="187"/>
      <c r="BR194" s="187"/>
      <c r="BS194" s="187"/>
      <c r="BT194" s="187"/>
      <c r="BU194" s="187"/>
      <c r="BV194" s="187"/>
      <c r="BW194" s="187"/>
      <c r="BX194" s="187"/>
      <c r="BY194" s="187"/>
      <c r="BZ194" s="187"/>
      <c r="CA194" s="187"/>
      <c r="CB194" s="187"/>
      <c r="CC194" s="187"/>
      <c r="CD194" s="187"/>
      <c r="CE194" s="187"/>
      <c r="CF194" s="187"/>
      <c r="CG194" s="362"/>
      <c r="CH194" s="362"/>
      <c r="CI194" s="362"/>
      <c r="CJ194" s="362"/>
      <c r="CK194" s="362"/>
      <c r="CL194" s="362"/>
      <c r="CM194" s="362"/>
      <c r="CN194" s="362"/>
      <c r="CO194" s="362"/>
      <c r="CP194" s="362"/>
      <c r="CQ194" s="362"/>
      <c r="CR194" s="362"/>
      <c r="CS194" s="362"/>
      <c r="CT194" s="362"/>
      <c r="CU194" s="362"/>
      <c r="CV194" s="362"/>
      <c r="CW194" s="362"/>
      <c r="CX194" s="362"/>
      <c r="CY194" s="362"/>
      <c r="CZ194" s="362"/>
      <c r="DA194" s="362"/>
      <c r="DB194" s="362"/>
      <c r="DC194" s="362"/>
      <c r="DD194" s="362"/>
      <c r="DE194" s="362"/>
      <c r="DF194" s="362"/>
      <c r="DG194" s="362"/>
      <c r="DH194" s="362"/>
      <c r="DI194" s="362"/>
      <c r="DJ194" s="362"/>
      <c r="DK194" s="362"/>
      <c r="DL194" s="362"/>
      <c r="DM194" s="362"/>
      <c r="DN194" s="362"/>
      <c r="DO194" s="362"/>
      <c r="DP194" s="362"/>
      <c r="DQ194" s="362"/>
      <c r="DR194" s="362"/>
      <c r="DS194" s="362"/>
      <c r="DT194" s="258"/>
      <c r="DU194" s="258"/>
      <c r="DV194" s="258"/>
      <c r="DW194" s="258"/>
      <c r="DX194" s="258"/>
      <c r="DY194" s="258"/>
      <c r="DZ194" s="258"/>
      <c r="EA194" s="258"/>
      <c r="EB194" s="258"/>
      <c r="EC194" s="362"/>
      <c r="ED194" s="362"/>
      <c r="EE194" s="362"/>
      <c r="EF194" s="362"/>
      <c r="EG194" s="362"/>
      <c r="EH194" s="362"/>
      <c r="EI194" s="362"/>
      <c r="EJ194" s="362"/>
      <c r="EK194" s="362"/>
    </row>
    <row r="195" spans="1:141" ht="39.75" hidden="1" customHeight="1" x14ac:dyDescent="0.2">
      <c r="A195" s="351"/>
      <c r="B195" s="396" t="s">
        <v>121</v>
      </c>
      <c r="C195" s="396" t="str">
        <f>VLOOKUP(B195,FORMULAS!$A$30:$B$46,2,0)</f>
        <v>OBJETIVO PROCESO</v>
      </c>
      <c r="D195" s="396" t="str">
        <f>VLOOKUP(B195,FORMULAS!$A$30:$C$46,3,0)</f>
        <v>RESPONSABLE</v>
      </c>
      <c r="E195" s="199"/>
      <c r="F195" s="437"/>
      <c r="G195" s="199"/>
      <c r="H195" s="438"/>
      <c r="I195" s="436"/>
      <c r="J195" s="188"/>
      <c r="K195" s="162"/>
      <c r="L195" s="162"/>
      <c r="M195" s="162"/>
      <c r="N195" s="162"/>
      <c r="O195" s="396" t="s">
        <v>3</v>
      </c>
      <c r="P195" s="388" t="str">
        <f>VLOOKUP(O195,FORMULAS!$A$77:$B$82,2,0)</f>
        <v>Probabilidad</v>
      </c>
      <c r="Q195" s="393" t="str">
        <f>+P195</f>
        <v>Probabilidad</v>
      </c>
      <c r="R195" s="388" t="e">
        <f>VLOOKUP(A195,'Impacto Ri Inhe'!$B$5:$AF$41,31,1)</f>
        <v>#N/A</v>
      </c>
      <c r="S195" s="393" t="e">
        <f>CONCATENATE(R195,"-",Q195)</f>
        <v>#N/A</v>
      </c>
      <c r="T195" s="360" t="e">
        <f>VLOOKUP(S195,FORMULAS!$I$77:$J$97,2,0)</f>
        <v>#N/A</v>
      </c>
      <c r="U195" s="163"/>
      <c r="V195" s="164"/>
      <c r="W195" s="164"/>
      <c r="X195" s="164"/>
      <c r="Y195" s="165" t="s">
        <v>115</v>
      </c>
      <c r="Z195" s="132">
        <f>+IF(Y195='Tabla Valoración controles'!$D$4,'Tabla Valoración controles'!$F$4,IF('Mapa Corrupcion'!Y195='Tabla Valoración controles'!$D$5,'Tabla Valoración controles'!$F$5,IF(Y195=FORMULAS!$A$10,0,'Tabla Valoración controles'!$F$6)))</f>
        <v>0</v>
      </c>
      <c r="AA195" s="165"/>
      <c r="AB195" s="133">
        <f>+IF(AA195='Tabla Valoración controles'!$D$7,'Tabla Valoración controles'!$F$7,IF(Y195=FORMULAS!$A$10,0,'Tabla Valoración controles'!$F$8))</f>
        <v>0</v>
      </c>
      <c r="AC195" s="165"/>
      <c r="AD195" s="132">
        <f>+IF(AC195='Tabla Valoración controles'!$D$9,'Tabla Valoración controles'!$F$9,IF(Y195=FORMULAS!$A$10,0,'Tabla Valoración controles'!$F$10))</f>
        <v>0</v>
      </c>
      <c r="AE195" s="165"/>
      <c r="AF195" s="132">
        <f>+IF(AE195='Tabla Valoración controles'!$D$9,'Tabla Valoración controles'!$F$9,IF(AA195=FORMULAS!$A$10,0,'Tabla Valoración controles'!$F$10))</f>
        <v>0</v>
      </c>
      <c r="AG195" s="165"/>
      <c r="AH195" s="132">
        <f>+IF(AG195='Tabla Valoración controles'!$D$13,'Tabla Valoración controles'!$F$13,'Tabla Valoración controles'!$F$14)</f>
        <v>0</v>
      </c>
      <c r="AI195" s="194">
        <f t="shared" si="8"/>
        <v>0</v>
      </c>
      <c r="AJ195" s="166"/>
      <c r="AK195" s="167">
        <f>+IF(AJ195=[2]CONTROLES!$C$50,[2]CONTROLES!$D$50,[2]CONTROLES!$D$51)</f>
        <v>0</v>
      </c>
      <c r="AL195" s="166"/>
      <c r="AM195" s="167">
        <f>+IF(AL195=[2]CONTROLES!$C$52,[2]CONTROLES!$D$52,[2]CONTROLES!$D$53)</f>
        <v>0</v>
      </c>
      <c r="AN195" s="166"/>
      <c r="AO195" s="167">
        <f>+IF(AN195=[2]CONTROLES!$C$54,[2]CONTROLES!$D$54,[2]CONTROLES!$D$55)</f>
        <v>0</v>
      </c>
      <c r="AP195" s="166"/>
      <c r="AQ195" s="167">
        <f>+IF(AP195=[2]CONTROLES!$C$56,[2]CONTROLES!$D$56,IF(AP195=[2]CONTROLES!$C$57,[2]CONTROLES!$D$57,[2]CONTROLES!$D$58))</f>
        <v>0</v>
      </c>
      <c r="AR195" s="166"/>
      <c r="AS195" s="167">
        <f>+IF(AR195=[2]CONTROLES!$C$59,[2]CONTROLES!$D$59,[2]CONTROLES!$D$60)</f>
        <v>0</v>
      </c>
      <c r="AT195" s="166"/>
      <c r="AU195" s="167">
        <f>+IF(AT195=[2]CONTROLES!$C$61,[2]CONTROLES!$D$61,[2]CONTROLES!$D$62)</f>
        <v>0</v>
      </c>
      <c r="AV195" s="166"/>
      <c r="AW195" s="168">
        <f>+IF(AV195=[2]CONTROLES!$C$63,[2]CONTROLES!$D$63,IF(AV195=[2]CONTROLES!$C$64,[2]CONTROLES!$D$64,[2]CONTROLES!$D$65))</f>
        <v>0</v>
      </c>
      <c r="AX195" s="168">
        <f t="shared" si="9"/>
        <v>0</v>
      </c>
      <c r="AY195" s="169" t="str">
        <f t="shared" si="10"/>
        <v>Débil</v>
      </c>
      <c r="AZ195" s="388" t="s">
        <v>3</v>
      </c>
      <c r="BA195" s="388" t="str">
        <f>VLOOKUP(AZ195,FORMULAS!$A$77:$B$82,2,0)</f>
        <v>Probabilidad</v>
      </c>
      <c r="BB195" s="391" t="e">
        <f>+R195</f>
        <v>#N/A</v>
      </c>
      <c r="BC195" s="393" t="e">
        <f>CONCATENATE(BB195,"-",BA195)</f>
        <v>#N/A</v>
      </c>
      <c r="BD195" s="360" t="e">
        <f>VLOOKUP(BC195,FORMULAS!$I$77:$J$97,2,0)</f>
        <v>#N/A</v>
      </c>
      <c r="BE195" s="360"/>
      <c r="BF195" s="66"/>
      <c r="BG195" s="66"/>
      <c r="BH195" s="170"/>
      <c r="BI195" s="66"/>
      <c r="BJ195" s="66"/>
      <c r="BK195" s="66"/>
      <c r="BL195" s="66"/>
      <c r="BM195" s="66" t="s">
        <v>171</v>
      </c>
      <c r="BN195" s="360"/>
      <c r="BO195" s="185"/>
      <c r="BP195" s="185"/>
      <c r="BQ195" s="185"/>
      <c r="BR195" s="185"/>
      <c r="BS195" s="185"/>
      <c r="BT195" s="185"/>
      <c r="BU195" s="185"/>
      <c r="BV195" s="185"/>
      <c r="BW195" s="185"/>
      <c r="BX195" s="185"/>
      <c r="BY195" s="185"/>
      <c r="BZ195" s="185"/>
      <c r="CA195" s="185"/>
      <c r="CB195" s="185"/>
      <c r="CC195" s="185"/>
      <c r="CD195" s="185"/>
      <c r="CE195" s="185"/>
      <c r="CF195" s="185"/>
      <c r="CG195" s="360"/>
      <c r="CH195" s="360"/>
      <c r="CI195" s="360"/>
      <c r="CJ195" s="360"/>
      <c r="CK195" s="360"/>
      <c r="CL195" s="360"/>
      <c r="CM195" s="360"/>
      <c r="CN195" s="360"/>
      <c r="CO195" s="360"/>
      <c r="CP195" s="360"/>
      <c r="CQ195" s="360"/>
      <c r="CR195" s="360"/>
      <c r="CS195" s="360"/>
      <c r="CT195" s="360"/>
      <c r="CU195" s="360"/>
      <c r="CV195" s="360"/>
      <c r="CW195" s="360"/>
      <c r="CX195" s="360"/>
      <c r="CY195" s="360"/>
      <c r="CZ195" s="360"/>
      <c r="DA195" s="360"/>
      <c r="DB195" s="360"/>
      <c r="DC195" s="360"/>
      <c r="DD195" s="360"/>
      <c r="DE195" s="360"/>
      <c r="DF195" s="360"/>
      <c r="DG195" s="360"/>
      <c r="DH195" s="360"/>
      <c r="DI195" s="360"/>
      <c r="DJ195" s="360"/>
      <c r="DK195" s="360"/>
      <c r="DL195" s="360"/>
      <c r="DM195" s="360"/>
      <c r="DN195" s="360"/>
      <c r="DO195" s="360"/>
      <c r="DP195" s="360"/>
      <c r="DQ195" s="360"/>
      <c r="DR195" s="360"/>
      <c r="DS195" s="360"/>
      <c r="DT195" s="259"/>
      <c r="DU195" s="259"/>
      <c r="DV195" s="259"/>
      <c r="DW195" s="259"/>
      <c r="DX195" s="259"/>
      <c r="DY195" s="259"/>
      <c r="DZ195" s="259"/>
      <c r="EA195" s="259"/>
      <c r="EB195" s="259"/>
      <c r="EC195" s="360"/>
      <c r="ED195" s="360"/>
      <c r="EE195" s="360"/>
      <c r="EF195" s="360"/>
      <c r="EG195" s="360"/>
      <c r="EH195" s="360"/>
      <c r="EI195" s="360"/>
      <c r="EJ195" s="360"/>
      <c r="EK195" s="360"/>
    </row>
    <row r="196" spans="1:141" ht="39.75" hidden="1" customHeight="1" x14ac:dyDescent="0.2">
      <c r="A196" s="352"/>
      <c r="B196" s="397"/>
      <c r="C196" s="397"/>
      <c r="D196" s="397"/>
      <c r="E196" s="199"/>
      <c r="F196" s="437"/>
      <c r="G196" s="199"/>
      <c r="H196" s="439"/>
      <c r="I196" s="436"/>
      <c r="J196" s="189"/>
      <c r="K196" s="171"/>
      <c r="L196" s="171"/>
      <c r="M196" s="171"/>
      <c r="N196" s="171"/>
      <c r="O196" s="397"/>
      <c r="P196" s="389"/>
      <c r="Q196" s="394"/>
      <c r="R196" s="389"/>
      <c r="S196" s="394"/>
      <c r="T196" s="361"/>
      <c r="U196" s="163"/>
      <c r="V196" s="164"/>
      <c r="W196" s="164"/>
      <c r="X196" s="164"/>
      <c r="Y196" s="165" t="s">
        <v>115</v>
      </c>
      <c r="Z196" s="132">
        <f>+IF(Y196='Tabla Valoración controles'!$D$4,'Tabla Valoración controles'!$F$4,IF('Mapa Corrupcion'!Y196='Tabla Valoración controles'!$D$5,'Tabla Valoración controles'!$F$5,IF(Y196=FORMULAS!$A$10,0,'Tabla Valoración controles'!$F$6)))</f>
        <v>0</v>
      </c>
      <c r="AA196" s="165"/>
      <c r="AB196" s="133">
        <f>+IF(AA196='Tabla Valoración controles'!$D$7,'Tabla Valoración controles'!$F$7,IF(Y196=FORMULAS!$A$10,0,'Tabla Valoración controles'!$F$8))</f>
        <v>0</v>
      </c>
      <c r="AC196" s="165"/>
      <c r="AD196" s="132">
        <f>+IF(AC196='Tabla Valoración controles'!$D$9,'Tabla Valoración controles'!$F$9,IF(Y196=FORMULAS!$A$10,0,'Tabla Valoración controles'!$F$10))</f>
        <v>0</v>
      </c>
      <c r="AE196" s="165"/>
      <c r="AF196" s="132">
        <f>+IF(AE196='Tabla Valoración controles'!$D$9,'Tabla Valoración controles'!$F$9,IF(AA196=FORMULAS!$A$10,0,'Tabla Valoración controles'!$F$10))</f>
        <v>0</v>
      </c>
      <c r="AG196" s="165"/>
      <c r="AH196" s="132">
        <f>+IF(AG196='Tabla Valoración controles'!$D$13,'Tabla Valoración controles'!$F$13,'Tabla Valoración controles'!$F$14)</f>
        <v>0</v>
      </c>
      <c r="AI196" s="194">
        <f t="shared" si="8"/>
        <v>0</v>
      </c>
      <c r="AJ196" s="166"/>
      <c r="AK196" s="167">
        <f>+IF(AJ196=[2]CONTROLES!$C$50,[2]CONTROLES!$D$50,[2]CONTROLES!$D$51)</f>
        <v>0</v>
      </c>
      <c r="AL196" s="166"/>
      <c r="AM196" s="167">
        <f>+IF(AL196=[2]CONTROLES!$C$52,[2]CONTROLES!$D$52,[2]CONTROLES!$D$53)</f>
        <v>0</v>
      </c>
      <c r="AN196" s="166"/>
      <c r="AO196" s="167">
        <f>+IF(AN196=[2]CONTROLES!$C$54,[2]CONTROLES!$D$54,[2]CONTROLES!$D$55)</f>
        <v>0</v>
      </c>
      <c r="AP196" s="166"/>
      <c r="AQ196" s="167">
        <f>+IF(AP196=[2]CONTROLES!$C$56,[2]CONTROLES!$D$56,IF(AP196=[2]CONTROLES!$C$57,[2]CONTROLES!$D$57,[2]CONTROLES!$D$58))</f>
        <v>0</v>
      </c>
      <c r="AR196" s="166"/>
      <c r="AS196" s="167">
        <f>+IF(AR196=[2]CONTROLES!$C$59,[2]CONTROLES!$D$59,[2]CONTROLES!$D$60)</f>
        <v>0</v>
      </c>
      <c r="AT196" s="166"/>
      <c r="AU196" s="167">
        <f>+IF(AT196=[2]CONTROLES!$C$61,[2]CONTROLES!$D$61,[2]CONTROLES!$D$62)</f>
        <v>0</v>
      </c>
      <c r="AV196" s="166"/>
      <c r="AW196" s="168">
        <f>+IF(AV196=[2]CONTROLES!$C$63,[2]CONTROLES!$D$63,IF(AV196=[2]CONTROLES!$C$64,[2]CONTROLES!$D$64,[2]CONTROLES!$D$65))</f>
        <v>0</v>
      </c>
      <c r="AX196" s="168">
        <f t="shared" si="9"/>
        <v>0</v>
      </c>
      <c r="AY196" s="169" t="str">
        <f t="shared" si="10"/>
        <v>Débil</v>
      </c>
      <c r="AZ196" s="389"/>
      <c r="BA196" s="389"/>
      <c r="BB196" s="392"/>
      <c r="BC196" s="394"/>
      <c r="BD196" s="361"/>
      <c r="BE196" s="361"/>
      <c r="BF196" s="66"/>
      <c r="BG196" s="66"/>
      <c r="BH196" s="170"/>
      <c r="BI196" s="66"/>
      <c r="BJ196" s="66"/>
      <c r="BK196" s="66"/>
      <c r="BL196" s="66"/>
      <c r="BM196" s="66" t="s">
        <v>171</v>
      </c>
      <c r="BN196" s="361"/>
      <c r="BO196" s="186"/>
      <c r="BP196" s="186"/>
      <c r="BQ196" s="186"/>
      <c r="BR196" s="186"/>
      <c r="BS196" s="186"/>
      <c r="BT196" s="186"/>
      <c r="BU196" s="186"/>
      <c r="BV196" s="186"/>
      <c r="BW196" s="186"/>
      <c r="BX196" s="186"/>
      <c r="BY196" s="186"/>
      <c r="BZ196" s="186"/>
      <c r="CA196" s="186"/>
      <c r="CB196" s="186"/>
      <c r="CC196" s="186"/>
      <c r="CD196" s="186"/>
      <c r="CE196" s="186"/>
      <c r="CF196" s="186"/>
      <c r="CG196" s="361"/>
      <c r="CH196" s="361"/>
      <c r="CI196" s="361"/>
      <c r="CJ196" s="361"/>
      <c r="CK196" s="361"/>
      <c r="CL196" s="361"/>
      <c r="CM196" s="361"/>
      <c r="CN196" s="361"/>
      <c r="CO196" s="361"/>
      <c r="CP196" s="361"/>
      <c r="CQ196" s="361"/>
      <c r="CR196" s="361"/>
      <c r="CS196" s="361"/>
      <c r="CT196" s="361"/>
      <c r="CU196" s="361"/>
      <c r="CV196" s="361"/>
      <c r="CW196" s="361"/>
      <c r="CX196" s="361"/>
      <c r="CY196" s="361"/>
      <c r="CZ196" s="361"/>
      <c r="DA196" s="361"/>
      <c r="DB196" s="361"/>
      <c r="DC196" s="361"/>
      <c r="DD196" s="361"/>
      <c r="DE196" s="361"/>
      <c r="DF196" s="361"/>
      <c r="DG196" s="361"/>
      <c r="DH196" s="361"/>
      <c r="DI196" s="361"/>
      <c r="DJ196" s="361"/>
      <c r="DK196" s="361"/>
      <c r="DL196" s="361"/>
      <c r="DM196" s="361"/>
      <c r="DN196" s="361"/>
      <c r="DO196" s="361"/>
      <c r="DP196" s="361"/>
      <c r="DQ196" s="361"/>
      <c r="DR196" s="361"/>
      <c r="DS196" s="361"/>
      <c r="DT196" s="257"/>
      <c r="DU196" s="257"/>
      <c r="DV196" s="257"/>
      <c r="DW196" s="257"/>
      <c r="DX196" s="257"/>
      <c r="DY196" s="257"/>
      <c r="DZ196" s="257"/>
      <c r="EA196" s="257"/>
      <c r="EB196" s="257"/>
      <c r="EC196" s="361"/>
      <c r="ED196" s="361"/>
      <c r="EE196" s="361"/>
      <c r="EF196" s="361"/>
      <c r="EG196" s="361"/>
      <c r="EH196" s="361"/>
      <c r="EI196" s="361"/>
      <c r="EJ196" s="361"/>
      <c r="EK196" s="361"/>
    </row>
    <row r="197" spans="1:141" ht="39.75" hidden="1" customHeight="1" x14ac:dyDescent="0.2">
      <c r="A197" s="352"/>
      <c r="B197" s="397"/>
      <c r="C197" s="397"/>
      <c r="D197" s="397"/>
      <c r="E197" s="199"/>
      <c r="F197" s="437"/>
      <c r="G197" s="199"/>
      <c r="H197" s="439"/>
      <c r="I197" s="436"/>
      <c r="J197" s="189"/>
      <c r="K197" s="171"/>
      <c r="L197" s="171"/>
      <c r="M197" s="171"/>
      <c r="N197" s="171"/>
      <c r="O197" s="397"/>
      <c r="P197" s="389"/>
      <c r="Q197" s="394"/>
      <c r="R197" s="389"/>
      <c r="S197" s="394"/>
      <c r="T197" s="361"/>
      <c r="U197" s="163"/>
      <c r="V197" s="164"/>
      <c r="W197" s="164"/>
      <c r="X197" s="164"/>
      <c r="Y197" s="165" t="s">
        <v>115</v>
      </c>
      <c r="Z197" s="132">
        <f>+IF(Y197='Tabla Valoración controles'!$D$4,'Tabla Valoración controles'!$F$4,IF('Mapa Corrupcion'!Y197='Tabla Valoración controles'!$D$5,'Tabla Valoración controles'!$F$5,IF(Y197=FORMULAS!$A$10,0,'Tabla Valoración controles'!$F$6)))</f>
        <v>0</v>
      </c>
      <c r="AA197" s="165"/>
      <c r="AB197" s="133">
        <f>+IF(AA197='Tabla Valoración controles'!$D$7,'Tabla Valoración controles'!$F$7,IF(Y197=FORMULAS!$A$10,0,'Tabla Valoración controles'!$F$8))</f>
        <v>0</v>
      </c>
      <c r="AC197" s="165"/>
      <c r="AD197" s="132">
        <f>+IF(AC197='Tabla Valoración controles'!$D$9,'Tabla Valoración controles'!$F$9,IF(Y197=FORMULAS!$A$10,0,'Tabla Valoración controles'!$F$10))</f>
        <v>0</v>
      </c>
      <c r="AE197" s="165"/>
      <c r="AF197" s="132">
        <f>+IF(AE197='Tabla Valoración controles'!$D$9,'Tabla Valoración controles'!$F$9,IF(AA197=FORMULAS!$A$10,0,'Tabla Valoración controles'!$F$10))</f>
        <v>0</v>
      </c>
      <c r="AG197" s="165"/>
      <c r="AH197" s="132">
        <f>+IF(AG197='Tabla Valoración controles'!$D$13,'Tabla Valoración controles'!$F$13,'Tabla Valoración controles'!$F$14)</f>
        <v>0</v>
      </c>
      <c r="AI197" s="194">
        <f t="shared" si="8"/>
        <v>0</v>
      </c>
      <c r="AJ197" s="166"/>
      <c r="AK197" s="167">
        <f>+IF(AJ197=[2]CONTROLES!$C$50,[2]CONTROLES!$D$50,[2]CONTROLES!$D$51)</f>
        <v>0</v>
      </c>
      <c r="AL197" s="166"/>
      <c r="AM197" s="167">
        <f>+IF(AL197=[2]CONTROLES!$C$52,[2]CONTROLES!$D$52,[2]CONTROLES!$D$53)</f>
        <v>0</v>
      </c>
      <c r="AN197" s="166"/>
      <c r="AO197" s="167">
        <f>+IF(AN197=[2]CONTROLES!$C$54,[2]CONTROLES!$D$54,[2]CONTROLES!$D$55)</f>
        <v>0</v>
      </c>
      <c r="AP197" s="166"/>
      <c r="AQ197" s="167">
        <f>+IF(AP197=[2]CONTROLES!$C$56,[2]CONTROLES!$D$56,IF(AP197=[2]CONTROLES!$C$57,[2]CONTROLES!$D$57,[2]CONTROLES!$D$58))</f>
        <v>0</v>
      </c>
      <c r="AR197" s="166"/>
      <c r="AS197" s="167">
        <f>+IF(AR197=[2]CONTROLES!$C$59,[2]CONTROLES!$D$59,[2]CONTROLES!$D$60)</f>
        <v>0</v>
      </c>
      <c r="AT197" s="166"/>
      <c r="AU197" s="167">
        <f>+IF(AT197=[2]CONTROLES!$C$61,[2]CONTROLES!$D$61,[2]CONTROLES!$D$62)</f>
        <v>0</v>
      </c>
      <c r="AV197" s="166"/>
      <c r="AW197" s="168">
        <f>+IF(AV197=[2]CONTROLES!$C$63,[2]CONTROLES!$D$63,IF(AV197=[2]CONTROLES!$C$64,[2]CONTROLES!$D$64,[2]CONTROLES!$D$65))</f>
        <v>0</v>
      </c>
      <c r="AX197" s="168">
        <f t="shared" si="9"/>
        <v>0</v>
      </c>
      <c r="AY197" s="169" t="str">
        <f t="shared" si="10"/>
        <v>Débil</v>
      </c>
      <c r="AZ197" s="389"/>
      <c r="BA197" s="389"/>
      <c r="BB197" s="392"/>
      <c r="BC197" s="394"/>
      <c r="BD197" s="361"/>
      <c r="BE197" s="361"/>
      <c r="BF197" s="66"/>
      <c r="BG197" s="66"/>
      <c r="BH197" s="170"/>
      <c r="BI197" s="66"/>
      <c r="BJ197" s="66"/>
      <c r="BK197" s="66"/>
      <c r="BL197" s="66"/>
      <c r="BM197" s="66" t="s">
        <v>171</v>
      </c>
      <c r="BN197" s="361"/>
      <c r="BO197" s="186"/>
      <c r="BP197" s="186"/>
      <c r="BQ197" s="186"/>
      <c r="BR197" s="186"/>
      <c r="BS197" s="186"/>
      <c r="BT197" s="186"/>
      <c r="BU197" s="186"/>
      <c r="BV197" s="186"/>
      <c r="BW197" s="186"/>
      <c r="BX197" s="186"/>
      <c r="BY197" s="186"/>
      <c r="BZ197" s="186"/>
      <c r="CA197" s="186"/>
      <c r="CB197" s="186"/>
      <c r="CC197" s="186"/>
      <c r="CD197" s="186"/>
      <c r="CE197" s="186"/>
      <c r="CF197" s="186"/>
      <c r="CG197" s="361"/>
      <c r="CH197" s="361"/>
      <c r="CI197" s="361"/>
      <c r="CJ197" s="361"/>
      <c r="CK197" s="361"/>
      <c r="CL197" s="361"/>
      <c r="CM197" s="361"/>
      <c r="CN197" s="361"/>
      <c r="CO197" s="361"/>
      <c r="CP197" s="361"/>
      <c r="CQ197" s="361"/>
      <c r="CR197" s="361"/>
      <c r="CS197" s="361"/>
      <c r="CT197" s="361"/>
      <c r="CU197" s="361"/>
      <c r="CV197" s="361"/>
      <c r="CW197" s="361"/>
      <c r="CX197" s="361"/>
      <c r="CY197" s="361"/>
      <c r="CZ197" s="361"/>
      <c r="DA197" s="361"/>
      <c r="DB197" s="361"/>
      <c r="DC197" s="361"/>
      <c r="DD197" s="361"/>
      <c r="DE197" s="361"/>
      <c r="DF197" s="361"/>
      <c r="DG197" s="361"/>
      <c r="DH197" s="361"/>
      <c r="DI197" s="361"/>
      <c r="DJ197" s="361"/>
      <c r="DK197" s="361"/>
      <c r="DL197" s="361"/>
      <c r="DM197" s="361"/>
      <c r="DN197" s="361"/>
      <c r="DO197" s="361"/>
      <c r="DP197" s="361"/>
      <c r="DQ197" s="361"/>
      <c r="DR197" s="361"/>
      <c r="DS197" s="361"/>
      <c r="DT197" s="257"/>
      <c r="DU197" s="257"/>
      <c r="DV197" s="257"/>
      <c r="DW197" s="257"/>
      <c r="DX197" s="257"/>
      <c r="DY197" s="257"/>
      <c r="DZ197" s="257"/>
      <c r="EA197" s="257"/>
      <c r="EB197" s="257"/>
      <c r="EC197" s="361"/>
      <c r="ED197" s="361"/>
      <c r="EE197" s="361"/>
      <c r="EF197" s="361"/>
      <c r="EG197" s="361"/>
      <c r="EH197" s="361"/>
      <c r="EI197" s="361"/>
      <c r="EJ197" s="361"/>
      <c r="EK197" s="361"/>
    </row>
    <row r="198" spans="1:141" ht="39.75" hidden="1" customHeight="1" x14ac:dyDescent="0.2">
      <c r="A198" s="352"/>
      <c r="B198" s="397"/>
      <c r="C198" s="397"/>
      <c r="D198" s="397"/>
      <c r="E198" s="199"/>
      <c r="F198" s="437"/>
      <c r="G198" s="199"/>
      <c r="H198" s="439"/>
      <c r="I198" s="436"/>
      <c r="J198" s="189"/>
      <c r="K198" s="171"/>
      <c r="L198" s="171"/>
      <c r="M198" s="171"/>
      <c r="N198" s="171"/>
      <c r="O198" s="397"/>
      <c r="P198" s="389"/>
      <c r="Q198" s="394"/>
      <c r="R198" s="389"/>
      <c r="S198" s="394"/>
      <c r="T198" s="361"/>
      <c r="U198" s="163"/>
      <c r="V198" s="164"/>
      <c r="W198" s="164"/>
      <c r="X198" s="164"/>
      <c r="Y198" s="165" t="s">
        <v>115</v>
      </c>
      <c r="Z198" s="132">
        <f>+IF(Y198='Tabla Valoración controles'!$D$4,'Tabla Valoración controles'!$F$4,IF('Mapa Corrupcion'!Y198='Tabla Valoración controles'!$D$5,'Tabla Valoración controles'!$F$5,IF(Y198=FORMULAS!$A$10,0,'Tabla Valoración controles'!$F$6)))</f>
        <v>0</v>
      </c>
      <c r="AA198" s="165"/>
      <c r="AB198" s="133">
        <f>+IF(AA198='Tabla Valoración controles'!$D$7,'Tabla Valoración controles'!$F$7,IF(Y198=FORMULAS!$A$10,0,'Tabla Valoración controles'!$F$8))</f>
        <v>0</v>
      </c>
      <c r="AC198" s="165"/>
      <c r="AD198" s="132">
        <f>+IF(AC198='Tabla Valoración controles'!$D$9,'Tabla Valoración controles'!$F$9,IF(Y198=FORMULAS!$A$10,0,'Tabla Valoración controles'!$F$10))</f>
        <v>0</v>
      </c>
      <c r="AE198" s="165"/>
      <c r="AF198" s="132">
        <f>+IF(AE198='Tabla Valoración controles'!$D$9,'Tabla Valoración controles'!$F$9,IF(AA198=FORMULAS!$A$10,0,'Tabla Valoración controles'!$F$10))</f>
        <v>0</v>
      </c>
      <c r="AG198" s="165"/>
      <c r="AH198" s="132">
        <f>+IF(AG198='Tabla Valoración controles'!$D$13,'Tabla Valoración controles'!$F$13,'Tabla Valoración controles'!$F$14)</f>
        <v>0</v>
      </c>
      <c r="AI198" s="194">
        <f t="shared" si="8"/>
        <v>0</v>
      </c>
      <c r="AJ198" s="166"/>
      <c r="AK198" s="167">
        <f>+IF(AJ198=[2]CONTROLES!$C$50,[2]CONTROLES!$D$50,[2]CONTROLES!$D$51)</f>
        <v>0</v>
      </c>
      <c r="AL198" s="166"/>
      <c r="AM198" s="167">
        <f>+IF(AL198=[2]CONTROLES!$C$52,[2]CONTROLES!$D$52,[2]CONTROLES!$D$53)</f>
        <v>0</v>
      </c>
      <c r="AN198" s="166"/>
      <c r="AO198" s="167">
        <f>+IF(AN198=[2]CONTROLES!$C$54,[2]CONTROLES!$D$54,[2]CONTROLES!$D$55)</f>
        <v>0</v>
      </c>
      <c r="AP198" s="166"/>
      <c r="AQ198" s="167">
        <f>+IF(AP198=[2]CONTROLES!$C$56,[2]CONTROLES!$D$56,IF(AP198=[2]CONTROLES!$C$57,[2]CONTROLES!$D$57,[2]CONTROLES!$D$58))</f>
        <v>0</v>
      </c>
      <c r="AR198" s="166"/>
      <c r="AS198" s="167">
        <f>+IF(AR198=[2]CONTROLES!$C$59,[2]CONTROLES!$D$59,[2]CONTROLES!$D$60)</f>
        <v>0</v>
      </c>
      <c r="AT198" s="166"/>
      <c r="AU198" s="167">
        <f>+IF(AT198=[2]CONTROLES!$C$61,[2]CONTROLES!$D$61,[2]CONTROLES!$D$62)</f>
        <v>0</v>
      </c>
      <c r="AV198" s="166"/>
      <c r="AW198" s="168">
        <f>+IF(AV198=[2]CONTROLES!$C$63,[2]CONTROLES!$D$63,IF(AV198=[2]CONTROLES!$C$64,[2]CONTROLES!$D$64,[2]CONTROLES!$D$65))</f>
        <v>0</v>
      </c>
      <c r="AX198" s="168">
        <f t="shared" si="9"/>
        <v>0</v>
      </c>
      <c r="AY198" s="169" t="str">
        <f t="shared" si="10"/>
        <v>Débil</v>
      </c>
      <c r="AZ198" s="389"/>
      <c r="BA198" s="389"/>
      <c r="BB198" s="392"/>
      <c r="BC198" s="394"/>
      <c r="BD198" s="361"/>
      <c r="BE198" s="361"/>
      <c r="BF198" s="66"/>
      <c r="BG198" s="66"/>
      <c r="BH198" s="170"/>
      <c r="BI198" s="66"/>
      <c r="BJ198" s="66"/>
      <c r="BK198" s="66"/>
      <c r="BL198" s="66"/>
      <c r="BM198" s="66" t="s">
        <v>171</v>
      </c>
      <c r="BN198" s="361"/>
      <c r="BO198" s="186"/>
      <c r="BP198" s="186"/>
      <c r="BQ198" s="186"/>
      <c r="BR198" s="186"/>
      <c r="BS198" s="186"/>
      <c r="BT198" s="186"/>
      <c r="BU198" s="186"/>
      <c r="BV198" s="186"/>
      <c r="BW198" s="186"/>
      <c r="BX198" s="186"/>
      <c r="BY198" s="186"/>
      <c r="BZ198" s="186"/>
      <c r="CA198" s="186"/>
      <c r="CB198" s="186"/>
      <c r="CC198" s="186"/>
      <c r="CD198" s="186"/>
      <c r="CE198" s="186"/>
      <c r="CF198" s="186"/>
      <c r="CG198" s="361"/>
      <c r="CH198" s="361"/>
      <c r="CI198" s="361"/>
      <c r="CJ198" s="361"/>
      <c r="CK198" s="361"/>
      <c r="CL198" s="361"/>
      <c r="CM198" s="361"/>
      <c r="CN198" s="361"/>
      <c r="CO198" s="361"/>
      <c r="CP198" s="361"/>
      <c r="CQ198" s="361"/>
      <c r="CR198" s="361"/>
      <c r="CS198" s="361"/>
      <c r="CT198" s="361"/>
      <c r="CU198" s="361"/>
      <c r="CV198" s="361"/>
      <c r="CW198" s="361"/>
      <c r="CX198" s="361"/>
      <c r="CY198" s="361"/>
      <c r="CZ198" s="361"/>
      <c r="DA198" s="361"/>
      <c r="DB198" s="361"/>
      <c r="DC198" s="361"/>
      <c r="DD198" s="361"/>
      <c r="DE198" s="361"/>
      <c r="DF198" s="361"/>
      <c r="DG198" s="361"/>
      <c r="DH198" s="361"/>
      <c r="DI198" s="361"/>
      <c r="DJ198" s="361"/>
      <c r="DK198" s="361"/>
      <c r="DL198" s="361"/>
      <c r="DM198" s="361"/>
      <c r="DN198" s="361"/>
      <c r="DO198" s="361"/>
      <c r="DP198" s="361"/>
      <c r="DQ198" s="361"/>
      <c r="DR198" s="361"/>
      <c r="DS198" s="361"/>
      <c r="DT198" s="257"/>
      <c r="DU198" s="257"/>
      <c r="DV198" s="257"/>
      <c r="DW198" s="257"/>
      <c r="DX198" s="257"/>
      <c r="DY198" s="257"/>
      <c r="DZ198" s="257"/>
      <c r="EA198" s="257"/>
      <c r="EB198" s="257"/>
      <c r="EC198" s="361"/>
      <c r="ED198" s="361"/>
      <c r="EE198" s="361"/>
      <c r="EF198" s="361"/>
      <c r="EG198" s="361"/>
      <c r="EH198" s="361"/>
      <c r="EI198" s="361"/>
      <c r="EJ198" s="361"/>
      <c r="EK198" s="361"/>
    </row>
    <row r="199" spans="1:141" ht="39.75" hidden="1" customHeight="1" x14ac:dyDescent="0.2">
      <c r="A199" s="352"/>
      <c r="B199" s="397"/>
      <c r="C199" s="397"/>
      <c r="D199" s="397"/>
      <c r="E199" s="199"/>
      <c r="F199" s="437"/>
      <c r="G199" s="199"/>
      <c r="H199" s="439"/>
      <c r="I199" s="436"/>
      <c r="J199" s="189"/>
      <c r="K199" s="171"/>
      <c r="L199" s="171"/>
      <c r="M199" s="171"/>
      <c r="N199" s="171"/>
      <c r="O199" s="397"/>
      <c r="P199" s="389"/>
      <c r="Q199" s="394"/>
      <c r="R199" s="389"/>
      <c r="S199" s="394"/>
      <c r="T199" s="361"/>
      <c r="U199" s="163"/>
      <c r="V199" s="164"/>
      <c r="W199" s="164"/>
      <c r="X199" s="164"/>
      <c r="Y199" s="165" t="s">
        <v>115</v>
      </c>
      <c r="Z199" s="132">
        <f>+IF(Y199='Tabla Valoración controles'!$D$4,'Tabla Valoración controles'!$F$4,IF('Mapa Corrupcion'!Y199='Tabla Valoración controles'!$D$5,'Tabla Valoración controles'!$F$5,IF(Y199=FORMULAS!$A$10,0,'Tabla Valoración controles'!$F$6)))</f>
        <v>0</v>
      </c>
      <c r="AA199" s="165"/>
      <c r="AB199" s="133">
        <f>+IF(AA199='Tabla Valoración controles'!$D$7,'Tabla Valoración controles'!$F$7,IF(Y199=FORMULAS!$A$10,0,'Tabla Valoración controles'!$F$8))</f>
        <v>0</v>
      </c>
      <c r="AC199" s="165"/>
      <c r="AD199" s="132">
        <f>+IF(AC199='Tabla Valoración controles'!$D$9,'Tabla Valoración controles'!$F$9,IF(Y199=FORMULAS!$A$10,0,'Tabla Valoración controles'!$F$10))</f>
        <v>0</v>
      </c>
      <c r="AE199" s="165"/>
      <c r="AF199" s="132">
        <f>+IF(AE199='Tabla Valoración controles'!$D$9,'Tabla Valoración controles'!$F$9,IF(AA199=FORMULAS!$A$10,0,'Tabla Valoración controles'!$F$10))</f>
        <v>0</v>
      </c>
      <c r="AG199" s="165"/>
      <c r="AH199" s="132">
        <f>+IF(AG199='Tabla Valoración controles'!$D$13,'Tabla Valoración controles'!$F$13,'Tabla Valoración controles'!$F$14)</f>
        <v>0</v>
      </c>
      <c r="AI199" s="194">
        <f t="shared" si="8"/>
        <v>0</v>
      </c>
      <c r="AJ199" s="166"/>
      <c r="AK199" s="167">
        <f>+IF(AJ199=[2]CONTROLES!$C$50,[2]CONTROLES!$D$50,[2]CONTROLES!$D$51)</f>
        <v>0</v>
      </c>
      <c r="AL199" s="166"/>
      <c r="AM199" s="167">
        <f>+IF(AL199=[2]CONTROLES!$C$52,[2]CONTROLES!$D$52,[2]CONTROLES!$D$53)</f>
        <v>0</v>
      </c>
      <c r="AN199" s="166"/>
      <c r="AO199" s="167">
        <f>+IF(AN199=[2]CONTROLES!$C$54,[2]CONTROLES!$D$54,[2]CONTROLES!$D$55)</f>
        <v>0</v>
      </c>
      <c r="AP199" s="166"/>
      <c r="AQ199" s="167">
        <f>+IF(AP199=[2]CONTROLES!$C$56,[2]CONTROLES!$D$56,IF(AP199=[2]CONTROLES!$C$57,[2]CONTROLES!$D$57,[2]CONTROLES!$D$58))</f>
        <v>0</v>
      </c>
      <c r="AR199" s="166"/>
      <c r="AS199" s="167">
        <f>+IF(AR199=[2]CONTROLES!$C$59,[2]CONTROLES!$D$59,[2]CONTROLES!$D$60)</f>
        <v>0</v>
      </c>
      <c r="AT199" s="166"/>
      <c r="AU199" s="167">
        <f>+IF(AT199=[2]CONTROLES!$C$61,[2]CONTROLES!$D$61,[2]CONTROLES!$D$62)</f>
        <v>0</v>
      </c>
      <c r="AV199" s="166"/>
      <c r="AW199" s="168">
        <f>+IF(AV199=[2]CONTROLES!$C$63,[2]CONTROLES!$D$63,IF(AV199=[2]CONTROLES!$C$64,[2]CONTROLES!$D$64,[2]CONTROLES!$D$65))</f>
        <v>0</v>
      </c>
      <c r="AX199" s="168">
        <f t="shared" si="9"/>
        <v>0</v>
      </c>
      <c r="AY199" s="169" t="str">
        <f t="shared" si="10"/>
        <v>Débil</v>
      </c>
      <c r="AZ199" s="389"/>
      <c r="BA199" s="389"/>
      <c r="BB199" s="392"/>
      <c r="BC199" s="394"/>
      <c r="BD199" s="361"/>
      <c r="BE199" s="361"/>
      <c r="BF199" s="66"/>
      <c r="BG199" s="66"/>
      <c r="BH199" s="170"/>
      <c r="BI199" s="66"/>
      <c r="BJ199" s="66"/>
      <c r="BK199" s="66"/>
      <c r="BL199" s="66"/>
      <c r="BM199" s="66" t="s">
        <v>171</v>
      </c>
      <c r="BN199" s="361"/>
      <c r="BO199" s="186"/>
      <c r="BP199" s="186"/>
      <c r="BQ199" s="186"/>
      <c r="BR199" s="186"/>
      <c r="BS199" s="186"/>
      <c r="BT199" s="186"/>
      <c r="BU199" s="186"/>
      <c r="BV199" s="186"/>
      <c r="BW199" s="186"/>
      <c r="BX199" s="186"/>
      <c r="BY199" s="186"/>
      <c r="BZ199" s="186"/>
      <c r="CA199" s="186"/>
      <c r="CB199" s="186"/>
      <c r="CC199" s="186"/>
      <c r="CD199" s="186"/>
      <c r="CE199" s="186"/>
      <c r="CF199" s="186"/>
      <c r="CG199" s="361"/>
      <c r="CH199" s="361"/>
      <c r="CI199" s="361"/>
      <c r="CJ199" s="361"/>
      <c r="CK199" s="361"/>
      <c r="CL199" s="361"/>
      <c r="CM199" s="361"/>
      <c r="CN199" s="361"/>
      <c r="CO199" s="361"/>
      <c r="CP199" s="361"/>
      <c r="CQ199" s="361"/>
      <c r="CR199" s="361"/>
      <c r="CS199" s="361"/>
      <c r="CT199" s="361"/>
      <c r="CU199" s="361"/>
      <c r="CV199" s="361"/>
      <c r="CW199" s="361"/>
      <c r="CX199" s="361"/>
      <c r="CY199" s="361"/>
      <c r="CZ199" s="361"/>
      <c r="DA199" s="361"/>
      <c r="DB199" s="361"/>
      <c r="DC199" s="361"/>
      <c r="DD199" s="361"/>
      <c r="DE199" s="361"/>
      <c r="DF199" s="361"/>
      <c r="DG199" s="361"/>
      <c r="DH199" s="361"/>
      <c r="DI199" s="361"/>
      <c r="DJ199" s="361"/>
      <c r="DK199" s="361"/>
      <c r="DL199" s="361"/>
      <c r="DM199" s="361"/>
      <c r="DN199" s="361"/>
      <c r="DO199" s="361"/>
      <c r="DP199" s="361"/>
      <c r="DQ199" s="361"/>
      <c r="DR199" s="361"/>
      <c r="DS199" s="361"/>
      <c r="DT199" s="257"/>
      <c r="DU199" s="257"/>
      <c r="DV199" s="257"/>
      <c r="DW199" s="257"/>
      <c r="DX199" s="257"/>
      <c r="DY199" s="257"/>
      <c r="DZ199" s="257"/>
      <c r="EA199" s="257"/>
      <c r="EB199" s="257"/>
      <c r="EC199" s="361"/>
      <c r="ED199" s="361"/>
      <c r="EE199" s="361"/>
      <c r="EF199" s="361"/>
      <c r="EG199" s="361"/>
      <c r="EH199" s="361"/>
      <c r="EI199" s="361"/>
      <c r="EJ199" s="361"/>
      <c r="EK199" s="361"/>
    </row>
    <row r="200" spans="1:141" ht="39.75" hidden="1" customHeight="1" x14ac:dyDescent="0.2">
      <c r="A200" s="353"/>
      <c r="B200" s="398"/>
      <c r="C200" s="398"/>
      <c r="D200" s="398"/>
      <c r="E200" s="199"/>
      <c r="F200" s="437"/>
      <c r="G200" s="199"/>
      <c r="H200" s="440"/>
      <c r="I200" s="436"/>
      <c r="J200" s="190"/>
      <c r="K200" s="172"/>
      <c r="L200" s="172"/>
      <c r="M200" s="172"/>
      <c r="N200" s="172"/>
      <c r="O200" s="398"/>
      <c r="P200" s="390"/>
      <c r="Q200" s="395"/>
      <c r="R200" s="390"/>
      <c r="S200" s="395"/>
      <c r="T200" s="362"/>
      <c r="U200" s="163"/>
      <c r="V200" s="164"/>
      <c r="W200" s="164"/>
      <c r="X200" s="164"/>
      <c r="Y200" s="165" t="s">
        <v>115</v>
      </c>
      <c r="Z200" s="132">
        <f>+IF(Y200='Tabla Valoración controles'!$D$4,'Tabla Valoración controles'!$F$4,IF('Mapa Corrupcion'!Y200='Tabla Valoración controles'!$D$5,'Tabla Valoración controles'!$F$5,IF(Y200=FORMULAS!$A$10,0,'Tabla Valoración controles'!$F$6)))</f>
        <v>0</v>
      </c>
      <c r="AA200" s="165"/>
      <c r="AB200" s="133">
        <f>+IF(AA200='Tabla Valoración controles'!$D$7,'Tabla Valoración controles'!$F$7,IF(Y200=FORMULAS!$A$10,0,'Tabla Valoración controles'!$F$8))</f>
        <v>0</v>
      </c>
      <c r="AC200" s="165"/>
      <c r="AD200" s="132">
        <f>+IF(AC200='Tabla Valoración controles'!$D$9,'Tabla Valoración controles'!$F$9,IF(Y200=FORMULAS!$A$10,0,'Tabla Valoración controles'!$F$10))</f>
        <v>0</v>
      </c>
      <c r="AE200" s="165"/>
      <c r="AF200" s="132">
        <f>+IF(AE200='Tabla Valoración controles'!$D$9,'Tabla Valoración controles'!$F$9,IF(AA200=FORMULAS!$A$10,0,'Tabla Valoración controles'!$F$10))</f>
        <v>0</v>
      </c>
      <c r="AG200" s="165"/>
      <c r="AH200" s="132">
        <f>+IF(AG200='Tabla Valoración controles'!$D$13,'Tabla Valoración controles'!$F$13,'Tabla Valoración controles'!$F$14)</f>
        <v>0</v>
      </c>
      <c r="AI200" s="194">
        <f t="shared" si="8"/>
        <v>0</v>
      </c>
      <c r="AJ200" s="166"/>
      <c r="AK200" s="167">
        <f>+IF(AJ200=[2]CONTROLES!$C$50,[2]CONTROLES!$D$50,[2]CONTROLES!$D$51)</f>
        <v>0</v>
      </c>
      <c r="AL200" s="166"/>
      <c r="AM200" s="167">
        <f>+IF(AL200=[2]CONTROLES!$C$52,[2]CONTROLES!$D$52,[2]CONTROLES!$D$53)</f>
        <v>0</v>
      </c>
      <c r="AN200" s="166"/>
      <c r="AO200" s="167">
        <f>+IF(AN200=[2]CONTROLES!$C$54,[2]CONTROLES!$D$54,[2]CONTROLES!$D$55)</f>
        <v>0</v>
      </c>
      <c r="AP200" s="166"/>
      <c r="AQ200" s="167">
        <f>+IF(AP200=[2]CONTROLES!$C$56,[2]CONTROLES!$D$56,IF(AP200=[2]CONTROLES!$C$57,[2]CONTROLES!$D$57,[2]CONTROLES!$D$58))</f>
        <v>0</v>
      </c>
      <c r="AR200" s="166"/>
      <c r="AS200" s="167">
        <f>+IF(AR200=[2]CONTROLES!$C$59,[2]CONTROLES!$D$59,[2]CONTROLES!$D$60)</f>
        <v>0</v>
      </c>
      <c r="AT200" s="166"/>
      <c r="AU200" s="167">
        <f>+IF(AT200=[2]CONTROLES!$C$61,[2]CONTROLES!$D$61,[2]CONTROLES!$D$62)</f>
        <v>0</v>
      </c>
      <c r="AV200" s="166"/>
      <c r="AW200" s="168">
        <f>+IF(AV200=[2]CONTROLES!$C$63,[2]CONTROLES!$D$63,IF(AV200=[2]CONTROLES!$C$64,[2]CONTROLES!$D$64,[2]CONTROLES!$D$65))</f>
        <v>0</v>
      </c>
      <c r="AX200" s="168">
        <f t="shared" si="9"/>
        <v>0</v>
      </c>
      <c r="AY200" s="169" t="str">
        <f t="shared" si="10"/>
        <v>Débil</v>
      </c>
      <c r="AZ200" s="390"/>
      <c r="BA200" s="390"/>
      <c r="BB200" s="392"/>
      <c r="BC200" s="395"/>
      <c r="BD200" s="362"/>
      <c r="BE200" s="362"/>
      <c r="BF200" s="66"/>
      <c r="BG200" s="66"/>
      <c r="BH200" s="170"/>
      <c r="BI200" s="66"/>
      <c r="BJ200" s="66"/>
      <c r="BK200" s="66"/>
      <c r="BL200" s="66"/>
      <c r="BM200" s="66" t="s">
        <v>171</v>
      </c>
      <c r="BN200" s="362"/>
      <c r="BO200" s="187"/>
      <c r="BP200" s="187"/>
      <c r="BQ200" s="187"/>
      <c r="BR200" s="187"/>
      <c r="BS200" s="187"/>
      <c r="BT200" s="187"/>
      <c r="BU200" s="187"/>
      <c r="BV200" s="187"/>
      <c r="BW200" s="187"/>
      <c r="BX200" s="187"/>
      <c r="BY200" s="187"/>
      <c r="BZ200" s="187"/>
      <c r="CA200" s="187"/>
      <c r="CB200" s="187"/>
      <c r="CC200" s="187"/>
      <c r="CD200" s="187"/>
      <c r="CE200" s="187"/>
      <c r="CF200" s="187"/>
      <c r="CG200" s="362"/>
      <c r="CH200" s="362"/>
      <c r="CI200" s="362"/>
      <c r="CJ200" s="362"/>
      <c r="CK200" s="362"/>
      <c r="CL200" s="362"/>
      <c r="CM200" s="362"/>
      <c r="CN200" s="362"/>
      <c r="CO200" s="362"/>
      <c r="CP200" s="362"/>
      <c r="CQ200" s="362"/>
      <c r="CR200" s="362"/>
      <c r="CS200" s="362"/>
      <c r="CT200" s="362"/>
      <c r="CU200" s="362"/>
      <c r="CV200" s="362"/>
      <c r="CW200" s="362"/>
      <c r="CX200" s="362"/>
      <c r="CY200" s="362"/>
      <c r="CZ200" s="362"/>
      <c r="DA200" s="362"/>
      <c r="DB200" s="362"/>
      <c r="DC200" s="362"/>
      <c r="DD200" s="362"/>
      <c r="DE200" s="362"/>
      <c r="DF200" s="362"/>
      <c r="DG200" s="362"/>
      <c r="DH200" s="362"/>
      <c r="DI200" s="362"/>
      <c r="DJ200" s="362"/>
      <c r="DK200" s="362"/>
      <c r="DL200" s="362"/>
      <c r="DM200" s="362"/>
      <c r="DN200" s="362"/>
      <c r="DO200" s="362"/>
      <c r="DP200" s="362"/>
      <c r="DQ200" s="362"/>
      <c r="DR200" s="362"/>
      <c r="DS200" s="362"/>
      <c r="DT200" s="258"/>
      <c r="DU200" s="258"/>
      <c r="DV200" s="258"/>
      <c r="DW200" s="258"/>
      <c r="DX200" s="258"/>
      <c r="DY200" s="258"/>
      <c r="DZ200" s="258"/>
      <c r="EA200" s="258"/>
      <c r="EB200" s="258"/>
      <c r="EC200" s="362"/>
      <c r="ED200" s="362"/>
      <c r="EE200" s="362"/>
      <c r="EF200" s="362"/>
      <c r="EG200" s="362"/>
      <c r="EH200" s="362"/>
      <c r="EI200" s="362"/>
      <c r="EJ200" s="362"/>
      <c r="EK200" s="362"/>
    </row>
    <row r="201" spans="1:141" ht="39.75" hidden="1" customHeight="1" x14ac:dyDescent="0.2">
      <c r="A201" s="351"/>
      <c r="B201" s="396" t="s">
        <v>121</v>
      </c>
      <c r="C201" s="396" t="str">
        <f>VLOOKUP(B201,FORMULAS!$A$30:$B$46,2,0)</f>
        <v>OBJETIVO PROCESO</v>
      </c>
      <c r="D201" s="396" t="str">
        <f>VLOOKUP(B201,FORMULAS!$A$30:$C$46,3,0)</f>
        <v>RESPONSABLE</v>
      </c>
      <c r="E201" s="199"/>
      <c r="F201" s="437"/>
      <c r="G201" s="199"/>
      <c r="H201" s="438"/>
      <c r="I201" s="436"/>
      <c r="J201" s="188"/>
      <c r="K201" s="162"/>
      <c r="L201" s="162"/>
      <c r="M201" s="162"/>
      <c r="N201" s="162"/>
      <c r="O201" s="396" t="s">
        <v>3</v>
      </c>
      <c r="P201" s="388" t="str">
        <f>VLOOKUP(O201,FORMULAS!$A$77:$B$82,2,0)</f>
        <v>Probabilidad</v>
      </c>
      <c r="Q201" s="393" t="str">
        <f>+P201</f>
        <v>Probabilidad</v>
      </c>
      <c r="R201" s="388" t="e">
        <f>VLOOKUP(A201,'Impacto Ri Inhe'!$B$5:$AF$41,31,1)</f>
        <v>#N/A</v>
      </c>
      <c r="S201" s="393" t="e">
        <f>CONCATENATE(R201,"-",Q201)</f>
        <v>#N/A</v>
      </c>
      <c r="T201" s="360" t="e">
        <f>VLOOKUP(S201,FORMULAS!$I$77:$J$97,2,0)</f>
        <v>#N/A</v>
      </c>
      <c r="U201" s="163"/>
      <c r="V201" s="164"/>
      <c r="W201" s="164"/>
      <c r="X201" s="164"/>
      <c r="Y201" s="165" t="s">
        <v>115</v>
      </c>
      <c r="Z201" s="132">
        <f>+IF(Y201='Tabla Valoración controles'!$D$4,'Tabla Valoración controles'!$F$4,IF('Mapa Corrupcion'!Y201='Tabla Valoración controles'!$D$5,'Tabla Valoración controles'!$F$5,IF(Y201=FORMULAS!$A$10,0,'Tabla Valoración controles'!$F$6)))</f>
        <v>0</v>
      </c>
      <c r="AA201" s="165"/>
      <c r="AB201" s="133">
        <f>+IF(AA201='Tabla Valoración controles'!$D$7,'Tabla Valoración controles'!$F$7,IF(Y201=FORMULAS!$A$10,0,'Tabla Valoración controles'!$F$8))</f>
        <v>0</v>
      </c>
      <c r="AC201" s="165"/>
      <c r="AD201" s="132">
        <f>+IF(AC201='Tabla Valoración controles'!$D$9,'Tabla Valoración controles'!$F$9,IF(Y201=FORMULAS!$A$10,0,'Tabla Valoración controles'!$F$10))</f>
        <v>0</v>
      </c>
      <c r="AE201" s="165"/>
      <c r="AF201" s="132">
        <f>+IF(AE201='Tabla Valoración controles'!$D$9,'Tabla Valoración controles'!$F$9,IF(AA201=FORMULAS!$A$10,0,'Tabla Valoración controles'!$F$10))</f>
        <v>0</v>
      </c>
      <c r="AG201" s="165"/>
      <c r="AH201" s="132">
        <f>+IF(AG201='Tabla Valoración controles'!$D$13,'Tabla Valoración controles'!$F$13,'Tabla Valoración controles'!$F$14)</f>
        <v>0</v>
      </c>
      <c r="AI201" s="194">
        <f t="shared" ref="AI201:AI221" si="11">+Z201+AB201+AD201</f>
        <v>0</v>
      </c>
      <c r="AJ201" s="166"/>
      <c r="AK201" s="167">
        <f>+IF(AJ201=[2]CONTROLES!$C$50,[2]CONTROLES!$D$50,[2]CONTROLES!$D$51)</f>
        <v>0</v>
      </c>
      <c r="AL201" s="166"/>
      <c r="AM201" s="167">
        <f>+IF(AL201=[2]CONTROLES!$C$52,[2]CONTROLES!$D$52,[2]CONTROLES!$D$53)</f>
        <v>0</v>
      </c>
      <c r="AN201" s="166"/>
      <c r="AO201" s="167">
        <f>+IF(AN201=[2]CONTROLES!$C$54,[2]CONTROLES!$D$54,[2]CONTROLES!$D$55)</f>
        <v>0</v>
      </c>
      <c r="AP201" s="166"/>
      <c r="AQ201" s="167">
        <f>+IF(AP201=[2]CONTROLES!$C$56,[2]CONTROLES!$D$56,IF(AP201=[2]CONTROLES!$C$57,[2]CONTROLES!$D$57,[2]CONTROLES!$D$58))</f>
        <v>0</v>
      </c>
      <c r="AR201" s="166"/>
      <c r="AS201" s="167">
        <f>+IF(AR201=[2]CONTROLES!$C$59,[2]CONTROLES!$D$59,[2]CONTROLES!$D$60)</f>
        <v>0</v>
      </c>
      <c r="AT201" s="166"/>
      <c r="AU201" s="167">
        <f>+IF(AT201=[2]CONTROLES!$C$61,[2]CONTROLES!$D$61,[2]CONTROLES!$D$62)</f>
        <v>0</v>
      </c>
      <c r="AV201" s="166"/>
      <c r="AW201" s="168">
        <f>+IF(AV201=[2]CONTROLES!$C$63,[2]CONTROLES!$D$63,IF(AV201=[2]CONTROLES!$C$64,[2]CONTROLES!$D$64,[2]CONTROLES!$D$65))</f>
        <v>0</v>
      </c>
      <c r="AX201" s="168">
        <f t="shared" si="9"/>
        <v>0</v>
      </c>
      <c r="AY201" s="169" t="str">
        <f t="shared" si="10"/>
        <v>Débil</v>
      </c>
      <c r="AZ201" s="388" t="s">
        <v>3</v>
      </c>
      <c r="BA201" s="388" t="str">
        <f>VLOOKUP(AZ201,FORMULAS!$A$77:$B$82,2,0)</f>
        <v>Probabilidad</v>
      </c>
      <c r="BB201" s="391" t="e">
        <f>+R201</f>
        <v>#N/A</v>
      </c>
      <c r="BC201" s="393" t="e">
        <f>CONCATENATE(BB201,"-",BA201)</f>
        <v>#N/A</v>
      </c>
      <c r="BD201" s="360" t="e">
        <f>VLOOKUP(BC201,FORMULAS!$I$77:$J$97,2,0)</f>
        <v>#N/A</v>
      </c>
      <c r="BE201" s="360"/>
      <c r="BF201" s="66"/>
      <c r="BG201" s="66"/>
      <c r="BH201" s="170"/>
      <c r="BI201" s="66"/>
      <c r="BJ201" s="66"/>
      <c r="BK201" s="66"/>
      <c r="BL201" s="66"/>
      <c r="BM201" s="66" t="s">
        <v>171</v>
      </c>
      <c r="BN201" s="360"/>
      <c r="BO201" s="185"/>
      <c r="BP201" s="185"/>
      <c r="BQ201" s="185"/>
      <c r="BR201" s="185"/>
      <c r="BS201" s="185"/>
      <c r="BT201" s="185"/>
      <c r="BU201" s="185"/>
      <c r="BV201" s="185"/>
      <c r="BW201" s="185"/>
      <c r="BX201" s="185"/>
      <c r="BY201" s="185"/>
      <c r="BZ201" s="185"/>
      <c r="CA201" s="185"/>
      <c r="CB201" s="185"/>
      <c r="CC201" s="185"/>
      <c r="CD201" s="185"/>
      <c r="CE201" s="185"/>
      <c r="CF201" s="185"/>
      <c r="CG201" s="360"/>
      <c r="CH201" s="360"/>
      <c r="CI201" s="360"/>
      <c r="CJ201" s="360"/>
      <c r="CK201" s="360"/>
      <c r="CL201" s="360"/>
      <c r="CM201" s="360"/>
      <c r="CN201" s="360"/>
      <c r="CO201" s="360"/>
      <c r="CP201" s="360"/>
      <c r="CQ201" s="360"/>
      <c r="CR201" s="360"/>
      <c r="CS201" s="360"/>
      <c r="CT201" s="360"/>
      <c r="CU201" s="360"/>
      <c r="CV201" s="360"/>
      <c r="CW201" s="360"/>
      <c r="CX201" s="360"/>
      <c r="CY201" s="360"/>
      <c r="CZ201" s="360"/>
      <c r="DA201" s="360"/>
      <c r="DB201" s="360"/>
      <c r="DC201" s="360"/>
      <c r="DD201" s="360"/>
      <c r="DE201" s="360"/>
      <c r="DF201" s="360"/>
      <c r="DG201" s="360"/>
      <c r="DH201" s="360"/>
      <c r="DI201" s="360"/>
      <c r="DJ201" s="360"/>
      <c r="DK201" s="360"/>
      <c r="DL201" s="360"/>
      <c r="DM201" s="360"/>
      <c r="DN201" s="360"/>
      <c r="DO201" s="360"/>
      <c r="DP201" s="360"/>
      <c r="DQ201" s="360"/>
      <c r="DR201" s="360"/>
      <c r="DS201" s="360"/>
      <c r="DT201" s="360"/>
      <c r="DU201" s="360"/>
      <c r="DV201" s="360"/>
      <c r="DW201" s="360"/>
      <c r="DX201" s="360"/>
      <c r="DY201" s="360"/>
      <c r="DZ201" s="360"/>
      <c r="EA201" s="360"/>
      <c r="EB201" s="360"/>
      <c r="EC201" s="360"/>
      <c r="ED201" s="360"/>
      <c r="EE201" s="360"/>
      <c r="EF201" s="360"/>
      <c r="EG201" s="360"/>
      <c r="EH201" s="360"/>
      <c r="EI201" s="360"/>
      <c r="EJ201" s="360"/>
      <c r="EK201" s="360"/>
    </row>
    <row r="202" spans="1:141" ht="39.75" hidden="1" customHeight="1" x14ac:dyDescent="0.2">
      <c r="A202" s="352"/>
      <c r="B202" s="397"/>
      <c r="C202" s="397"/>
      <c r="D202" s="397"/>
      <c r="E202" s="199"/>
      <c r="F202" s="437"/>
      <c r="G202" s="199"/>
      <c r="H202" s="439"/>
      <c r="I202" s="436"/>
      <c r="J202" s="189"/>
      <c r="K202" s="171"/>
      <c r="L202" s="171"/>
      <c r="M202" s="171"/>
      <c r="N202" s="171"/>
      <c r="O202" s="397"/>
      <c r="P202" s="389"/>
      <c r="Q202" s="394"/>
      <c r="R202" s="389"/>
      <c r="S202" s="394"/>
      <c r="T202" s="361"/>
      <c r="U202" s="163"/>
      <c r="V202" s="164"/>
      <c r="W202" s="164"/>
      <c r="X202" s="164"/>
      <c r="Y202" s="165" t="s">
        <v>115</v>
      </c>
      <c r="Z202" s="132">
        <f>+IF(Y202='Tabla Valoración controles'!$D$4,'Tabla Valoración controles'!$F$4,IF('Mapa Corrupcion'!Y202='Tabla Valoración controles'!$D$5,'Tabla Valoración controles'!$F$5,IF(Y202=FORMULAS!$A$10,0,'Tabla Valoración controles'!$F$6)))</f>
        <v>0</v>
      </c>
      <c r="AA202" s="165"/>
      <c r="AB202" s="133">
        <f>+IF(AA202='Tabla Valoración controles'!$D$7,'Tabla Valoración controles'!$F$7,IF(Y202=FORMULAS!$A$10,0,'Tabla Valoración controles'!$F$8))</f>
        <v>0</v>
      </c>
      <c r="AC202" s="165"/>
      <c r="AD202" s="132">
        <f>+IF(AC202='Tabla Valoración controles'!$D$9,'Tabla Valoración controles'!$F$9,IF(Y202=FORMULAS!$A$10,0,'Tabla Valoración controles'!$F$10))</f>
        <v>0</v>
      </c>
      <c r="AE202" s="165"/>
      <c r="AF202" s="132">
        <f>+IF(AE202='Tabla Valoración controles'!$D$9,'Tabla Valoración controles'!$F$9,IF(AA202=FORMULAS!$A$10,0,'Tabla Valoración controles'!$F$10))</f>
        <v>0</v>
      </c>
      <c r="AG202" s="165"/>
      <c r="AH202" s="132">
        <f>+IF(AG202='Tabla Valoración controles'!$D$13,'Tabla Valoración controles'!$F$13,'Tabla Valoración controles'!$F$14)</f>
        <v>0</v>
      </c>
      <c r="AI202" s="194">
        <f t="shared" si="11"/>
        <v>0</v>
      </c>
      <c r="AJ202" s="166"/>
      <c r="AK202" s="167">
        <f>+IF(AJ202=[2]CONTROLES!$C$50,[2]CONTROLES!$D$50,[2]CONTROLES!$D$51)</f>
        <v>0</v>
      </c>
      <c r="AL202" s="166"/>
      <c r="AM202" s="167">
        <f>+IF(AL202=[2]CONTROLES!$C$52,[2]CONTROLES!$D$52,[2]CONTROLES!$D$53)</f>
        <v>0</v>
      </c>
      <c r="AN202" s="166"/>
      <c r="AO202" s="167">
        <f>+IF(AN202=[2]CONTROLES!$C$54,[2]CONTROLES!$D$54,[2]CONTROLES!$D$55)</f>
        <v>0</v>
      </c>
      <c r="AP202" s="166"/>
      <c r="AQ202" s="167">
        <f>+IF(AP202=[2]CONTROLES!$C$56,[2]CONTROLES!$D$56,IF(AP202=[2]CONTROLES!$C$57,[2]CONTROLES!$D$57,[2]CONTROLES!$D$58))</f>
        <v>0</v>
      </c>
      <c r="AR202" s="166"/>
      <c r="AS202" s="167">
        <f>+IF(AR202=[2]CONTROLES!$C$59,[2]CONTROLES!$D$59,[2]CONTROLES!$D$60)</f>
        <v>0</v>
      </c>
      <c r="AT202" s="166"/>
      <c r="AU202" s="167">
        <f>+IF(AT202=[2]CONTROLES!$C$61,[2]CONTROLES!$D$61,[2]CONTROLES!$D$62)</f>
        <v>0</v>
      </c>
      <c r="AV202" s="166"/>
      <c r="AW202" s="168">
        <f>+IF(AV202=[2]CONTROLES!$C$63,[2]CONTROLES!$D$63,IF(AV202=[2]CONTROLES!$C$64,[2]CONTROLES!$D$64,[2]CONTROLES!$D$65))</f>
        <v>0</v>
      </c>
      <c r="AX202" s="168">
        <f t="shared" ref="AX202:AX224" si="12">+AK202+AM202+AO202+AQ202+AS202+AU202+AW202</f>
        <v>0</v>
      </c>
      <c r="AY202" s="169" t="str">
        <f t="shared" ref="AY202:AY224" si="13">IF(ISERROR(AX202)=TRUE,"",IF(AND(AX202&lt;=85),"Débil",IF(AND(AX202&gt;=85.01,AX202&lt;=95),"Moderado",IF(AND(AX202&gt;=95.1,AX202&lt;=100),"Fuerte",""))))</f>
        <v>Débil</v>
      </c>
      <c r="AZ202" s="389"/>
      <c r="BA202" s="389"/>
      <c r="BB202" s="392"/>
      <c r="BC202" s="394"/>
      <c r="BD202" s="361"/>
      <c r="BE202" s="361"/>
      <c r="BF202" s="66"/>
      <c r="BG202" s="66"/>
      <c r="BH202" s="170"/>
      <c r="BI202" s="66"/>
      <c r="BJ202" s="66"/>
      <c r="BK202" s="66"/>
      <c r="BL202" s="66"/>
      <c r="BM202" s="66" t="s">
        <v>171</v>
      </c>
      <c r="BN202" s="361"/>
      <c r="BO202" s="186"/>
      <c r="BP202" s="186"/>
      <c r="BQ202" s="186"/>
      <c r="BR202" s="186"/>
      <c r="BS202" s="186"/>
      <c r="BT202" s="186"/>
      <c r="BU202" s="186"/>
      <c r="BV202" s="186"/>
      <c r="BW202" s="186"/>
      <c r="BX202" s="186"/>
      <c r="BY202" s="186"/>
      <c r="BZ202" s="186"/>
      <c r="CA202" s="186"/>
      <c r="CB202" s="186"/>
      <c r="CC202" s="186"/>
      <c r="CD202" s="186"/>
      <c r="CE202" s="186"/>
      <c r="CF202" s="186"/>
      <c r="CG202" s="361"/>
      <c r="CH202" s="361"/>
      <c r="CI202" s="361"/>
      <c r="CJ202" s="361"/>
      <c r="CK202" s="361"/>
      <c r="CL202" s="361"/>
      <c r="CM202" s="361"/>
      <c r="CN202" s="361"/>
      <c r="CO202" s="361"/>
      <c r="CP202" s="361"/>
      <c r="CQ202" s="361"/>
      <c r="CR202" s="361"/>
      <c r="CS202" s="361"/>
      <c r="CT202" s="361"/>
      <c r="CU202" s="361"/>
      <c r="CV202" s="361"/>
      <c r="CW202" s="361"/>
      <c r="CX202" s="361"/>
      <c r="CY202" s="361"/>
      <c r="CZ202" s="361"/>
      <c r="DA202" s="361"/>
      <c r="DB202" s="361"/>
      <c r="DC202" s="361"/>
      <c r="DD202" s="361"/>
      <c r="DE202" s="361"/>
      <c r="DF202" s="361"/>
      <c r="DG202" s="361"/>
      <c r="DH202" s="361"/>
      <c r="DI202" s="361"/>
      <c r="DJ202" s="361"/>
      <c r="DK202" s="361"/>
      <c r="DL202" s="361"/>
      <c r="DM202" s="361"/>
      <c r="DN202" s="361"/>
      <c r="DO202" s="361"/>
      <c r="DP202" s="361"/>
      <c r="DQ202" s="361"/>
      <c r="DR202" s="361"/>
      <c r="DS202" s="361"/>
      <c r="DT202" s="361"/>
      <c r="DU202" s="361"/>
      <c r="DV202" s="361"/>
      <c r="DW202" s="361"/>
      <c r="DX202" s="361"/>
      <c r="DY202" s="361"/>
      <c r="DZ202" s="361"/>
      <c r="EA202" s="361"/>
      <c r="EB202" s="361"/>
      <c r="EC202" s="361"/>
      <c r="ED202" s="361"/>
      <c r="EE202" s="361"/>
      <c r="EF202" s="361"/>
      <c r="EG202" s="361"/>
      <c r="EH202" s="361"/>
      <c r="EI202" s="361"/>
      <c r="EJ202" s="361"/>
      <c r="EK202" s="361"/>
    </row>
    <row r="203" spans="1:141" ht="39.75" hidden="1" customHeight="1" x14ac:dyDescent="0.2">
      <c r="A203" s="352"/>
      <c r="B203" s="397"/>
      <c r="C203" s="397"/>
      <c r="D203" s="397"/>
      <c r="E203" s="199"/>
      <c r="F203" s="437"/>
      <c r="G203" s="199"/>
      <c r="H203" s="439"/>
      <c r="I203" s="436"/>
      <c r="J203" s="189"/>
      <c r="K203" s="171"/>
      <c r="L203" s="171"/>
      <c r="M203" s="171"/>
      <c r="N203" s="171"/>
      <c r="O203" s="397"/>
      <c r="P203" s="389"/>
      <c r="Q203" s="394"/>
      <c r="R203" s="389"/>
      <c r="S203" s="394"/>
      <c r="T203" s="361"/>
      <c r="U203" s="163"/>
      <c r="V203" s="164"/>
      <c r="W203" s="164"/>
      <c r="X203" s="164"/>
      <c r="Y203" s="165" t="s">
        <v>115</v>
      </c>
      <c r="Z203" s="132">
        <f>+IF(Y203='Tabla Valoración controles'!$D$4,'Tabla Valoración controles'!$F$4,IF('Mapa Corrupcion'!Y203='Tabla Valoración controles'!$D$5,'Tabla Valoración controles'!$F$5,IF(Y203=FORMULAS!$A$10,0,'Tabla Valoración controles'!$F$6)))</f>
        <v>0</v>
      </c>
      <c r="AA203" s="165"/>
      <c r="AB203" s="133">
        <f>+IF(AA203='Tabla Valoración controles'!$D$7,'Tabla Valoración controles'!$F$7,IF(Y203=FORMULAS!$A$10,0,'Tabla Valoración controles'!$F$8))</f>
        <v>0</v>
      </c>
      <c r="AC203" s="165"/>
      <c r="AD203" s="132">
        <f>+IF(AC203='Tabla Valoración controles'!$D$9,'Tabla Valoración controles'!$F$9,IF(Y203=FORMULAS!$A$10,0,'Tabla Valoración controles'!$F$10))</f>
        <v>0</v>
      </c>
      <c r="AE203" s="165"/>
      <c r="AF203" s="132">
        <f>+IF(AE203='Tabla Valoración controles'!$D$9,'Tabla Valoración controles'!$F$9,IF(AA203=FORMULAS!$A$10,0,'Tabla Valoración controles'!$F$10))</f>
        <v>0</v>
      </c>
      <c r="AG203" s="165"/>
      <c r="AH203" s="132">
        <f>+IF(AG203='Tabla Valoración controles'!$D$13,'Tabla Valoración controles'!$F$13,'Tabla Valoración controles'!$F$14)</f>
        <v>0</v>
      </c>
      <c r="AI203" s="194">
        <f t="shared" si="11"/>
        <v>0</v>
      </c>
      <c r="AJ203" s="166"/>
      <c r="AK203" s="167">
        <f>+IF(AJ203=[2]CONTROLES!$C$50,[2]CONTROLES!$D$50,[2]CONTROLES!$D$51)</f>
        <v>0</v>
      </c>
      <c r="AL203" s="166"/>
      <c r="AM203" s="167">
        <f>+IF(AL203=[2]CONTROLES!$C$52,[2]CONTROLES!$D$52,[2]CONTROLES!$D$53)</f>
        <v>0</v>
      </c>
      <c r="AN203" s="166"/>
      <c r="AO203" s="167">
        <f>+IF(AN203=[2]CONTROLES!$C$54,[2]CONTROLES!$D$54,[2]CONTROLES!$D$55)</f>
        <v>0</v>
      </c>
      <c r="AP203" s="166"/>
      <c r="AQ203" s="167">
        <f>+IF(AP203=[2]CONTROLES!$C$56,[2]CONTROLES!$D$56,IF(AP203=[2]CONTROLES!$C$57,[2]CONTROLES!$D$57,[2]CONTROLES!$D$58))</f>
        <v>0</v>
      </c>
      <c r="AR203" s="166"/>
      <c r="AS203" s="167">
        <f>+IF(AR203=[2]CONTROLES!$C$59,[2]CONTROLES!$D$59,[2]CONTROLES!$D$60)</f>
        <v>0</v>
      </c>
      <c r="AT203" s="166"/>
      <c r="AU203" s="167">
        <f>+IF(AT203=[2]CONTROLES!$C$61,[2]CONTROLES!$D$61,[2]CONTROLES!$D$62)</f>
        <v>0</v>
      </c>
      <c r="AV203" s="166"/>
      <c r="AW203" s="168">
        <f>+IF(AV203=[2]CONTROLES!$C$63,[2]CONTROLES!$D$63,IF(AV203=[2]CONTROLES!$C$64,[2]CONTROLES!$D$64,[2]CONTROLES!$D$65))</f>
        <v>0</v>
      </c>
      <c r="AX203" s="168">
        <f t="shared" si="12"/>
        <v>0</v>
      </c>
      <c r="AY203" s="169" t="str">
        <f t="shared" si="13"/>
        <v>Débil</v>
      </c>
      <c r="AZ203" s="389"/>
      <c r="BA203" s="389"/>
      <c r="BB203" s="392"/>
      <c r="BC203" s="394"/>
      <c r="BD203" s="361"/>
      <c r="BE203" s="361"/>
      <c r="BF203" s="66"/>
      <c r="BG203" s="66"/>
      <c r="BH203" s="170"/>
      <c r="BI203" s="66"/>
      <c r="BJ203" s="66"/>
      <c r="BK203" s="66"/>
      <c r="BL203" s="66"/>
      <c r="BM203" s="66" t="s">
        <v>171</v>
      </c>
      <c r="BN203" s="361"/>
      <c r="BO203" s="186"/>
      <c r="BP203" s="186"/>
      <c r="BQ203" s="186"/>
      <c r="BR203" s="186"/>
      <c r="BS203" s="186"/>
      <c r="BT203" s="186"/>
      <c r="BU203" s="186"/>
      <c r="BV203" s="186"/>
      <c r="BW203" s="186"/>
      <c r="BX203" s="186"/>
      <c r="BY203" s="186"/>
      <c r="BZ203" s="186"/>
      <c r="CA203" s="186"/>
      <c r="CB203" s="186"/>
      <c r="CC203" s="186"/>
      <c r="CD203" s="186"/>
      <c r="CE203" s="186"/>
      <c r="CF203" s="186"/>
      <c r="CG203" s="361"/>
      <c r="CH203" s="361"/>
      <c r="CI203" s="361"/>
      <c r="CJ203" s="361"/>
      <c r="CK203" s="361"/>
      <c r="CL203" s="361"/>
      <c r="CM203" s="361"/>
      <c r="CN203" s="361"/>
      <c r="CO203" s="361"/>
      <c r="CP203" s="361"/>
      <c r="CQ203" s="361"/>
      <c r="CR203" s="361"/>
      <c r="CS203" s="361"/>
      <c r="CT203" s="361"/>
      <c r="CU203" s="361"/>
      <c r="CV203" s="361"/>
      <c r="CW203" s="361"/>
      <c r="CX203" s="361"/>
      <c r="CY203" s="361"/>
      <c r="CZ203" s="361"/>
      <c r="DA203" s="361"/>
      <c r="DB203" s="361"/>
      <c r="DC203" s="361"/>
      <c r="DD203" s="361"/>
      <c r="DE203" s="361"/>
      <c r="DF203" s="361"/>
      <c r="DG203" s="361"/>
      <c r="DH203" s="361"/>
      <c r="DI203" s="361"/>
      <c r="DJ203" s="361"/>
      <c r="DK203" s="361"/>
      <c r="DL203" s="361"/>
      <c r="DM203" s="361"/>
      <c r="DN203" s="361"/>
      <c r="DO203" s="361"/>
      <c r="DP203" s="361"/>
      <c r="DQ203" s="361"/>
      <c r="DR203" s="361"/>
      <c r="DS203" s="361"/>
      <c r="DT203" s="361"/>
      <c r="DU203" s="361"/>
      <c r="DV203" s="361"/>
      <c r="DW203" s="361"/>
      <c r="DX203" s="361"/>
      <c r="DY203" s="361"/>
      <c r="DZ203" s="361"/>
      <c r="EA203" s="361"/>
      <c r="EB203" s="361"/>
      <c r="EC203" s="361"/>
      <c r="ED203" s="361"/>
      <c r="EE203" s="361"/>
      <c r="EF203" s="361"/>
      <c r="EG203" s="361"/>
      <c r="EH203" s="361"/>
      <c r="EI203" s="361"/>
      <c r="EJ203" s="361"/>
      <c r="EK203" s="361"/>
    </row>
    <row r="204" spans="1:141" ht="39.75" hidden="1" customHeight="1" x14ac:dyDescent="0.2">
      <c r="A204" s="352"/>
      <c r="B204" s="397"/>
      <c r="C204" s="397"/>
      <c r="D204" s="397"/>
      <c r="E204" s="199"/>
      <c r="F204" s="437"/>
      <c r="G204" s="199"/>
      <c r="H204" s="439"/>
      <c r="I204" s="436"/>
      <c r="J204" s="189"/>
      <c r="K204" s="171"/>
      <c r="L204" s="171"/>
      <c r="M204" s="171"/>
      <c r="N204" s="171"/>
      <c r="O204" s="397"/>
      <c r="P204" s="389"/>
      <c r="Q204" s="394"/>
      <c r="R204" s="389"/>
      <c r="S204" s="394"/>
      <c r="T204" s="361"/>
      <c r="U204" s="163"/>
      <c r="V204" s="164"/>
      <c r="W204" s="164"/>
      <c r="X204" s="164"/>
      <c r="Y204" s="165" t="s">
        <v>115</v>
      </c>
      <c r="Z204" s="132">
        <f>+IF(Y204='Tabla Valoración controles'!$D$4,'Tabla Valoración controles'!$F$4,IF('Mapa Corrupcion'!Y204='Tabla Valoración controles'!$D$5,'Tabla Valoración controles'!$F$5,IF(Y204=FORMULAS!$A$10,0,'Tabla Valoración controles'!$F$6)))</f>
        <v>0</v>
      </c>
      <c r="AA204" s="165"/>
      <c r="AB204" s="133">
        <f>+IF(AA204='Tabla Valoración controles'!$D$7,'Tabla Valoración controles'!$F$7,IF(Y204=FORMULAS!$A$10,0,'Tabla Valoración controles'!$F$8))</f>
        <v>0</v>
      </c>
      <c r="AC204" s="165"/>
      <c r="AD204" s="132">
        <f>+IF(AC204='Tabla Valoración controles'!$D$9,'Tabla Valoración controles'!$F$9,IF(Y204=FORMULAS!$A$10,0,'Tabla Valoración controles'!$F$10))</f>
        <v>0</v>
      </c>
      <c r="AE204" s="165"/>
      <c r="AF204" s="132">
        <f>+IF(AE204='Tabla Valoración controles'!$D$9,'Tabla Valoración controles'!$F$9,IF(AA204=FORMULAS!$A$10,0,'Tabla Valoración controles'!$F$10))</f>
        <v>0</v>
      </c>
      <c r="AG204" s="165"/>
      <c r="AH204" s="132">
        <f>+IF(AG204='Tabla Valoración controles'!$D$13,'Tabla Valoración controles'!$F$13,'Tabla Valoración controles'!$F$14)</f>
        <v>0</v>
      </c>
      <c r="AI204" s="194">
        <f t="shared" si="11"/>
        <v>0</v>
      </c>
      <c r="AJ204" s="166"/>
      <c r="AK204" s="167">
        <f>+IF(AJ204=[2]CONTROLES!$C$50,[2]CONTROLES!$D$50,[2]CONTROLES!$D$51)</f>
        <v>0</v>
      </c>
      <c r="AL204" s="166"/>
      <c r="AM204" s="167">
        <f>+IF(AL204=[2]CONTROLES!$C$52,[2]CONTROLES!$D$52,[2]CONTROLES!$D$53)</f>
        <v>0</v>
      </c>
      <c r="AN204" s="166"/>
      <c r="AO204" s="167">
        <f>+IF(AN204=[2]CONTROLES!$C$54,[2]CONTROLES!$D$54,[2]CONTROLES!$D$55)</f>
        <v>0</v>
      </c>
      <c r="AP204" s="166"/>
      <c r="AQ204" s="167">
        <f>+IF(AP204=[2]CONTROLES!$C$56,[2]CONTROLES!$D$56,IF(AP204=[2]CONTROLES!$C$57,[2]CONTROLES!$D$57,[2]CONTROLES!$D$58))</f>
        <v>0</v>
      </c>
      <c r="AR204" s="166"/>
      <c r="AS204" s="167">
        <f>+IF(AR204=[2]CONTROLES!$C$59,[2]CONTROLES!$D$59,[2]CONTROLES!$D$60)</f>
        <v>0</v>
      </c>
      <c r="AT204" s="166"/>
      <c r="AU204" s="167">
        <f>+IF(AT204=[2]CONTROLES!$C$61,[2]CONTROLES!$D$61,[2]CONTROLES!$D$62)</f>
        <v>0</v>
      </c>
      <c r="AV204" s="166"/>
      <c r="AW204" s="168">
        <f>+IF(AV204=[2]CONTROLES!$C$63,[2]CONTROLES!$D$63,IF(AV204=[2]CONTROLES!$C$64,[2]CONTROLES!$D$64,[2]CONTROLES!$D$65))</f>
        <v>0</v>
      </c>
      <c r="AX204" s="168">
        <f t="shared" si="12"/>
        <v>0</v>
      </c>
      <c r="AY204" s="169" t="str">
        <f t="shared" si="13"/>
        <v>Débil</v>
      </c>
      <c r="AZ204" s="389"/>
      <c r="BA204" s="389"/>
      <c r="BB204" s="392"/>
      <c r="BC204" s="394"/>
      <c r="BD204" s="361"/>
      <c r="BE204" s="361"/>
      <c r="BF204" s="66"/>
      <c r="BG204" s="66"/>
      <c r="BH204" s="170"/>
      <c r="BI204" s="66"/>
      <c r="BJ204" s="66"/>
      <c r="BK204" s="66"/>
      <c r="BL204" s="66"/>
      <c r="BM204" s="66" t="s">
        <v>171</v>
      </c>
      <c r="BN204" s="361"/>
      <c r="BO204" s="186"/>
      <c r="BP204" s="186"/>
      <c r="BQ204" s="186"/>
      <c r="BR204" s="186"/>
      <c r="BS204" s="186"/>
      <c r="BT204" s="186"/>
      <c r="BU204" s="186"/>
      <c r="BV204" s="186"/>
      <c r="BW204" s="186"/>
      <c r="BX204" s="186"/>
      <c r="BY204" s="186"/>
      <c r="BZ204" s="186"/>
      <c r="CA204" s="186"/>
      <c r="CB204" s="186"/>
      <c r="CC204" s="186"/>
      <c r="CD204" s="186"/>
      <c r="CE204" s="186"/>
      <c r="CF204" s="186"/>
      <c r="CG204" s="361"/>
      <c r="CH204" s="361"/>
      <c r="CI204" s="361"/>
      <c r="CJ204" s="361"/>
      <c r="CK204" s="361"/>
      <c r="CL204" s="361"/>
      <c r="CM204" s="361"/>
      <c r="CN204" s="361"/>
      <c r="CO204" s="361"/>
      <c r="CP204" s="361"/>
      <c r="CQ204" s="361"/>
      <c r="CR204" s="361"/>
      <c r="CS204" s="361"/>
      <c r="CT204" s="361"/>
      <c r="CU204" s="361"/>
      <c r="CV204" s="361"/>
      <c r="CW204" s="361"/>
      <c r="CX204" s="361"/>
      <c r="CY204" s="361"/>
      <c r="CZ204" s="361"/>
      <c r="DA204" s="361"/>
      <c r="DB204" s="361"/>
      <c r="DC204" s="361"/>
      <c r="DD204" s="361"/>
      <c r="DE204" s="361"/>
      <c r="DF204" s="361"/>
      <c r="DG204" s="361"/>
      <c r="DH204" s="361"/>
      <c r="DI204" s="361"/>
      <c r="DJ204" s="361"/>
      <c r="DK204" s="361"/>
      <c r="DL204" s="361"/>
      <c r="DM204" s="361"/>
      <c r="DN204" s="361"/>
      <c r="DO204" s="361"/>
      <c r="DP204" s="361"/>
      <c r="DQ204" s="361"/>
      <c r="DR204" s="361"/>
      <c r="DS204" s="361"/>
      <c r="DT204" s="361"/>
      <c r="DU204" s="361"/>
      <c r="DV204" s="361"/>
      <c r="DW204" s="361"/>
      <c r="DX204" s="361"/>
      <c r="DY204" s="361"/>
      <c r="DZ204" s="361"/>
      <c r="EA204" s="361"/>
      <c r="EB204" s="361"/>
      <c r="EC204" s="361"/>
      <c r="ED204" s="361"/>
      <c r="EE204" s="361"/>
      <c r="EF204" s="361"/>
      <c r="EG204" s="361"/>
      <c r="EH204" s="361"/>
      <c r="EI204" s="361"/>
      <c r="EJ204" s="361"/>
      <c r="EK204" s="361"/>
    </row>
    <row r="205" spans="1:141" ht="39.75" hidden="1" customHeight="1" x14ac:dyDescent="0.2">
      <c r="A205" s="352"/>
      <c r="B205" s="397"/>
      <c r="C205" s="397"/>
      <c r="D205" s="397"/>
      <c r="E205" s="199"/>
      <c r="F205" s="437"/>
      <c r="G205" s="199"/>
      <c r="H205" s="439"/>
      <c r="I205" s="436"/>
      <c r="J205" s="189"/>
      <c r="K205" s="171"/>
      <c r="L205" s="171"/>
      <c r="M205" s="171"/>
      <c r="N205" s="171"/>
      <c r="O205" s="397"/>
      <c r="P205" s="389"/>
      <c r="Q205" s="394"/>
      <c r="R205" s="389"/>
      <c r="S205" s="394"/>
      <c r="T205" s="361"/>
      <c r="U205" s="163"/>
      <c r="V205" s="164"/>
      <c r="W205" s="164"/>
      <c r="X205" s="164"/>
      <c r="Y205" s="165" t="s">
        <v>115</v>
      </c>
      <c r="Z205" s="132">
        <f>+IF(Y205='Tabla Valoración controles'!$D$4,'Tabla Valoración controles'!$F$4,IF('Mapa Corrupcion'!Y205='Tabla Valoración controles'!$D$5,'Tabla Valoración controles'!$F$5,IF(Y205=FORMULAS!$A$10,0,'Tabla Valoración controles'!$F$6)))</f>
        <v>0</v>
      </c>
      <c r="AA205" s="165"/>
      <c r="AB205" s="133">
        <f>+IF(AA205='Tabla Valoración controles'!$D$7,'Tabla Valoración controles'!$F$7,IF(Y205=FORMULAS!$A$10,0,'Tabla Valoración controles'!$F$8))</f>
        <v>0</v>
      </c>
      <c r="AC205" s="165"/>
      <c r="AD205" s="132">
        <f>+IF(AC205='Tabla Valoración controles'!$D$9,'Tabla Valoración controles'!$F$9,IF(Y205=FORMULAS!$A$10,0,'Tabla Valoración controles'!$F$10))</f>
        <v>0</v>
      </c>
      <c r="AE205" s="165"/>
      <c r="AF205" s="132">
        <f>+IF(AE205='Tabla Valoración controles'!$D$9,'Tabla Valoración controles'!$F$9,IF(AA205=FORMULAS!$A$10,0,'Tabla Valoración controles'!$F$10))</f>
        <v>0</v>
      </c>
      <c r="AG205" s="165"/>
      <c r="AH205" s="132">
        <f>+IF(AG205='Tabla Valoración controles'!$D$13,'Tabla Valoración controles'!$F$13,'Tabla Valoración controles'!$F$14)</f>
        <v>0</v>
      </c>
      <c r="AI205" s="194">
        <f t="shared" si="11"/>
        <v>0</v>
      </c>
      <c r="AJ205" s="166"/>
      <c r="AK205" s="167">
        <f>+IF(AJ205=[2]CONTROLES!$C$50,[2]CONTROLES!$D$50,[2]CONTROLES!$D$51)</f>
        <v>0</v>
      </c>
      <c r="AL205" s="166"/>
      <c r="AM205" s="167">
        <f>+IF(AL205=[2]CONTROLES!$C$52,[2]CONTROLES!$D$52,[2]CONTROLES!$D$53)</f>
        <v>0</v>
      </c>
      <c r="AN205" s="166"/>
      <c r="AO205" s="167">
        <f>+IF(AN205=[2]CONTROLES!$C$54,[2]CONTROLES!$D$54,[2]CONTROLES!$D$55)</f>
        <v>0</v>
      </c>
      <c r="AP205" s="166"/>
      <c r="AQ205" s="167">
        <f>+IF(AP205=[2]CONTROLES!$C$56,[2]CONTROLES!$D$56,IF(AP205=[2]CONTROLES!$C$57,[2]CONTROLES!$D$57,[2]CONTROLES!$D$58))</f>
        <v>0</v>
      </c>
      <c r="AR205" s="166"/>
      <c r="AS205" s="167">
        <f>+IF(AR205=[2]CONTROLES!$C$59,[2]CONTROLES!$D$59,[2]CONTROLES!$D$60)</f>
        <v>0</v>
      </c>
      <c r="AT205" s="166"/>
      <c r="AU205" s="167">
        <f>+IF(AT205=[2]CONTROLES!$C$61,[2]CONTROLES!$D$61,[2]CONTROLES!$D$62)</f>
        <v>0</v>
      </c>
      <c r="AV205" s="166"/>
      <c r="AW205" s="168">
        <f>+IF(AV205=[2]CONTROLES!$C$63,[2]CONTROLES!$D$63,IF(AV205=[2]CONTROLES!$C$64,[2]CONTROLES!$D$64,[2]CONTROLES!$D$65))</f>
        <v>0</v>
      </c>
      <c r="AX205" s="168">
        <f t="shared" si="12"/>
        <v>0</v>
      </c>
      <c r="AY205" s="169" t="str">
        <f t="shared" si="13"/>
        <v>Débil</v>
      </c>
      <c r="AZ205" s="389"/>
      <c r="BA205" s="389"/>
      <c r="BB205" s="392"/>
      <c r="BC205" s="394"/>
      <c r="BD205" s="361"/>
      <c r="BE205" s="361"/>
      <c r="BF205" s="66"/>
      <c r="BG205" s="66"/>
      <c r="BH205" s="170"/>
      <c r="BI205" s="66"/>
      <c r="BJ205" s="66"/>
      <c r="BK205" s="66"/>
      <c r="BL205" s="66"/>
      <c r="BM205" s="66" t="s">
        <v>171</v>
      </c>
      <c r="BN205" s="361"/>
      <c r="BO205" s="186"/>
      <c r="BP205" s="186"/>
      <c r="BQ205" s="186"/>
      <c r="BR205" s="186"/>
      <c r="BS205" s="186"/>
      <c r="BT205" s="186"/>
      <c r="BU205" s="186"/>
      <c r="BV205" s="186"/>
      <c r="BW205" s="186"/>
      <c r="BX205" s="186"/>
      <c r="BY205" s="186"/>
      <c r="BZ205" s="186"/>
      <c r="CA205" s="186"/>
      <c r="CB205" s="186"/>
      <c r="CC205" s="186"/>
      <c r="CD205" s="186"/>
      <c r="CE205" s="186"/>
      <c r="CF205" s="186"/>
      <c r="CG205" s="361"/>
      <c r="CH205" s="361"/>
      <c r="CI205" s="361"/>
      <c r="CJ205" s="361"/>
      <c r="CK205" s="361"/>
      <c r="CL205" s="361"/>
      <c r="CM205" s="361"/>
      <c r="CN205" s="361"/>
      <c r="CO205" s="361"/>
      <c r="CP205" s="361"/>
      <c r="CQ205" s="361"/>
      <c r="CR205" s="361"/>
      <c r="CS205" s="361"/>
      <c r="CT205" s="361"/>
      <c r="CU205" s="361"/>
      <c r="CV205" s="361"/>
      <c r="CW205" s="361"/>
      <c r="CX205" s="361"/>
      <c r="CY205" s="361"/>
      <c r="CZ205" s="361"/>
      <c r="DA205" s="361"/>
      <c r="DB205" s="361"/>
      <c r="DC205" s="361"/>
      <c r="DD205" s="361"/>
      <c r="DE205" s="361"/>
      <c r="DF205" s="361"/>
      <c r="DG205" s="361"/>
      <c r="DH205" s="361"/>
      <c r="DI205" s="361"/>
      <c r="DJ205" s="361"/>
      <c r="DK205" s="361"/>
      <c r="DL205" s="361"/>
      <c r="DM205" s="361"/>
      <c r="DN205" s="361"/>
      <c r="DO205" s="361"/>
      <c r="DP205" s="361"/>
      <c r="DQ205" s="361"/>
      <c r="DR205" s="361"/>
      <c r="DS205" s="361"/>
      <c r="DT205" s="361"/>
      <c r="DU205" s="361"/>
      <c r="DV205" s="361"/>
      <c r="DW205" s="361"/>
      <c r="DX205" s="361"/>
      <c r="DY205" s="361"/>
      <c r="DZ205" s="361"/>
      <c r="EA205" s="361"/>
      <c r="EB205" s="361"/>
      <c r="EC205" s="361"/>
      <c r="ED205" s="361"/>
      <c r="EE205" s="361"/>
      <c r="EF205" s="361"/>
      <c r="EG205" s="361"/>
      <c r="EH205" s="361"/>
      <c r="EI205" s="361"/>
      <c r="EJ205" s="361"/>
      <c r="EK205" s="361"/>
    </row>
    <row r="206" spans="1:141" ht="39.75" hidden="1" customHeight="1" x14ac:dyDescent="0.2">
      <c r="A206" s="353"/>
      <c r="B206" s="398"/>
      <c r="C206" s="398"/>
      <c r="D206" s="398"/>
      <c r="E206" s="199"/>
      <c r="F206" s="437"/>
      <c r="G206" s="199"/>
      <c r="H206" s="440"/>
      <c r="I206" s="436"/>
      <c r="J206" s="190"/>
      <c r="K206" s="172"/>
      <c r="L206" s="172"/>
      <c r="M206" s="172"/>
      <c r="N206" s="172"/>
      <c r="O206" s="398"/>
      <c r="P206" s="390"/>
      <c r="Q206" s="395"/>
      <c r="R206" s="390"/>
      <c r="S206" s="395"/>
      <c r="T206" s="362"/>
      <c r="U206" s="163"/>
      <c r="V206" s="164"/>
      <c r="W206" s="164"/>
      <c r="X206" s="164"/>
      <c r="Y206" s="165" t="s">
        <v>115</v>
      </c>
      <c r="Z206" s="132">
        <f>+IF(Y206='Tabla Valoración controles'!$D$4,'Tabla Valoración controles'!$F$4,IF('Mapa Corrupcion'!Y206='Tabla Valoración controles'!$D$5,'Tabla Valoración controles'!$F$5,IF(Y206=FORMULAS!$A$10,0,'Tabla Valoración controles'!$F$6)))</f>
        <v>0</v>
      </c>
      <c r="AA206" s="165"/>
      <c r="AB206" s="133">
        <f>+IF(AA206='Tabla Valoración controles'!$D$7,'Tabla Valoración controles'!$F$7,IF(Y206=FORMULAS!$A$10,0,'Tabla Valoración controles'!$F$8))</f>
        <v>0</v>
      </c>
      <c r="AC206" s="165"/>
      <c r="AD206" s="132">
        <f>+IF(AC206='Tabla Valoración controles'!$D$9,'Tabla Valoración controles'!$F$9,IF(Y206=FORMULAS!$A$10,0,'Tabla Valoración controles'!$F$10))</f>
        <v>0</v>
      </c>
      <c r="AE206" s="165"/>
      <c r="AF206" s="132">
        <f>+IF(AE206='Tabla Valoración controles'!$D$9,'Tabla Valoración controles'!$F$9,IF(AA206=FORMULAS!$A$10,0,'Tabla Valoración controles'!$F$10))</f>
        <v>0</v>
      </c>
      <c r="AG206" s="165"/>
      <c r="AH206" s="132">
        <f>+IF(AG206='Tabla Valoración controles'!$D$13,'Tabla Valoración controles'!$F$13,'Tabla Valoración controles'!$F$14)</f>
        <v>0</v>
      </c>
      <c r="AI206" s="194">
        <f t="shared" si="11"/>
        <v>0</v>
      </c>
      <c r="AJ206" s="166"/>
      <c r="AK206" s="167">
        <f>+IF(AJ206=[2]CONTROLES!$C$50,[2]CONTROLES!$D$50,[2]CONTROLES!$D$51)</f>
        <v>0</v>
      </c>
      <c r="AL206" s="166"/>
      <c r="AM206" s="167">
        <f>+IF(AL206=[2]CONTROLES!$C$52,[2]CONTROLES!$D$52,[2]CONTROLES!$D$53)</f>
        <v>0</v>
      </c>
      <c r="AN206" s="166"/>
      <c r="AO206" s="167">
        <f>+IF(AN206=[2]CONTROLES!$C$54,[2]CONTROLES!$D$54,[2]CONTROLES!$D$55)</f>
        <v>0</v>
      </c>
      <c r="AP206" s="166"/>
      <c r="AQ206" s="167">
        <f>+IF(AP206=[2]CONTROLES!$C$56,[2]CONTROLES!$D$56,IF(AP206=[2]CONTROLES!$C$57,[2]CONTROLES!$D$57,[2]CONTROLES!$D$58))</f>
        <v>0</v>
      </c>
      <c r="AR206" s="166"/>
      <c r="AS206" s="167">
        <f>+IF(AR206=[2]CONTROLES!$C$59,[2]CONTROLES!$D$59,[2]CONTROLES!$D$60)</f>
        <v>0</v>
      </c>
      <c r="AT206" s="166"/>
      <c r="AU206" s="167">
        <f>+IF(AT206=[2]CONTROLES!$C$61,[2]CONTROLES!$D$61,[2]CONTROLES!$D$62)</f>
        <v>0</v>
      </c>
      <c r="AV206" s="166"/>
      <c r="AW206" s="168">
        <f>+IF(AV206=[2]CONTROLES!$C$63,[2]CONTROLES!$D$63,IF(AV206=[2]CONTROLES!$C$64,[2]CONTROLES!$D$64,[2]CONTROLES!$D$65))</f>
        <v>0</v>
      </c>
      <c r="AX206" s="168">
        <f t="shared" si="12"/>
        <v>0</v>
      </c>
      <c r="AY206" s="169" t="str">
        <f t="shared" si="13"/>
        <v>Débil</v>
      </c>
      <c r="AZ206" s="390"/>
      <c r="BA206" s="390"/>
      <c r="BB206" s="392"/>
      <c r="BC206" s="395"/>
      <c r="BD206" s="362"/>
      <c r="BE206" s="362"/>
      <c r="BF206" s="66"/>
      <c r="BG206" s="66"/>
      <c r="BH206" s="170"/>
      <c r="BI206" s="66"/>
      <c r="BJ206" s="66"/>
      <c r="BK206" s="66"/>
      <c r="BL206" s="66"/>
      <c r="BM206" s="66" t="s">
        <v>171</v>
      </c>
      <c r="BN206" s="362"/>
      <c r="BO206" s="187"/>
      <c r="BP206" s="187"/>
      <c r="BQ206" s="187"/>
      <c r="BR206" s="187"/>
      <c r="BS206" s="187"/>
      <c r="BT206" s="187"/>
      <c r="BU206" s="187"/>
      <c r="BV206" s="187"/>
      <c r="BW206" s="187"/>
      <c r="BX206" s="187"/>
      <c r="BY206" s="187"/>
      <c r="BZ206" s="187"/>
      <c r="CA206" s="187"/>
      <c r="CB206" s="187"/>
      <c r="CC206" s="187"/>
      <c r="CD206" s="187"/>
      <c r="CE206" s="187"/>
      <c r="CF206" s="187"/>
      <c r="CG206" s="362"/>
      <c r="CH206" s="362"/>
      <c r="CI206" s="362"/>
      <c r="CJ206" s="362"/>
      <c r="CK206" s="362"/>
      <c r="CL206" s="362"/>
      <c r="CM206" s="362"/>
      <c r="CN206" s="362"/>
      <c r="CO206" s="362"/>
      <c r="CP206" s="362"/>
      <c r="CQ206" s="362"/>
      <c r="CR206" s="362"/>
      <c r="CS206" s="362"/>
      <c r="CT206" s="362"/>
      <c r="CU206" s="362"/>
      <c r="CV206" s="362"/>
      <c r="CW206" s="362"/>
      <c r="CX206" s="362"/>
      <c r="CY206" s="362"/>
      <c r="CZ206" s="362"/>
      <c r="DA206" s="362"/>
      <c r="DB206" s="362"/>
      <c r="DC206" s="362"/>
      <c r="DD206" s="362"/>
      <c r="DE206" s="362"/>
      <c r="DF206" s="362"/>
      <c r="DG206" s="362"/>
      <c r="DH206" s="362"/>
      <c r="DI206" s="362"/>
      <c r="DJ206" s="362"/>
      <c r="DK206" s="362"/>
      <c r="DL206" s="362"/>
      <c r="DM206" s="362"/>
      <c r="DN206" s="362"/>
      <c r="DO206" s="362"/>
      <c r="DP206" s="362"/>
      <c r="DQ206" s="362"/>
      <c r="DR206" s="362"/>
      <c r="DS206" s="362"/>
      <c r="DT206" s="362"/>
      <c r="DU206" s="362"/>
      <c r="DV206" s="362"/>
      <c r="DW206" s="362"/>
      <c r="DX206" s="362"/>
      <c r="DY206" s="362"/>
      <c r="DZ206" s="362"/>
      <c r="EA206" s="362"/>
      <c r="EB206" s="362"/>
      <c r="EC206" s="362"/>
      <c r="ED206" s="362"/>
      <c r="EE206" s="362"/>
      <c r="EF206" s="362"/>
      <c r="EG206" s="362"/>
      <c r="EH206" s="362"/>
      <c r="EI206" s="362"/>
      <c r="EJ206" s="362"/>
      <c r="EK206" s="362"/>
    </row>
    <row r="207" spans="1:141" ht="39.75" hidden="1" customHeight="1" x14ac:dyDescent="0.2">
      <c r="A207" s="351"/>
      <c r="B207" s="396" t="s">
        <v>121</v>
      </c>
      <c r="C207" s="396" t="str">
        <f>VLOOKUP(B207,FORMULAS!$A$30:$B$46,2,0)</f>
        <v>OBJETIVO PROCESO</v>
      </c>
      <c r="D207" s="396" t="str">
        <f>VLOOKUP(B207,FORMULAS!$A$30:$C$46,3,0)</f>
        <v>RESPONSABLE</v>
      </c>
      <c r="E207" s="199"/>
      <c r="F207" s="437"/>
      <c r="G207" s="199"/>
      <c r="H207" s="438"/>
      <c r="I207" s="436"/>
      <c r="J207" s="188"/>
      <c r="K207" s="162"/>
      <c r="L207" s="162"/>
      <c r="M207" s="162"/>
      <c r="N207" s="162"/>
      <c r="O207" s="396" t="s">
        <v>3</v>
      </c>
      <c r="P207" s="388" t="str">
        <f>VLOOKUP(O207,FORMULAS!$A$77:$B$82,2,0)</f>
        <v>Probabilidad</v>
      </c>
      <c r="Q207" s="393" t="str">
        <f>+P207</f>
        <v>Probabilidad</v>
      </c>
      <c r="R207" s="388" t="e">
        <f>VLOOKUP(A207,'Impacto Ri Inhe'!$B$5:$AF$41,31,1)</f>
        <v>#N/A</v>
      </c>
      <c r="S207" s="393" t="e">
        <f>CONCATENATE(R207,"-",Q207)</f>
        <v>#N/A</v>
      </c>
      <c r="T207" s="360" t="e">
        <f>VLOOKUP(S207,FORMULAS!$I$77:$J$97,2,0)</f>
        <v>#N/A</v>
      </c>
      <c r="U207" s="163"/>
      <c r="V207" s="164"/>
      <c r="W207" s="164"/>
      <c r="X207" s="164"/>
      <c r="Y207" s="165" t="s">
        <v>115</v>
      </c>
      <c r="Z207" s="132">
        <f>+IF(Y207='Tabla Valoración controles'!$D$4,'Tabla Valoración controles'!$F$4,IF('Mapa Corrupcion'!Y207='Tabla Valoración controles'!$D$5,'Tabla Valoración controles'!$F$5,IF(Y207=FORMULAS!$A$10,0,'Tabla Valoración controles'!$F$6)))</f>
        <v>0</v>
      </c>
      <c r="AA207" s="165"/>
      <c r="AB207" s="133">
        <f>+IF(AA207='Tabla Valoración controles'!$D$7,'Tabla Valoración controles'!$F$7,IF(Y207=FORMULAS!$A$10,0,'Tabla Valoración controles'!$F$8))</f>
        <v>0</v>
      </c>
      <c r="AC207" s="165"/>
      <c r="AD207" s="132">
        <f>+IF(AC207='Tabla Valoración controles'!$D$9,'Tabla Valoración controles'!$F$9,IF(Y207=FORMULAS!$A$10,0,'Tabla Valoración controles'!$F$10))</f>
        <v>0</v>
      </c>
      <c r="AE207" s="165"/>
      <c r="AF207" s="132">
        <f>+IF(AE207='Tabla Valoración controles'!$D$9,'Tabla Valoración controles'!$F$9,IF(AA207=FORMULAS!$A$10,0,'Tabla Valoración controles'!$F$10))</f>
        <v>0</v>
      </c>
      <c r="AG207" s="165"/>
      <c r="AH207" s="132">
        <f>+IF(AG207='Tabla Valoración controles'!$D$13,'Tabla Valoración controles'!$F$13,'Tabla Valoración controles'!$F$14)</f>
        <v>0</v>
      </c>
      <c r="AI207" s="194">
        <f t="shared" si="11"/>
        <v>0</v>
      </c>
      <c r="AJ207" s="166"/>
      <c r="AK207" s="167">
        <f>+IF(AJ207=[2]CONTROLES!$C$50,[2]CONTROLES!$D$50,[2]CONTROLES!$D$51)</f>
        <v>0</v>
      </c>
      <c r="AL207" s="166"/>
      <c r="AM207" s="167">
        <f>+IF(AL207=[2]CONTROLES!$C$52,[2]CONTROLES!$D$52,[2]CONTROLES!$D$53)</f>
        <v>0</v>
      </c>
      <c r="AN207" s="166"/>
      <c r="AO207" s="167">
        <f>+IF(AN207=[2]CONTROLES!$C$54,[2]CONTROLES!$D$54,[2]CONTROLES!$D$55)</f>
        <v>0</v>
      </c>
      <c r="AP207" s="166"/>
      <c r="AQ207" s="167">
        <f>+IF(AP207=[2]CONTROLES!$C$56,[2]CONTROLES!$D$56,IF(AP207=[2]CONTROLES!$C$57,[2]CONTROLES!$D$57,[2]CONTROLES!$D$58))</f>
        <v>0</v>
      </c>
      <c r="AR207" s="166"/>
      <c r="AS207" s="167">
        <f>+IF(AR207=[2]CONTROLES!$C$59,[2]CONTROLES!$D$59,[2]CONTROLES!$D$60)</f>
        <v>0</v>
      </c>
      <c r="AT207" s="166"/>
      <c r="AU207" s="167">
        <f>+IF(AT207=[2]CONTROLES!$C$61,[2]CONTROLES!$D$61,[2]CONTROLES!$D$62)</f>
        <v>0</v>
      </c>
      <c r="AV207" s="166"/>
      <c r="AW207" s="168">
        <f>+IF(AV207=[2]CONTROLES!$C$63,[2]CONTROLES!$D$63,IF(AV207=[2]CONTROLES!$C$64,[2]CONTROLES!$D$64,[2]CONTROLES!$D$65))</f>
        <v>0</v>
      </c>
      <c r="AX207" s="168">
        <f t="shared" si="12"/>
        <v>0</v>
      </c>
      <c r="AY207" s="169" t="str">
        <f t="shared" si="13"/>
        <v>Débil</v>
      </c>
      <c r="AZ207" s="388" t="s">
        <v>3</v>
      </c>
      <c r="BA207" s="388" t="str">
        <f>VLOOKUP(AZ207,FORMULAS!$A$77:$B$82,2,0)</f>
        <v>Probabilidad</v>
      </c>
      <c r="BB207" s="391" t="e">
        <f>+R207</f>
        <v>#N/A</v>
      </c>
      <c r="BC207" s="393" t="e">
        <f>CONCATENATE(BB207,"-",BA207)</f>
        <v>#N/A</v>
      </c>
      <c r="BD207" s="360" t="e">
        <f>VLOOKUP(BC207,FORMULAS!$I$77:$J$97,2,0)</f>
        <v>#N/A</v>
      </c>
      <c r="BE207" s="360"/>
      <c r="BF207" s="66"/>
      <c r="BG207" s="66"/>
      <c r="BH207" s="170"/>
      <c r="BI207" s="66"/>
      <c r="BJ207" s="66"/>
      <c r="BK207" s="66"/>
      <c r="BL207" s="66"/>
      <c r="BM207" s="66" t="s">
        <v>171</v>
      </c>
      <c r="BN207" s="360"/>
      <c r="BO207" s="185"/>
      <c r="BP207" s="185"/>
      <c r="BQ207" s="185"/>
      <c r="BR207" s="185"/>
      <c r="BS207" s="185"/>
      <c r="BT207" s="185"/>
      <c r="BU207" s="185"/>
      <c r="BV207" s="185"/>
      <c r="BW207" s="185"/>
      <c r="BX207" s="185"/>
      <c r="BY207" s="185"/>
      <c r="BZ207" s="185"/>
      <c r="CA207" s="185"/>
      <c r="CB207" s="185"/>
      <c r="CC207" s="185"/>
      <c r="CD207" s="185"/>
      <c r="CE207" s="185"/>
      <c r="CF207" s="185"/>
      <c r="CG207" s="360"/>
      <c r="CH207" s="360"/>
      <c r="CI207" s="360"/>
      <c r="CJ207" s="360"/>
      <c r="CK207" s="360"/>
      <c r="CL207" s="360"/>
      <c r="CM207" s="360"/>
      <c r="CN207" s="360"/>
      <c r="CO207" s="360"/>
      <c r="CP207" s="360"/>
      <c r="CQ207" s="360"/>
      <c r="CR207" s="360"/>
      <c r="CS207" s="360"/>
      <c r="CT207" s="360"/>
      <c r="CU207" s="360"/>
      <c r="CV207" s="360"/>
      <c r="CW207" s="360"/>
      <c r="CX207" s="360"/>
      <c r="CY207" s="360"/>
      <c r="CZ207" s="360"/>
      <c r="DA207" s="360"/>
      <c r="DB207" s="360"/>
      <c r="DC207" s="360"/>
      <c r="DD207" s="360"/>
      <c r="DE207" s="360"/>
      <c r="DF207" s="360"/>
      <c r="DG207" s="360"/>
      <c r="DH207" s="360"/>
      <c r="DI207" s="360"/>
      <c r="DJ207" s="360"/>
      <c r="DK207" s="360"/>
      <c r="DL207" s="360"/>
      <c r="DM207" s="360"/>
      <c r="DN207" s="360"/>
      <c r="DO207" s="360"/>
      <c r="DP207" s="360"/>
      <c r="DQ207" s="360"/>
      <c r="DR207" s="360"/>
      <c r="DS207" s="360"/>
      <c r="DT207" s="360"/>
      <c r="DU207" s="360"/>
      <c r="DV207" s="360"/>
      <c r="DW207" s="360"/>
      <c r="DX207" s="360"/>
      <c r="DY207" s="360"/>
      <c r="DZ207" s="360"/>
      <c r="EA207" s="360"/>
      <c r="EB207" s="360"/>
      <c r="EC207" s="360"/>
      <c r="ED207" s="360"/>
      <c r="EE207" s="360"/>
      <c r="EF207" s="360"/>
      <c r="EG207" s="360"/>
      <c r="EH207" s="360"/>
      <c r="EI207" s="360"/>
      <c r="EJ207" s="360"/>
      <c r="EK207" s="360"/>
    </row>
    <row r="208" spans="1:141" ht="39.75" hidden="1" customHeight="1" x14ac:dyDescent="0.2">
      <c r="A208" s="352"/>
      <c r="B208" s="397"/>
      <c r="C208" s="397"/>
      <c r="D208" s="397"/>
      <c r="E208" s="199"/>
      <c r="F208" s="437"/>
      <c r="G208" s="199"/>
      <c r="H208" s="439"/>
      <c r="I208" s="436"/>
      <c r="J208" s="189"/>
      <c r="K208" s="171"/>
      <c r="L208" s="171"/>
      <c r="M208" s="171"/>
      <c r="N208" s="171"/>
      <c r="O208" s="397"/>
      <c r="P208" s="389"/>
      <c r="Q208" s="394"/>
      <c r="R208" s="389"/>
      <c r="S208" s="394"/>
      <c r="T208" s="361"/>
      <c r="U208" s="163"/>
      <c r="V208" s="164"/>
      <c r="W208" s="164"/>
      <c r="X208" s="164"/>
      <c r="Y208" s="165" t="s">
        <v>115</v>
      </c>
      <c r="Z208" s="132">
        <f>+IF(Y208='Tabla Valoración controles'!$D$4,'Tabla Valoración controles'!$F$4,IF('Mapa Corrupcion'!Y208='Tabla Valoración controles'!$D$5,'Tabla Valoración controles'!$F$5,IF(Y208=FORMULAS!$A$10,0,'Tabla Valoración controles'!$F$6)))</f>
        <v>0</v>
      </c>
      <c r="AA208" s="165"/>
      <c r="AB208" s="133">
        <f>+IF(AA208='Tabla Valoración controles'!$D$7,'Tabla Valoración controles'!$F$7,IF(Y208=FORMULAS!$A$10,0,'Tabla Valoración controles'!$F$8))</f>
        <v>0</v>
      </c>
      <c r="AC208" s="165"/>
      <c r="AD208" s="132">
        <f>+IF(AC208='Tabla Valoración controles'!$D$9,'Tabla Valoración controles'!$F$9,IF(Y208=FORMULAS!$A$10,0,'Tabla Valoración controles'!$F$10))</f>
        <v>0</v>
      </c>
      <c r="AE208" s="165"/>
      <c r="AF208" s="132">
        <f>+IF(AE208='Tabla Valoración controles'!$D$9,'Tabla Valoración controles'!$F$9,IF(AA208=FORMULAS!$A$10,0,'Tabla Valoración controles'!$F$10))</f>
        <v>0</v>
      </c>
      <c r="AG208" s="165"/>
      <c r="AH208" s="132">
        <f>+IF(AG208='Tabla Valoración controles'!$D$13,'Tabla Valoración controles'!$F$13,'Tabla Valoración controles'!$F$14)</f>
        <v>0</v>
      </c>
      <c r="AI208" s="194">
        <f t="shared" si="11"/>
        <v>0</v>
      </c>
      <c r="AJ208" s="166"/>
      <c r="AK208" s="167">
        <f>+IF(AJ208=[2]CONTROLES!$C$50,[2]CONTROLES!$D$50,[2]CONTROLES!$D$51)</f>
        <v>0</v>
      </c>
      <c r="AL208" s="166"/>
      <c r="AM208" s="167">
        <f>+IF(AL208=[2]CONTROLES!$C$52,[2]CONTROLES!$D$52,[2]CONTROLES!$D$53)</f>
        <v>0</v>
      </c>
      <c r="AN208" s="166"/>
      <c r="AO208" s="167">
        <f>+IF(AN208=[2]CONTROLES!$C$54,[2]CONTROLES!$D$54,[2]CONTROLES!$D$55)</f>
        <v>0</v>
      </c>
      <c r="AP208" s="166"/>
      <c r="AQ208" s="167">
        <f>+IF(AP208=[2]CONTROLES!$C$56,[2]CONTROLES!$D$56,IF(AP208=[2]CONTROLES!$C$57,[2]CONTROLES!$D$57,[2]CONTROLES!$D$58))</f>
        <v>0</v>
      </c>
      <c r="AR208" s="166"/>
      <c r="AS208" s="167">
        <f>+IF(AR208=[2]CONTROLES!$C$59,[2]CONTROLES!$D$59,[2]CONTROLES!$D$60)</f>
        <v>0</v>
      </c>
      <c r="AT208" s="166"/>
      <c r="AU208" s="167">
        <f>+IF(AT208=[2]CONTROLES!$C$61,[2]CONTROLES!$D$61,[2]CONTROLES!$D$62)</f>
        <v>0</v>
      </c>
      <c r="AV208" s="166"/>
      <c r="AW208" s="168">
        <f>+IF(AV208=[2]CONTROLES!$C$63,[2]CONTROLES!$D$63,IF(AV208=[2]CONTROLES!$C$64,[2]CONTROLES!$D$64,[2]CONTROLES!$D$65))</f>
        <v>0</v>
      </c>
      <c r="AX208" s="168">
        <f t="shared" si="12"/>
        <v>0</v>
      </c>
      <c r="AY208" s="169" t="str">
        <f t="shared" si="13"/>
        <v>Débil</v>
      </c>
      <c r="AZ208" s="389"/>
      <c r="BA208" s="389"/>
      <c r="BB208" s="392"/>
      <c r="BC208" s="394"/>
      <c r="BD208" s="361"/>
      <c r="BE208" s="361"/>
      <c r="BF208" s="66"/>
      <c r="BG208" s="66"/>
      <c r="BH208" s="170"/>
      <c r="BI208" s="66"/>
      <c r="BJ208" s="66"/>
      <c r="BK208" s="66"/>
      <c r="BL208" s="66"/>
      <c r="BM208" s="66" t="s">
        <v>171</v>
      </c>
      <c r="BN208" s="361"/>
      <c r="BO208" s="186"/>
      <c r="BP208" s="186"/>
      <c r="BQ208" s="186"/>
      <c r="BR208" s="186"/>
      <c r="BS208" s="186"/>
      <c r="BT208" s="186"/>
      <c r="BU208" s="186"/>
      <c r="BV208" s="186"/>
      <c r="BW208" s="186"/>
      <c r="BX208" s="186"/>
      <c r="BY208" s="186"/>
      <c r="BZ208" s="186"/>
      <c r="CA208" s="186"/>
      <c r="CB208" s="186"/>
      <c r="CC208" s="186"/>
      <c r="CD208" s="186"/>
      <c r="CE208" s="186"/>
      <c r="CF208" s="186"/>
      <c r="CG208" s="361"/>
      <c r="CH208" s="361"/>
      <c r="CI208" s="361"/>
      <c r="CJ208" s="361"/>
      <c r="CK208" s="361"/>
      <c r="CL208" s="361"/>
      <c r="CM208" s="361"/>
      <c r="CN208" s="361"/>
      <c r="CO208" s="361"/>
      <c r="CP208" s="361"/>
      <c r="CQ208" s="361"/>
      <c r="CR208" s="361"/>
      <c r="CS208" s="361"/>
      <c r="CT208" s="361"/>
      <c r="CU208" s="361"/>
      <c r="CV208" s="361"/>
      <c r="CW208" s="361"/>
      <c r="CX208" s="361"/>
      <c r="CY208" s="361"/>
      <c r="CZ208" s="361"/>
      <c r="DA208" s="361"/>
      <c r="DB208" s="361"/>
      <c r="DC208" s="361"/>
      <c r="DD208" s="361"/>
      <c r="DE208" s="361"/>
      <c r="DF208" s="361"/>
      <c r="DG208" s="361"/>
      <c r="DH208" s="361"/>
      <c r="DI208" s="361"/>
      <c r="DJ208" s="361"/>
      <c r="DK208" s="361"/>
      <c r="DL208" s="361"/>
      <c r="DM208" s="361"/>
      <c r="DN208" s="361"/>
      <c r="DO208" s="361"/>
      <c r="DP208" s="361"/>
      <c r="DQ208" s="361"/>
      <c r="DR208" s="361"/>
      <c r="DS208" s="361"/>
      <c r="DT208" s="361"/>
      <c r="DU208" s="361"/>
      <c r="DV208" s="361"/>
      <c r="DW208" s="361"/>
      <c r="DX208" s="361"/>
      <c r="DY208" s="361"/>
      <c r="DZ208" s="361"/>
      <c r="EA208" s="361"/>
      <c r="EB208" s="361"/>
      <c r="EC208" s="361"/>
      <c r="ED208" s="361"/>
      <c r="EE208" s="361"/>
      <c r="EF208" s="361"/>
      <c r="EG208" s="361"/>
      <c r="EH208" s="361"/>
      <c r="EI208" s="361"/>
      <c r="EJ208" s="361"/>
      <c r="EK208" s="361"/>
    </row>
    <row r="209" spans="1:141" ht="39.75" hidden="1" customHeight="1" x14ac:dyDescent="0.2">
      <c r="A209" s="352"/>
      <c r="B209" s="397"/>
      <c r="C209" s="397"/>
      <c r="D209" s="397"/>
      <c r="E209" s="199"/>
      <c r="F209" s="437"/>
      <c r="G209" s="199"/>
      <c r="H209" s="439"/>
      <c r="I209" s="436"/>
      <c r="J209" s="189"/>
      <c r="K209" s="171"/>
      <c r="L209" s="171"/>
      <c r="M209" s="171"/>
      <c r="N209" s="171"/>
      <c r="O209" s="397"/>
      <c r="P209" s="389"/>
      <c r="Q209" s="394"/>
      <c r="R209" s="389"/>
      <c r="S209" s="394"/>
      <c r="T209" s="361"/>
      <c r="U209" s="163"/>
      <c r="V209" s="164"/>
      <c r="W209" s="164"/>
      <c r="X209" s="164"/>
      <c r="Y209" s="165" t="s">
        <v>115</v>
      </c>
      <c r="Z209" s="132">
        <f>+IF(Y209='Tabla Valoración controles'!$D$4,'Tabla Valoración controles'!$F$4,IF('Mapa Corrupcion'!Y209='Tabla Valoración controles'!$D$5,'Tabla Valoración controles'!$F$5,IF(Y209=FORMULAS!$A$10,0,'Tabla Valoración controles'!$F$6)))</f>
        <v>0</v>
      </c>
      <c r="AA209" s="165"/>
      <c r="AB209" s="133">
        <f>+IF(AA209='Tabla Valoración controles'!$D$7,'Tabla Valoración controles'!$F$7,IF(Y209=FORMULAS!$A$10,0,'Tabla Valoración controles'!$F$8))</f>
        <v>0</v>
      </c>
      <c r="AC209" s="165"/>
      <c r="AD209" s="132">
        <f>+IF(AC209='Tabla Valoración controles'!$D$9,'Tabla Valoración controles'!$F$9,IF(Y209=FORMULAS!$A$10,0,'Tabla Valoración controles'!$F$10))</f>
        <v>0</v>
      </c>
      <c r="AE209" s="165"/>
      <c r="AF209" s="132">
        <f>+IF(AE209='Tabla Valoración controles'!$D$9,'Tabla Valoración controles'!$F$9,IF(AA209=FORMULAS!$A$10,0,'Tabla Valoración controles'!$F$10))</f>
        <v>0</v>
      </c>
      <c r="AG209" s="165"/>
      <c r="AH209" s="132">
        <f>+IF(AG209='Tabla Valoración controles'!$D$13,'Tabla Valoración controles'!$F$13,'Tabla Valoración controles'!$F$14)</f>
        <v>0</v>
      </c>
      <c r="AI209" s="194">
        <f t="shared" si="11"/>
        <v>0</v>
      </c>
      <c r="AJ209" s="166"/>
      <c r="AK209" s="167">
        <f>+IF(AJ209=[2]CONTROLES!$C$50,[2]CONTROLES!$D$50,[2]CONTROLES!$D$51)</f>
        <v>0</v>
      </c>
      <c r="AL209" s="166"/>
      <c r="AM209" s="167">
        <f>+IF(AL209=[2]CONTROLES!$C$52,[2]CONTROLES!$D$52,[2]CONTROLES!$D$53)</f>
        <v>0</v>
      </c>
      <c r="AN209" s="166"/>
      <c r="AO209" s="167">
        <f>+IF(AN209=[2]CONTROLES!$C$54,[2]CONTROLES!$D$54,[2]CONTROLES!$D$55)</f>
        <v>0</v>
      </c>
      <c r="AP209" s="166"/>
      <c r="AQ209" s="167">
        <f>+IF(AP209=[2]CONTROLES!$C$56,[2]CONTROLES!$D$56,IF(AP209=[2]CONTROLES!$C$57,[2]CONTROLES!$D$57,[2]CONTROLES!$D$58))</f>
        <v>0</v>
      </c>
      <c r="AR209" s="166"/>
      <c r="AS209" s="167">
        <f>+IF(AR209=[2]CONTROLES!$C$59,[2]CONTROLES!$D$59,[2]CONTROLES!$D$60)</f>
        <v>0</v>
      </c>
      <c r="AT209" s="166"/>
      <c r="AU209" s="167">
        <f>+IF(AT209=[2]CONTROLES!$C$61,[2]CONTROLES!$D$61,[2]CONTROLES!$D$62)</f>
        <v>0</v>
      </c>
      <c r="AV209" s="166"/>
      <c r="AW209" s="168">
        <f>+IF(AV209=[2]CONTROLES!$C$63,[2]CONTROLES!$D$63,IF(AV209=[2]CONTROLES!$C$64,[2]CONTROLES!$D$64,[2]CONTROLES!$D$65))</f>
        <v>0</v>
      </c>
      <c r="AX209" s="168">
        <f t="shared" si="12"/>
        <v>0</v>
      </c>
      <c r="AY209" s="169" t="str">
        <f t="shared" si="13"/>
        <v>Débil</v>
      </c>
      <c r="AZ209" s="389"/>
      <c r="BA209" s="389"/>
      <c r="BB209" s="392"/>
      <c r="BC209" s="394"/>
      <c r="BD209" s="361"/>
      <c r="BE209" s="361"/>
      <c r="BF209" s="66"/>
      <c r="BG209" s="66"/>
      <c r="BH209" s="170"/>
      <c r="BI209" s="66"/>
      <c r="BJ209" s="66"/>
      <c r="BK209" s="66"/>
      <c r="BL209" s="66"/>
      <c r="BM209" s="66" t="s">
        <v>171</v>
      </c>
      <c r="BN209" s="361"/>
      <c r="BO209" s="186"/>
      <c r="BP209" s="186"/>
      <c r="BQ209" s="186"/>
      <c r="BR209" s="186"/>
      <c r="BS209" s="186"/>
      <c r="BT209" s="186"/>
      <c r="BU209" s="186"/>
      <c r="BV209" s="186"/>
      <c r="BW209" s="186"/>
      <c r="BX209" s="186"/>
      <c r="BY209" s="186"/>
      <c r="BZ209" s="186"/>
      <c r="CA209" s="186"/>
      <c r="CB209" s="186"/>
      <c r="CC209" s="186"/>
      <c r="CD209" s="186"/>
      <c r="CE209" s="186"/>
      <c r="CF209" s="186"/>
      <c r="CG209" s="361"/>
      <c r="CH209" s="361"/>
      <c r="CI209" s="361"/>
      <c r="CJ209" s="361"/>
      <c r="CK209" s="361"/>
      <c r="CL209" s="361"/>
      <c r="CM209" s="361"/>
      <c r="CN209" s="361"/>
      <c r="CO209" s="361"/>
      <c r="CP209" s="361"/>
      <c r="CQ209" s="361"/>
      <c r="CR209" s="361"/>
      <c r="CS209" s="361"/>
      <c r="CT209" s="361"/>
      <c r="CU209" s="361"/>
      <c r="CV209" s="361"/>
      <c r="CW209" s="361"/>
      <c r="CX209" s="361"/>
      <c r="CY209" s="361"/>
      <c r="CZ209" s="361"/>
      <c r="DA209" s="361"/>
      <c r="DB209" s="361"/>
      <c r="DC209" s="361"/>
      <c r="DD209" s="361"/>
      <c r="DE209" s="361"/>
      <c r="DF209" s="361"/>
      <c r="DG209" s="361"/>
      <c r="DH209" s="361"/>
      <c r="DI209" s="361"/>
      <c r="DJ209" s="361"/>
      <c r="DK209" s="361"/>
      <c r="DL209" s="361"/>
      <c r="DM209" s="361"/>
      <c r="DN209" s="361"/>
      <c r="DO209" s="361"/>
      <c r="DP209" s="361"/>
      <c r="DQ209" s="361"/>
      <c r="DR209" s="361"/>
      <c r="DS209" s="361"/>
      <c r="DT209" s="361"/>
      <c r="DU209" s="361"/>
      <c r="DV209" s="361"/>
      <c r="DW209" s="361"/>
      <c r="DX209" s="361"/>
      <c r="DY209" s="361"/>
      <c r="DZ209" s="361"/>
      <c r="EA209" s="361"/>
      <c r="EB209" s="361"/>
      <c r="EC209" s="361"/>
      <c r="ED209" s="361"/>
      <c r="EE209" s="361"/>
      <c r="EF209" s="361"/>
      <c r="EG209" s="361"/>
      <c r="EH209" s="361"/>
      <c r="EI209" s="361"/>
      <c r="EJ209" s="361"/>
      <c r="EK209" s="361"/>
    </row>
    <row r="210" spans="1:141" ht="39.75" hidden="1" customHeight="1" x14ac:dyDescent="0.2">
      <c r="A210" s="352"/>
      <c r="B210" s="397"/>
      <c r="C210" s="397"/>
      <c r="D210" s="397"/>
      <c r="E210" s="199"/>
      <c r="F210" s="437"/>
      <c r="G210" s="199"/>
      <c r="H210" s="439"/>
      <c r="I210" s="436"/>
      <c r="J210" s="189"/>
      <c r="K210" s="171"/>
      <c r="L210" s="171"/>
      <c r="M210" s="171"/>
      <c r="N210" s="171"/>
      <c r="O210" s="397"/>
      <c r="P210" s="389"/>
      <c r="Q210" s="394"/>
      <c r="R210" s="389"/>
      <c r="S210" s="394"/>
      <c r="T210" s="361"/>
      <c r="U210" s="163"/>
      <c r="V210" s="164"/>
      <c r="W210" s="164"/>
      <c r="X210" s="164"/>
      <c r="Y210" s="165" t="s">
        <v>115</v>
      </c>
      <c r="Z210" s="132">
        <f>+IF(Y210='Tabla Valoración controles'!$D$4,'Tabla Valoración controles'!$F$4,IF('Mapa Corrupcion'!Y210='Tabla Valoración controles'!$D$5,'Tabla Valoración controles'!$F$5,IF(Y210=FORMULAS!$A$10,0,'Tabla Valoración controles'!$F$6)))</f>
        <v>0</v>
      </c>
      <c r="AA210" s="165"/>
      <c r="AB210" s="133">
        <f>+IF(AA210='Tabla Valoración controles'!$D$7,'Tabla Valoración controles'!$F$7,IF(Y210=FORMULAS!$A$10,0,'Tabla Valoración controles'!$F$8))</f>
        <v>0</v>
      </c>
      <c r="AC210" s="165"/>
      <c r="AD210" s="132">
        <f>+IF(AC210='Tabla Valoración controles'!$D$9,'Tabla Valoración controles'!$F$9,IF(Y210=FORMULAS!$A$10,0,'Tabla Valoración controles'!$F$10))</f>
        <v>0</v>
      </c>
      <c r="AE210" s="165"/>
      <c r="AF210" s="132">
        <f>+IF(AE210='Tabla Valoración controles'!$D$9,'Tabla Valoración controles'!$F$9,IF(AA210=FORMULAS!$A$10,0,'Tabla Valoración controles'!$F$10))</f>
        <v>0</v>
      </c>
      <c r="AG210" s="165"/>
      <c r="AH210" s="132">
        <f>+IF(AG210='Tabla Valoración controles'!$D$13,'Tabla Valoración controles'!$F$13,'Tabla Valoración controles'!$F$14)</f>
        <v>0</v>
      </c>
      <c r="AI210" s="194">
        <f t="shared" si="11"/>
        <v>0</v>
      </c>
      <c r="AJ210" s="166"/>
      <c r="AK210" s="167">
        <f>+IF(AJ210=[2]CONTROLES!$C$50,[2]CONTROLES!$D$50,[2]CONTROLES!$D$51)</f>
        <v>0</v>
      </c>
      <c r="AL210" s="166"/>
      <c r="AM210" s="167">
        <f>+IF(AL210=[2]CONTROLES!$C$52,[2]CONTROLES!$D$52,[2]CONTROLES!$D$53)</f>
        <v>0</v>
      </c>
      <c r="AN210" s="166"/>
      <c r="AO210" s="167">
        <f>+IF(AN210=[2]CONTROLES!$C$54,[2]CONTROLES!$D$54,[2]CONTROLES!$D$55)</f>
        <v>0</v>
      </c>
      <c r="AP210" s="166"/>
      <c r="AQ210" s="167">
        <f>+IF(AP210=[2]CONTROLES!$C$56,[2]CONTROLES!$D$56,IF(AP210=[2]CONTROLES!$C$57,[2]CONTROLES!$D$57,[2]CONTROLES!$D$58))</f>
        <v>0</v>
      </c>
      <c r="AR210" s="166"/>
      <c r="AS210" s="167">
        <f>+IF(AR210=[2]CONTROLES!$C$59,[2]CONTROLES!$D$59,[2]CONTROLES!$D$60)</f>
        <v>0</v>
      </c>
      <c r="AT210" s="166"/>
      <c r="AU210" s="167">
        <f>+IF(AT210=[2]CONTROLES!$C$61,[2]CONTROLES!$D$61,[2]CONTROLES!$D$62)</f>
        <v>0</v>
      </c>
      <c r="AV210" s="166"/>
      <c r="AW210" s="168">
        <f>+IF(AV210=[2]CONTROLES!$C$63,[2]CONTROLES!$D$63,IF(AV210=[2]CONTROLES!$C$64,[2]CONTROLES!$D$64,[2]CONTROLES!$D$65))</f>
        <v>0</v>
      </c>
      <c r="AX210" s="168">
        <f t="shared" si="12"/>
        <v>0</v>
      </c>
      <c r="AY210" s="169" t="str">
        <f t="shared" si="13"/>
        <v>Débil</v>
      </c>
      <c r="AZ210" s="389"/>
      <c r="BA210" s="389"/>
      <c r="BB210" s="392"/>
      <c r="BC210" s="394"/>
      <c r="BD210" s="361"/>
      <c r="BE210" s="361"/>
      <c r="BF210" s="66"/>
      <c r="BG210" s="66"/>
      <c r="BH210" s="170"/>
      <c r="BI210" s="66"/>
      <c r="BJ210" s="66"/>
      <c r="BK210" s="66"/>
      <c r="BL210" s="66"/>
      <c r="BM210" s="66" t="s">
        <v>171</v>
      </c>
      <c r="BN210" s="361"/>
      <c r="BO210" s="186"/>
      <c r="BP210" s="186"/>
      <c r="BQ210" s="186"/>
      <c r="BR210" s="186"/>
      <c r="BS210" s="186"/>
      <c r="BT210" s="186"/>
      <c r="BU210" s="186"/>
      <c r="BV210" s="186"/>
      <c r="BW210" s="186"/>
      <c r="BX210" s="186"/>
      <c r="BY210" s="186"/>
      <c r="BZ210" s="186"/>
      <c r="CA210" s="186"/>
      <c r="CB210" s="186"/>
      <c r="CC210" s="186"/>
      <c r="CD210" s="186"/>
      <c r="CE210" s="186"/>
      <c r="CF210" s="186"/>
      <c r="CG210" s="361"/>
      <c r="CH210" s="361"/>
      <c r="CI210" s="361"/>
      <c r="CJ210" s="361"/>
      <c r="CK210" s="361"/>
      <c r="CL210" s="361"/>
      <c r="CM210" s="361"/>
      <c r="CN210" s="361"/>
      <c r="CO210" s="361"/>
      <c r="CP210" s="361"/>
      <c r="CQ210" s="361"/>
      <c r="CR210" s="361"/>
      <c r="CS210" s="361"/>
      <c r="CT210" s="361"/>
      <c r="CU210" s="361"/>
      <c r="CV210" s="361"/>
      <c r="CW210" s="361"/>
      <c r="CX210" s="361"/>
      <c r="CY210" s="361"/>
      <c r="CZ210" s="361"/>
      <c r="DA210" s="361"/>
      <c r="DB210" s="361"/>
      <c r="DC210" s="361"/>
      <c r="DD210" s="361"/>
      <c r="DE210" s="361"/>
      <c r="DF210" s="361"/>
      <c r="DG210" s="361"/>
      <c r="DH210" s="361"/>
      <c r="DI210" s="361"/>
      <c r="DJ210" s="361"/>
      <c r="DK210" s="361"/>
      <c r="DL210" s="361"/>
      <c r="DM210" s="361"/>
      <c r="DN210" s="361"/>
      <c r="DO210" s="361"/>
      <c r="DP210" s="361"/>
      <c r="DQ210" s="361"/>
      <c r="DR210" s="361"/>
      <c r="DS210" s="361"/>
      <c r="DT210" s="361"/>
      <c r="DU210" s="361"/>
      <c r="DV210" s="361"/>
      <c r="DW210" s="361"/>
      <c r="DX210" s="361"/>
      <c r="DY210" s="361"/>
      <c r="DZ210" s="361"/>
      <c r="EA210" s="361"/>
      <c r="EB210" s="361"/>
      <c r="EC210" s="361"/>
      <c r="ED210" s="361"/>
      <c r="EE210" s="361"/>
      <c r="EF210" s="361"/>
      <c r="EG210" s="361"/>
      <c r="EH210" s="361"/>
      <c r="EI210" s="361"/>
      <c r="EJ210" s="361"/>
      <c r="EK210" s="361"/>
    </row>
    <row r="211" spans="1:141" ht="39.75" hidden="1" customHeight="1" x14ac:dyDescent="0.2">
      <c r="A211" s="352"/>
      <c r="B211" s="397"/>
      <c r="C211" s="397"/>
      <c r="D211" s="397"/>
      <c r="E211" s="199"/>
      <c r="F211" s="437"/>
      <c r="G211" s="199"/>
      <c r="H211" s="439"/>
      <c r="I211" s="436"/>
      <c r="J211" s="189"/>
      <c r="K211" s="171"/>
      <c r="L211" s="171"/>
      <c r="M211" s="171"/>
      <c r="N211" s="171"/>
      <c r="O211" s="397"/>
      <c r="P211" s="389"/>
      <c r="Q211" s="394"/>
      <c r="R211" s="389"/>
      <c r="S211" s="394"/>
      <c r="T211" s="361"/>
      <c r="U211" s="163"/>
      <c r="V211" s="164"/>
      <c r="W211" s="164"/>
      <c r="X211" s="164"/>
      <c r="Y211" s="165" t="s">
        <v>115</v>
      </c>
      <c r="Z211" s="132">
        <f>+IF(Y211='Tabla Valoración controles'!$D$4,'Tabla Valoración controles'!$F$4,IF('Mapa Corrupcion'!Y211='Tabla Valoración controles'!$D$5,'Tabla Valoración controles'!$F$5,IF(Y211=FORMULAS!$A$10,0,'Tabla Valoración controles'!$F$6)))</f>
        <v>0</v>
      </c>
      <c r="AA211" s="165"/>
      <c r="AB211" s="133">
        <f>+IF(AA211='Tabla Valoración controles'!$D$7,'Tabla Valoración controles'!$F$7,IF(Y211=FORMULAS!$A$10,0,'Tabla Valoración controles'!$F$8))</f>
        <v>0</v>
      </c>
      <c r="AC211" s="165"/>
      <c r="AD211" s="132">
        <f>+IF(AC211='Tabla Valoración controles'!$D$9,'Tabla Valoración controles'!$F$9,IF(Y211=FORMULAS!$A$10,0,'Tabla Valoración controles'!$F$10))</f>
        <v>0</v>
      </c>
      <c r="AE211" s="165"/>
      <c r="AF211" s="132">
        <f>+IF(AE211='Tabla Valoración controles'!$D$9,'Tabla Valoración controles'!$F$9,IF(AA211=FORMULAS!$A$10,0,'Tabla Valoración controles'!$F$10))</f>
        <v>0</v>
      </c>
      <c r="AG211" s="165"/>
      <c r="AH211" s="132">
        <f>+IF(AG211='Tabla Valoración controles'!$D$13,'Tabla Valoración controles'!$F$13,'Tabla Valoración controles'!$F$14)</f>
        <v>0</v>
      </c>
      <c r="AI211" s="194">
        <f t="shared" si="11"/>
        <v>0</v>
      </c>
      <c r="AJ211" s="166"/>
      <c r="AK211" s="167">
        <f>+IF(AJ211=[2]CONTROLES!$C$50,[2]CONTROLES!$D$50,[2]CONTROLES!$D$51)</f>
        <v>0</v>
      </c>
      <c r="AL211" s="166"/>
      <c r="AM211" s="167">
        <f>+IF(AL211=[2]CONTROLES!$C$52,[2]CONTROLES!$D$52,[2]CONTROLES!$D$53)</f>
        <v>0</v>
      </c>
      <c r="AN211" s="166"/>
      <c r="AO211" s="167">
        <f>+IF(AN211=[2]CONTROLES!$C$54,[2]CONTROLES!$D$54,[2]CONTROLES!$D$55)</f>
        <v>0</v>
      </c>
      <c r="AP211" s="166"/>
      <c r="AQ211" s="167">
        <f>+IF(AP211=[2]CONTROLES!$C$56,[2]CONTROLES!$D$56,IF(AP211=[2]CONTROLES!$C$57,[2]CONTROLES!$D$57,[2]CONTROLES!$D$58))</f>
        <v>0</v>
      </c>
      <c r="AR211" s="166"/>
      <c r="AS211" s="167">
        <f>+IF(AR211=[2]CONTROLES!$C$59,[2]CONTROLES!$D$59,[2]CONTROLES!$D$60)</f>
        <v>0</v>
      </c>
      <c r="AT211" s="166"/>
      <c r="AU211" s="167">
        <f>+IF(AT211=[2]CONTROLES!$C$61,[2]CONTROLES!$D$61,[2]CONTROLES!$D$62)</f>
        <v>0</v>
      </c>
      <c r="AV211" s="166"/>
      <c r="AW211" s="168">
        <f>+IF(AV211=[2]CONTROLES!$C$63,[2]CONTROLES!$D$63,IF(AV211=[2]CONTROLES!$C$64,[2]CONTROLES!$D$64,[2]CONTROLES!$D$65))</f>
        <v>0</v>
      </c>
      <c r="AX211" s="168">
        <f t="shared" si="12"/>
        <v>0</v>
      </c>
      <c r="AY211" s="169" t="str">
        <f t="shared" si="13"/>
        <v>Débil</v>
      </c>
      <c r="AZ211" s="389"/>
      <c r="BA211" s="389"/>
      <c r="BB211" s="392"/>
      <c r="BC211" s="394"/>
      <c r="BD211" s="361"/>
      <c r="BE211" s="361"/>
      <c r="BF211" s="66"/>
      <c r="BG211" s="66"/>
      <c r="BH211" s="170"/>
      <c r="BI211" s="66"/>
      <c r="BJ211" s="66"/>
      <c r="BK211" s="66"/>
      <c r="BL211" s="66"/>
      <c r="BM211" s="66" t="s">
        <v>171</v>
      </c>
      <c r="BN211" s="361"/>
      <c r="BO211" s="186"/>
      <c r="BP211" s="186"/>
      <c r="BQ211" s="186"/>
      <c r="BR211" s="186"/>
      <c r="BS211" s="186"/>
      <c r="BT211" s="186"/>
      <c r="BU211" s="186"/>
      <c r="BV211" s="186"/>
      <c r="BW211" s="186"/>
      <c r="BX211" s="186"/>
      <c r="BY211" s="186"/>
      <c r="BZ211" s="186"/>
      <c r="CA211" s="186"/>
      <c r="CB211" s="186"/>
      <c r="CC211" s="186"/>
      <c r="CD211" s="186"/>
      <c r="CE211" s="186"/>
      <c r="CF211" s="186"/>
      <c r="CG211" s="361"/>
      <c r="CH211" s="361"/>
      <c r="CI211" s="361"/>
      <c r="CJ211" s="361"/>
      <c r="CK211" s="361"/>
      <c r="CL211" s="361"/>
      <c r="CM211" s="361"/>
      <c r="CN211" s="361"/>
      <c r="CO211" s="361"/>
      <c r="CP211" s="361"/>
      <c r="CQ211" s="361"/>
      <c r="CR211" s="361"/>
      <c r="CS211" s="361"/>
      <c r="CT211" s="361"/>
      <c r="CU211" s="361"/>
      <c r="CV211" s="361"/>
      <c r="CW211" s="361"/>
      <c r="CX211" s="361"/>
      <c r="CY211" s="361"/>
      <c r="CZ211" s="361"/>
      <c r="DA211" s="361"/>
      <c r="DB211" s="361"/>
      <c r="DC211" s="361"/>
      <c r="DD211" s="361"/>
      <c r="DE211" s="361"/>
      <c r="DF211" s="361"/>
      <c r="DG211" s="361"/>
      <c r="DH211" s="361"/>
      <c r="DI211" s="361"/>
      <c r="DJ211" s="361"/>
      <c r="DK211" s="361"/>
      <c r="DL211" s="361"/>
      <c r="DM211" s="361"/>
      <c r="DN211" s="361"/>
      <c r="DO211" s="361"/>
      <c r="DP211" s="361"/>
      <c r="DQ211" s="361"/>
      <c r="DR211" s="361"/>
      <c r="DS211" s="361"/>
      <c r="DT211" s="361"/>
      <c r="DU211" s="361"/>
      <c r="DV211" s="361"/>
      <c r="DW211" s="361"/>
      <c r="DX211" s="361"/>
      <c r="DY211" s="361"/>
      <c r="DZ211" s="361"/>
      <c r="EA211" s="361"/>
      <c r="EB211" s="361"/>
      <c r="EC211" s="361"/>
      <c r="ED211" s="361"/>
      <c r="EE211" s="361"/>
      <c r="EF211" s="361"/>
      <c r="EG211" s="361"/>
      <c r="EH211" s="361"/>
      <c r="EI211" s="361"/>
      <c r="EJ211" s="361"/>
      <c r="EK211" s="361"/>
    </row>
    <row r="212" spans="1:141" ht="39.75" hidden="1" customHeight="1" x14ac:dyDescent="0.2">
      <c r="A212" s="353"/>
      <c r="B212" s="398"/>
      <c r="C212" s="398"/>
      <c r="D212" s="398"/>
      <c r="E212" s="199"/>
      <c r="F212" s="437"/>
      <c r="G212" s="199"/>
      <c r="H212" s="440"/>
      <c r="I212" s="436"/>
      <c r="J212" s="190"/>
      <c r="K212" s="172"/>
      <c r="L212" s="172"/>
      <c r="M212" s="172"/>
      <c r="N212" s="172"/>
      <c r="O212" s="398"/>
      <c r="P212" s="390"/>
      <c r="Q212" s="395"/>
      <c r="R212" s="390"/>
      <c r="S212" s="395"/>
      <c r="T212" s="362"/>
      <c r="U212" s="163"/>
      <c r="V212" s="164"/>
      <c r="W212" s="164"/>
      <c r="X212" s="164"/>
      <c r="Y212" s="165" t="s">
        <v>115</v>
      </c>
      <c r="Z212" s="132">
        <f>+IF(Y212='Tabla Valoración controles'!$D$4,'Tabla Valoración controles'!$F$4,IF('Mapa Corrupcion'!Y212='Tabla Valoración controles'!$D$5,'Tabla Valoración controles'!$F$5,IF(Y212=FORMULAS!$A$10,0,'Tabla Valoración controles'!$F$6)))</f>
        <v>0</v>
      </c>
      <c r="AA212" s="165"/>
      <c r="AB212" s="133">
        <f>+IF(AA212='Tabla Valoración controles'!$D$7,'Tabla Valoración controles'!$F$7,IF(Y212=FORMULAS!$A$10,0,'Tabla Valoración controles'!$F$8))</f>
        <v>0</v>
      </c>
      <c r="AC212" s="165"/>
      <c r="AD212" s="132">
        <f>+IF(AC212='Tabla Valoración controles'!$D$9,'Tabla Valoración controles'!$F$9,IF(Y212=FORMULAS!$A$10,0,'Tabla Valoración controles'!$F$10))</f>
        <v>0</v>
      </c>
      <c r="AE212" s="165"/>
      <c r="AF212" s="132">
        <f>+IF(AE212='Tabla Valoración controles'!$D$9,'Tabla Valoración controles'!$F$9,IF(AA212=FORMULAS!$A$10,0,'Tabla Valoración controles'!$F$10))</f>
        <v>0</v>
      </c>
      <c r="AG212" s="165"/>
      <c r="AH212" s="132">
        <f>+IF(AG212='Tabla Valoración controles'!$D$13,'Tabla Valoración controles'!$F$13,'Tabla Valoración controles'!$F$14)</f>
        <v>0</v>
      </c>
      <c r="AI212" s="194">
        <f t="shared" si="11"/>
        <v>0</v>
      </c>
      <c r="AJ212" s="166"/>
      <c r="AK212" s="167">
        <f>+IF(AJ212=[2]CONTROLES!$C$50,[2]CONTROLES!$D$50,[2]CONTROLES!$D$51)</f>
        <v>0</v>
      </c>
      <c r="AL212" s="166"/>
      <c r="AM212" s="167">
        <f>+IF(AL212=[2]CONTROLES!$C$52,[2]CONTROLES!$D$52,[2]CONTROLES!$D$53)</f>
        <v>0</v>
      </c>
      <c r="AN212" s="166"/>
      <c r="AO212" s="167">
        <f>+IF(AN212=[2]CONTROLES!$C$54,[2]CONTROLES!$D$54,[2]CONTROLES!$D$55)</f>
        <v>0</v>
      </c>
      <c r="AP212" s="166"/>
      <c r="AQ212" s="167">
        <f>+IF(AP212=[2]CONTROLES!$C$56,[2]CONTROLES!$D$56,IF(AP212=[2]CONTROLES!$C$57,[2]CONTROLES!$D$57,[2]CONTROLES!$D$58))</f>
        <v>0</v>
      </c>
      <c r="AR212" s="166"/>
      <c r="AS212" s="167">
        <f>+IF(AR212=[2]CONTROLES!$C$59,[2]CONTROLES!$D$59,[2]CONTROLES!$D$60)</f>
        <v>0</v>
      </c>
      <c r="AT212" s="166"/>
      <c r="AU212" s="167">
        <f>+IF(AT212=[2]CONTROLES!$C$61,[2]CONTROLES!$D$61,[2]CONTROLES!$D$62)</f>
        <v>0</v>
      </c>
      <c r="AV212" s="166"/>
      <c r="AW212" s="168">
        <f>+IF(AV212=[2]CONTROLES!$C$63,[2]CONTROLES!$D$63,IF(AV212=[2]CONTROLES!$C$64,[2]CONTROLES!$D$64,[2]CONTROLES!$D$65))</f>
        <v>0</v>
      </c>
      <c r="AX212" s="168">
        <f t="shared" si="12"/>
        <v>0</v>
      </c>
      <c r="AY212" s="169" t="str">
        <f t="shared" si="13"/>
        <v>Débil</v>
      </c>
      <c r="AZ212" s="390"/>
      <c r="BA212" s="390"/>
      <c r="BB212" s="392"/>
      <c r="BC212" s="395"/>
      <c r="BD212" s="362"/>
      <c r="BE212" s="362"/>
      <c r="BF212" s="66"/>
      <c r="BG212" s="66"/>
      <c r="BH212" s="170"/>
      <c r="BI212" s="66"/>
      <c r="BJ212" s="66"/>
      <c r="BK212" s="66"/>
      <c r="BL212" s="66"/>
      <c r="BM212" s="66" t="s">
        <v>171</v>
      </c>
      <c r="BN212" s="362"/>
      <c r="BO212" s="187"/>
      <c r="BP212" s="187"/>
      <c r="BQ212" s="187"/>
      <c r="BR212" s="187"/>
      <c r="BS212" s="187"/>
      <c r="BT212" s="187"/>
      <c r="BU212" s="187"/>
      <c r="BV212" s="187"/>
      <c r="BW212" s="187"/>
      <c r="BX212" s="187"/>
      <c r="BY212" s="187"/>
      <c r="BZ212" s="187"/>
      <c r="CA212" s="187"/>
      <c r="CB212" s="187"/>
      <c r="CC212" s="187"/>
      <c r="CD212" s="187"/>
      <c r="CE212" s="187"/>
      <c r="CF212" s="187"/>
      <c r="CG212" s="362"/>
      <c r="CH212" s="362"/>
      <c r="CI212" s="362"/>
      <c r="CJ212" s="362"/>
      <c r="CK212" s="362"/>
      <c r="CL212" s="362"/>
      <c r="CM212" s="362"/>
      <c r="CN212" s="362"/>
      <c r="CO212" s="362"/>
      <c r="CP212" s="362"/>
      <c r="CQ212" s="362"/>
      <c r="CR212" s="362"/>
      <c r="CS212" s="362"/>
      <c r="CT212" s="362"/>
      <c r="CU212" s="362"/>
      <c r="CV212" s="362"/>
      <c r="CW212" s="362"/>
      <c r="CX212" s="362"/>
      <c r="CY212" s="362"/>
      <c r="CZ212" s="362"/>
      <c r="DA212" s="362"/>
      <c r="DB212" s="362"/>
      <c r="DC212" s="362"/>
      <c r="DD212" s="362"/>
      <c r="DE212" s="362"/>
      <c r="DF212" s="362"/>
      <c r="DG212" s="362"/>
      <c r="DH212" s="362"/>
      <c r="DI212" s="362"/>
      <c r="DJ212" s="362"/>
      <c r="DK212" s="362"/>
      <c r="DL212" s="362"/>
      <c r="DM212" s="362"/>
      <c r="DN212" s="362"/>
      <c r="DO212" s="362"/>
      <c r="DP212" s="362"/>
      <c r="DQ212" s="362"/>
      <c r="DR212" s="362"/>
      <c r="DS212" s="362"/>
      <c r="DT212" s="362"/>
      <c r="DU212" s="362"/>
      <c r="DV212" s="362"/>
      <c r="DW212" s="362"/>
      <c r="DX212" s="362"/>
      <c r="DY212" s="362"/>
      <c r="DZ212" s="362"/>
      <c r="EA212" s="362"/>
      <c r="EB212" s="362"/>
      <c r="EC212" s="362"/>
      <c r="ED212" s="362"/>
      <c r="EE212" s="362"/>
      <c r="EF212" s="362"/>
      <c r="EG212" s="362"/>
      <c r="EH212" s="362"/>
      <c r="EI212" s="362"/>
      <c r="EJ212" s="362"/>
      <c r="EK212" s="362"/>
    </row>
    <row r="213" spans="1:141" ht="39.75" hidden="1" customHeight="1" x14ac:dyDescent="0.2">
      <c r="A213" s="351"/>
      <c r="B213" s="396" t="s">
        <v>121</v>
      </c>
      <c r="C213" s="396" t="str">
        <f>VLOOKUP(B213,FORMULAS!$A$30:$B$46,2,0)</f>
        <v>OBJETIVO PROCESO</v>
      </c>
      <c r="D213" s="396" t="str">
        <f>VLOOKUP(B213,FORMULAS!$A$30:$C$46,3,0)</f>
        <v>RESPONSABLE</v>
      </c>
      <c r="E213" s="199"/>
      <c r="F213" s="437"/>
      <c r="G213" s="199"/>
      <c r="H213" s="438"/>
      <c r="I213" s="436"/>
      <c r="J213" s="188"/>
      <c r="K213" s="162"/>
      <c r="L213" s="162"/>
      <c r="M213" s="162"/>
      <c r="N213" s="162"/>
      <c r="O213" s="396" t="s">
        <v>3</v>
      </c>
      <c r="P213" s="388" t="str">
        <f>VLOOKUP(O213,FORMULAS!$A$77:$B$82,2,0)</f>
        <v>Probabilidad</v>
      </c>
      <c r="Q213" s="393" t="str">
        <f>+P213</f>
        <v>Probabilidad</v>
      </c>
      <c r="R213" s="388" t="e">
        <f>VLOOKUP(A213,'Impacto Ri Inhe'!$B$5:$AF$41,31,1)</f>
        <v>#N/A</v>
      </c>
      <c r="S213" s="393" t="e">
        <f>CONCATENATE(R213,"-",Q213)</f>
        <v>#N/A</v>
      </c>
      <c r="T213" s="360" t="e">
        <f>VLOOKUP(S213,FORMULAS!$I$77:$J$97,2,0)</f>
        <v>#N/A</v>
      </c>
      <c r="U213" s="163"/>
      <c r="V213" s="164"/>
      <c r="W213" s="164"/>
      <c r="X213" s="164"/>
      <c r="Y213" s="165" t="s">
        <v>115</v>
      </c>
      <c r="Z213" s="132">
        <f>+IF(Y213='Tabla Valoración controles'!$D$4,'Tabla Valoración controles'!$F$4,IF('Mapa Corrupcion'!Y213='Tabla Valoración controles'!$D$5,'Tabla Valoración controles'!$F$5,IF(Y213=FORMULAS!$A$10,0,'Tabla Valoración controles'!$F$6)))</f>
        <v>0</v>
      </c>
      <c r="AA213" s="165"/>
      <c r="AB213" s="133">
        <f>+IF(AA213='Tabla Valoración controles'!$D$7,'Tabla Valoración controles'!$F$7,IF(Y213=FORMULAS!$A$10,0,'Tabla Valoración controles'!$F$8))</f>
        <v>0</v>
      </c>
      <c r="AC213" s="165"/>
      <c r="AD213" s="132">
        <f>+IF(AC213='Tabla Valoración controles'!$D$9,'Tabla Valoración controles'!$F$9,IF(Y213=FORMULAS!$A$10,0,'Tabla Valoración controles'!$F$10))</f>
        <v>0</v>
      </c>
      <c r="AE213" s="165"/>
      <c r="AF213" s="132">
        <f>+IF(AE213='Tabla Valoración controles'!$D$9,'Tabla Valoración controles'!$F$9,IF(AA213=FORMULAS!$A$10,0,'Tabla Valoración controles'!$F$10))</f>
        <v>0</v>
      </c>
      <c r="AG213" s="165"/>
      <c r="AH213" s="132">
        <f>+IF(AG213='Tabla Valoración controles'!$D$13,'Tabla Valoración controles'!$F$13,'Tabla Valoración controles'!$F$14)</f>
        <v>0</v>
      </c>
      <c r="AI213" s="194">
        <f t="shared" si="11"/>
        <v>0</v>
      </c>
      <c r="AJ213" s="166"/>
      <c r="AK213" s="167">
        <f>+IF(AJ213=[2]CONTROLES!$C$50,[2]CONTROLES!$D$50,[2]CONTROLES!$D$51)</f>
        <v>0</v>
      </c>
      <c r="AL213" s="166"/>
      <c r="AM213" s="167">
        <f>+IF(AL213=[2]CONTROLES!$C$52,[2]CONTROLES!$D$52,[2]CONTROLES!$D$53)</f>
        <v>0</v>
      </c>
      <c r="AN213" s="166"/>
      <c r="AO213" s="167">
        <f>+IF(AN213=[2]CONTROLES!$C$54,[2]CONTROLES!$D$54,[2]CONTROLES!$D$55)</f>
        <v>0</v>
      </c>
      <c r="AP213" s="166"/>
      <c r="AQ213" s="167">
        <f>+IF(AP213=[2]CONTROLES!$C$56,[2]CONTROLES!$D$56,IF(AP213=[2]CONTROLES!$C$57,[2]CONTROLES!$D$57,[2]CONTROLES!$D$58))</f>
        <v>0</v>
      </c>
      <c r="AR213" s="166"/>
      <c r="AS213" s="167">
        <f>+IF(AR213=[2]CONTROLES!$C$59,[2]CONTROLES!$D$59,[2]CONTROLES!$D$60)</f>
        <v>0</v>
      </c>
      <c r="AT213" s="166"/>
      <c r="AU213" s="167">
        <f>+IF(AT213=[2]CONTROLES!$C$61,[2]CONTROLES!$D$61,[2]CONTROLES!$D$62)</f>
        <v>0</v>
      </c>
      <c r="AV213" s="166"/>
      <c r="AW213" s="168">
        <f>+IF(AV213=[2]CONTROLES!$C$63,[2]CONTROLES!$D$63,IF(AV213=[2]CONTROLES!$C$64,[2]CONTROLES!$D$64,[2]CONTROLES!$D$65))</f>
        <v>0</v>
      </c>
      <c r="AX213" s="168">
        <f t="shared" si="12"/>
        <v>0</v>
      </c>
      <c r="AY213" s="169" t="str">
        <f t="shared" si="13"/>
        <v>Débil</v>
      </c>
      <c r="AZ213" s="388" t="s">
        <v>3</v>
      </c>
      <c r="BA213" s="388" t="str">
        <f>VLOOKUP(AZ213,FORMULAS!$A$77:$B$82,2,0)</f>
        <v>Probabilidad</v>
      </c>
      <c r="BB213" s="391" t="e">
        <f>+R213</f>
        <v>#N/A</v>
      </c>
      <c r="BC213" s="393" t="e">
        <f>CONCATENATE(BB213,"-",BA213)</f>
        <v>#N/A</v>
      </c>
      <c r="BD213" s="360" t="e">
        <f>VLOOKUP(BC213,FORMULAS!$I$77:$J$97,2,0)</f>
        <v>#N/A</v>
      </c>
      <c r="BE213" s="360"/>
      <c r="BF213" s="66"/>
      <c r="BG213" s="66"/>
      <c r="BH213" s="170"/>
      <c r="BI213" s="66"/>
      <c r="BJ213" s="66"/>
      <c r="BK213" s="66"/>
      <c r="BL213" s="66"/>
      <c r="BM213" s="66" t="s">
        <v>171</v>
      </c>
      <c r="BN213" s="360"/>
      <c r="BO213" s="185"/>
      <c r="BP213" s="185"/>
      <c r="BQ213" s="185"/>
      <c r="BR213" s="185"/>
      <c r="BS213" s="185"/>
      <c r="BT213" s="185"/>
      <c r="BU213" s="185"/>
      <c r="BV213" s="185"/>
      <c r="BW213" s="185"/>
      <c r="BX213" s="185"/>
      <c r="BY213" s="185"/>
      <c r="BZ213" s="185"/>
      <c r="CA213" s="185"/>
      <c r="CB213" s="185"/>
      <c r="CC213" s="185"/>
      <c r="CD213" s="185"/>
      <c r="CE213" s="185"/>
      <c r="CF213" s="185"/>
      <c r="CG213" s="360"/>
      <c r="CH213" s="360"/>
      <c r="CI213" s="360"/>
      <c r="CJ213" s="360"/>
      <c r="CK213" s="360"/>
      <c r="CL213" s="360"/>
      <c r="CM213" s="360"/>
      <c r="CN213" s="360"/>
      <c r="CO213" s="360"/>
      <c r="CP213" s="360"/>
      <c r="CQ213" s="360"/>
      <c r="CR213" s="360"/>
      <c r="CS213" s="360"/>
      <c r="CT213" s="360"/>
      <c r="CU213" s="360"/>
      <c r="CV213" s="360"/>
      <c r="CW213" s="360"/>
      <c r="CX213" s="360"/>
      <c r="CY213" s="360"/>
      <c r="CZ213" s="360"/>
      <c r="DA213" s="360"/>
      <c r="DB213" s="360"/>
      <c r="DC213" s="360"/>
      <c r="DD213" s="360"/>
      <c r="DE213" s="360"/>
      <c r="DF213" s="360"/>
      <c r="DG213" s="360"/>
      <c r="DH213" s="360"/>
      <c r="DI213" s="360"/>
      <c r="DJ213" s="360"/>
      <c r="DK213" s="360"/>
      <c r="DL213" s="360"/>
      <c r="DM213" s="360"/>
      <c r="DN213" s="360"/>
      <c r="DO213" s="360"/>
      <c r="DP213" s="360"/>
      <c r="DQ213" s="360"/>
      <c r="DR213" s="360"/>
      <c r="DS213" s="360"/>
      <c r="DT213" s="360"/>
      <c r="DU213" s="360"/>
      <c r="DV213" s="360"/>
      <c r="DW213" s="360"/>
      <c r="DX213" s="360"/>
      <c r="DY213" s="360"/>
      <c r="DZ213" s="360"/>
      <c r="EA213" s="360"/>
      <c r="EB213" s="360"/>
      <c r="EC213" s="360"/>
      <c r="ED213" s="360"/>
      <c r="EE213" s="360"/>
      <c r="EF213" s="360"/>
      <c r="EG213" s="360"/>
      <c r="EH213" s="360"/>
      <c r="EI213" s="360"/>
      <c r="EJ213" s="360"/>
      <c r="EK213" s="360"/>
    </row>
    <row r="214" spans="1:141" ht="39.75" hidden="1" customHeight="1" x14ac:dyDescent="0.2">
      <c r="A214" s="352"/>
      <c r="B214" s="397"/>
      <c r="C214" s="397"/>
      <c r="D214" s="397"/>
      <c r="E214" s="199"/>
      <c r="F214" s="437"/>
      <c r="G214" s="199"/>
      <c r="H214" s="439"/>
      <c r="I214" s="436"/>
      <c r="J214" s="189"/>
      <c r="K214" s="171"/>
      <c r="L214" s="171"/>
      <c r="M214" s="171"/>
      <c r="N214" s="171"/>
      <c r="O214" s="397"/>
      <c r="P214" s="389"/>
      <c r="Q214" s="394"/>
      <c r="R214" s="389"/>
      <c r="S214" s="394"/>
      <c r="T214" s="361"/>
      <c r="U214" s="163"/>
      <c r="V214" s="164"/>
      <c r="W214" s="164"/>
      <c r="X214" s="164"/>
      <c r="Y214" s="165" t="s">
        <v>115</v>
      </c>
      <c r="Z214" s="132">
        <f>+IF(Y214='Tabla Valoración controles'!$D$4,'Tabla Valoración controles'!$F$4,IF('Mapa Corrupcion'!Y214='Tabla Valoración controles'!$D$5,'Tabla Valoración controles'!$F$5,IF(Y214=FORMULAS!$A$10,0,'Tabla Valoración controles'!$F$6)))</f>
        <v>0</v>
      </c>
      <c r="AA214" s="165"/>
      <c r="AB214" s="133">
        <f>+IF(AA214='Tabla Valoración controles'!$D$7,'Tabla Valoración controles'!$F$7,IF(Y214=FORMULAS!$A$10,0,'Tabla Valoración controles'!$F$8))</f>
        <v>0</v>
      </c>
      <c r="AC214" s="165"/>
      <c r="AD214" s="132">
        <f>+IF(AC214='Tabla Valoración controles'!$D$9,'Tabla Valoración controles'!$F$9,IF(Y214=FORMULAS!$A$10,0,'Tabla Valoración controles'!$F$10))</f>
        <v>0</v>
      </c>
      <c r="AE214" s="165"/>
      <c r="AF214" s="132">
        <f>+IF(AE214='Tabla Valoración controles'!$D$9,'Tabla Valoración controles'!$F$9,IF(AA214=FORMULAS!$A$10,0,'Tabla Valoración controles'!$F$10))</f>
        <v>0</v>
      </c>
      <c r="AG214" s="165"/>
      <c r="AH214" s="132">
        <f>+IF(AG214='Tabla Valoración controles'!$D$13,'Tabla Valoración controles'!$F$13,'Tabla Valoración controles'!$F$14)</f>
        <v>0</v>
      </c>
      <c r="AI214" s="194">
        <f t="shared" si="11"/>
        <v>0</v>
      </c>
      <c r="AJ214" s="166"/>
      <c r="AK214" s="167">
        <f>+IF(AJ214=[2]CONTROLES!$C$50,[2]CONTROLES!$D$50,[2]CONTROLES!$D$51)</f>
        <v>0</v>
      </c>
      <c r="AL214" s="166"/>
      <c r="AM214" s="167">
        <f>+IF(AL214=[2]CONTROLES!$C$52,[2]CONTROLES!$D$52,[2]CONTROLES!$D$53)</f>
        <v>0</v>
      </c>
      <c r="AN214" s="166"/>
      <c r="AO214" s="167">
        <f>+IF(AN214=[2]CONTROLES!$C$54,[2]CONTROLES!$D$54,[2]CONTROLES!$D$55)</f>
        <v>0</v>
      </c>
      <c r="AP214" s="166"/>
      <c r="AQ214" s="167">
        <f>+IF(AP214=[2]CONTROLES!$C$56,[2]CONTROLES!$D$56,IF(AP214=[2]CONTROLES!$C$57,[2]CONTROLES!$D$57,[2]CONTROLES!$D$58))</f>
        <v>0</v>
      </c>
      <c r="AR214" s="166"/>
      <c r="AS214" s="167">
        <f>+IF(AR214=[2]CONTROLES!$C$59,[2]CONTROLES!$D$59,[2]CONTROLES!$D$60)</f>
        <v>0</v>
      </c>
      <c r="AT214" s="166"/>
      <c r="AU214" s="167">
        <f>+IF(AT214=[2]CONTROLES!$C$61,[2]CONTROLES!$D$61,[2]CONTROLES!$D$62)</f>
        <v>0</v>
      </c>
      <c r="AV214" s="166"/>
      <c r="AW214" s="168">
        <f>+IF(AV214=[2]CONTROLES!$C$63,[2]CONTROLES!$D$63,IF(AV214=[2]CONTROLES!$C$64,[2]CONTROLES!$D$64,[2]CONTROLES!$D$65))</f>
        <v>0</v>
      </c>
      <c r="AX214" s="168">
        <f t="shared" si="12"/>
        <v>0</v>
      </c>
      <c r="AY214" s="169" t="str">
        <f t="shared" si="13"/>
        <v>Débil</v>
      </c>
      <c r="AZ214" s="389"/>
      <c r="BA214" s="389"/>
      <c r="BB214" s="392"/>
      <c r="BC214" s="394"/>
      <c r="BD214" s="361"/>
      <c r="BE214" s="361"/>
      <c r="BF214" s="66"/>
      <c r="BG214" s="66"/>
      <c r="BH214" s="170"/>
      <c r="BI214" s="66"/>
      <c r="BJ214" s="66"/>
      <c r="BK214" s="66"/>
      <c r="BL214" s="66"/>
      <c r="BM214" s="66" t="s">
        <v>171</v>
      </c>
      <c r="BN214" s="361"/>
      <c r="BO214" s="186"/>
      <c r="BP214" s="186"/>
      <c r="BQ214" s="186"/>
      <c r="BR214" s="186"/>
      <c r="BS214" s="186"/>
      <c r="BT214" s="186"/>
      <c r="BU214" s="186"/>
      <c r="BV214" s="186"/>
      <c r="BW214" s="186"/>
      <c r="BX214" s="186"/>
      <c r="BY214" s="186"/>
      <c r="BZ214" s="186"/>
      <c r="CA214" s="186"/>
      <c r="CB214" s="186"/>
      <c r="CC214" s="186"/>
      <c r="CD214" s="186"/>
      <c r="CE214" s="186"/>
      <c r="CF214" s="186"/>
      <c r="CG214" s="361"/>
      <c r="CH214" s="361"/>
      <c r="CI214" s="361"/>
      <c r="CJ214" s="361"/>
      <c r="CK214" s="361"/>
      <c r="CL214" s="361"/>
      <c r="CM214" s="361"/>
      <c r="CN214" s="361"/>
      <c r="CO214" s="361"/>
      <c r="CP214" s="361"/>
      <c r="CQ214" s="361"/>
      <c r="CR214" s="361"/>
      <c r="CS214" s="361"/>
      <c r="CT214" s="361"/>
      <c r="CU214" s="361"/>
      <c r="CV214" s="361"/>
      <c r="CW214" s="361"/>
      <c r="CX214" s="361"/>
      <c r="CY214" s="361"/>
      <c r="CZ214" s="361"/>
      <c r="DA214" s="361"/>
      <c r="DB214" s="361"/>
      <c r="DC214" s="361"/>
      <c r="DD214" s="361"/>
      <c r="DE214" s="361"/>
      <c r="DF214" s="361"/>
      <c r="DG214" s="361"/>
      <c r="DH214" s="361"/>
      <c r="DI214" s="361"/>
      <c r="DJ214" s="361"/>
      <c r="DK214" s="361"/>
      <c r="DL214" s="361"/>
      <c r="DM214" s="361"/>
      <c r="DN214" s="361"/>
      <c r="DO214" s="361"/>
      <c r="DP214" s="361"/>
      <c r="DQ214" s="361"/>
      <c r="DR214" s="361"/>
      <c r="DS214" s="361"/>
      <c r="DT214" s="361"/>
      <c r="DU214" s="361"/>
      <c r="DV214" s="361"/>
      <c r="DW214" s="361"/>
      <c r="DX214" s="361"/>
      <c r="DY214" s="361"/>
      <c r="DZ214" s="361"/>
      <c r="EA214" s="361"/>
      <c r="EB214" s="361"/>
      <c r="EC214" s="361"/>
      <c r="ED214" s="361"/>
      <c r="EE214" s="361"/>
      <c r="EF214" s="361"/>
      <c r="EG214" s="361"/>
      <c r="EH214" s="361"/>
      <c r="EI214" s="361"/>
      <c r="EJ214" s="361"/>
      <c r="EK214" s="361"/>
    </row>
    <row r="215" spans="1:141" ht="39.75" hidden="1" customHeight="1" x14ac:dyDescent="0.2">
      <c r="A215" s="352"/>
      <c r="B215" s="397"/>
      <c r="C215" s="397"/>
      <c r="D215" s="397"/>
      <c r="E215" s="199"/>
      <c r="F215" s="437"/>
      <c r="G215" s="199"/>
      <c r="H215" s="439"/>
      <c r="I215" s="436"/>
      <c r="J215" s="189"/>
      <c r="K215" s="171"/>
      <c r="L215" s="171"/>
      <c r="M215" s="171"/>
      <c r="N215" s="171"/>
      <c r="O215" s="397"/>
      <c r="P215" s="389"/>
      <c r="Q215" s="394"/>
      <c r="R215" s="389"/>
      <c r="S215" s="394"/>
      <c r="T215" s="361"/>
      <c r="U215" s="163"/>
      <c r="V215" s="164"/>
      <c r="W215" s="164"/>
      <c r="X215" s="164"/>
      <c r="Y215" s="165" t="s">
        <v>115</v>
      </c>
      <c r="Z215" s="132">
        <f>+IF(Y215='Tabla Valoración controles'!$D$4,'Tabla Valoración controles'!$F$4,IF('Mapa Corrupcion'!Y215='Tabla Valoración controles'!$D$5,'Tabla Valoración controles'!$F$5,IF(Y215=FORMULAS!$A$10,0,'Tabla Valoración controles'!$F$6)))</f>
        <v>0</v>
      </c>
      <c r="AA215" s="165"/>
      <c r="AB215" s="133">
        <f>+IF(AA215='Tabla Valoración controles'!$D$7,'Tabla Valoración controles'!$F$7,IF(Y215=FORMULAS!$A$10,0,'Tabla Valoración controles'!$F$8))</f>
        <v>0</v>
      </c>
      <c r="AC215" s="165"/>
      <c r="AD215" s="132">
        <f>+IF(AC215='Tabla Valoración controles'!$D$9,'Tabla Valoración controles'!$F$9,IF(Y215=FORMULAS!$A$10,0,'Tabla Valoración controles'!$F$10))</f>
        <v>0</v>
      </c>
      <c r="AE215" s="165"/>
      <c r="AF215" s="132">
        <f>+IF(AE215='Tabla Valoración controles'!$D$9,'Tabla Valoración controles'!$F$9,IF(AA215=FORMULAS!$A$10,0,'Tabla Valoración controles'!$F$10))</f>
        <v>0</v>
      </c>
      <c r="AG215" s="165"/>
      <c r="AH215" s="132">
        <f>+IF(AG215='Tabla Valoración controles'!$D$13,'Tabla Valoración controles'!$F$13,'Tabla Valoración controles'!$F$14)</f>
        <v>0</v>
      </c>
      <c r="AI215" s="194">
        <f t="shared" si="11"/>
        <v>0</v>
      </c>
      <c r="AJ215" s="166"/>
      <c r="AK215" s="167">
        <f>+IF(AJ215=[2]CONTROLES!$C$50,[2]CONTROLES!$D$50,[2]CONTROLES!$D$51)</f>
        <v>0</v>
      </c>
      <c r="AL215" s="166"/>
      <c r="AM215" s="167">
        <f>+IF(AL215=[2]CONTROLES!$C$52,[2]CONTROLES!$D$52,[2]CONTROLES!$D$53)</f>
        <v>0</v>
      </c>
      <c r="AN215" s="166"/>
      <c r="AO215" s="167">
        <f>+IF(AN215=[2]CONTROLES!$C$54,[2]CONTROLES!$D$54,[2]CONTROLES!$D$55)</f>
        <v>0</v>
      </c>
      <c r="AP215" s="166"/>
      <c r="AQ215" s="167">
        <f>+IF(AP215=[2]CONTROLES!$C$56,[2]CONTROLES!$D$56,IF(AP215=[2]CONTROLES!$C$57,[2]CONTROLES!$D$57,[2]CONTROLES!$D$58))</f>
        <v>0</v>
      </c>
      <c r="AR215" s="166"/>
      <c r="AS215" s="167">
        <f>+IF(AR215=[2]CONTROLES!$C$59,[2]CONTROLES!$D$59,[2]CONTROLES!$D$60)</f>
        <v>0</v>
      </c>
      <c r="AT215" s="166"/>
      <c r="AU215" s="167">
        <f>+IF(AT215=[2]CONTROLES!$C$61,[2]CONTROLES!$D$61,[2]CONTROLES!$D$62)</f>
        <v>0</v>
      </c>
      <c r="AV215" s="166"/>
      <c r="AW215" s="168">
        <f>+IF(AV215=[2]CONTROLES!$C$63,[2]CONTROLES!$D$63,IF(AV215=[2]CONTROLES!$C$64,[2]CONTROLES!$D$64,[2]CONTROLES!$D$65))</f>
        <v>0</v>
      </c>
      <c r="AX215" s="168">
        <f t="shared" si="12"/>
        <v>0</v>
      </c>
      <c r="AY215" s="169" t="str">
        <f t="shared" si="13"/>
        <v>Débil</v>
      </c>
      <c r="AZ215" s="389"/>
      <c r="BA215" s="389"/>
      <c r="BB215" s="392"/>
      <c r="BC215" s="394"/>
      <c r="BD215" s="361"/>
      <c r="BE215" s="361"/>
      <c r="BF215" s="66"/>
      <c r="BG215" s="66"/>
      <c r="BH215" s="170"/>
      <c r="BI215" s="66"/>
      <c r="BJ215" s="66"/>
      <c r="BK215" s="66"/>
      <c r="BL215" s="66"/>
      <c r="BM215" s="66" t="s">
        <v>171</v>
      </c>
      <c r="BN215" s="361"/>
      <c r="BO215" s="186"/>
      <c r="BP215" s="186"/>
      <c r="BQ215" s="186"/>
      <c r="BR215" s="186"/>
      <c r="BS215" s="186"/>
      <c r="BT215" s="186"/>
      <c r="BU215" s="186"/>
      <c r="BV215" s="186"/>
      <c r="BW215" s="186"/>
      <c r="BX215" s="186"/>
      <c r="BY215" s="186"/>
      <c r="BZ215" s="186"/>
      <c r="CA215" s="186"/>
      <c r="CB215" s="186"/>
      <c r="CC215" s="186"/>
      <c r="CD215" s="186"/>
      <c r="CE215" s="186"/>
      <c r="CF215" s="186"/>
      <c r="CG215" s="361"/>
      <c r="CH215" s="361"/>
      <c r="CI215" s="361"/>
      <c r="CJ215" s="361"/>
      <c r="CK215" s="361"/>
      <c r="CL215" s="361"/>
      <c r="CM215" s="361"/>
      <c r="CN215" s="361"/>
      <c r="CO215" s="361"/>
      <c r="CP215" s="361"/>
      <c r="CQ215" s="361"/>
      <c r="CR215" s="361"/>
      <c r="CS215" s="361"/>
      <c r="CT215" s="361"/>
      <c r="CU215" s="361"/>
      <c r="CV215" s="361"/>
      <c r="CW215" s="361"/>
      <c r="CX215" s="361"/>
      <c r="CY215" s="361"/>
      <c r="CZ215" s="361"/>
      <c r="DA215" s="361"/>
      <c r="DB215" s="361"/>
      <c r="DC215" s="361"/>
      <c r="DD215" s="361"/>
      <c r="DE215" s="361"/>
      <c r="DF215" s="361"/>
      <c r="DG215" s="361"/>
      <c r="DH215" s="361"/>
      <c r="DI215" s="361"/>
      <c r="DJ215" s="361"/>
      <c r="DK215" s="361"/>
      <c r="DL215" s="361"/>
      <c r="DM215" s="361"/>
      <c r="DN215" s="361"/>
      <c r="DO215" s="361"/>
      <c r="DP215" s="361"/>
      <c r="DQ215" s="361"/>
      <c r="DR215" s="361"/>
      <c r="DS215" s="361"/>
      <c r="DT215" s="361"/>
      <c r="DU215" s="361"/>
      <c r="DV215" s="361"/>
      <c r="DW215" s="361"/>
      <c r="DX215" s="361"/>
      <c r="DY215" s="361"/>
      <c r="DZ215" s="361"/>
      <c r="EA215" s="361"/>
      <c r="EB215" s="361"/>
      <c r="EC215" s="361"/>
      <c r="ED215" s="361"/>
      <c r="EE215" s="361"/>
      <c r="EF215" s="361"/>
      <c r="EG215" s="361"/>
      <c r="EH215" s="361"/>
      <c r="EI215" s="361"/>
      <c r="EJ215" s="361"/>
      <c r="EK215" s="361"/>
    </row>
    <row r="216" spans="1:141" ht="39.75" hidden="1" customHeight="1" x14ac:dyDescent="0.2">
      <c r="A216" s="352"/>
      <c r="B216" s="397"/>
      <c r="C216" s="397"/>
      <c r="D216" s="397"/>
      <c r="E216" s="199"/>
      <c r="F216" s="437"/>
      <c r="G216" s="199"/>
      <c r="H216" s="439"/>
      <c r="I216" s="436"/>
      <c r="J216" s="189"/>
      <c r="K216" s="171"/>
      <c r="L216" s="171"/>
      <c r="M216" s="171"/>
      <c r="N216" s="171"/>
      <c r="O216" s="397"/>
      <c r="P216" s="389"/>
      <c r="Q216" s="394"/>
      <c r="R216" s="389"/>
      <c r="S216" s="394"/>
      <c r="T216" s="361"/>
      <c r="U216" s="163"/>
      <c r="V216" s="164"/>
      <c r="W216" s="164"/>
      <c r="X216" s="164"/>
      <c r="Y216" s="165" t="s">
        <v>115</v>
      </c>
      <c r="Z216" s="132">
        <f>+IF(Y216='Tabla Valoración controles'!$D$4,'Tabla Valoración controles'!$F$4,IF('Mapa Corrupcion'!Y216='Tabla Valoración controles'!$D$5,'Tabla Valoración controles'!$F$5,IF(Y216=FORMULAS!$A$10,0,'Tabla Valoración controles'!$F$6)))</f>
        <v>0</v>
      </c>
      <c r="AA216" s="165"/>
      <c r="AB216" s="133">
        <f>+IF(AA216='Tabla Valoración controles'!$D$7,'Tabla Valoración controles'!$F$7,IF(Y216=FORMULAS!$A$10,0,'Tabla Valoración controles'!$F$8))</f>
        <v>0</v>
      </c>
      <c r="AC216" s="165"/>
      <c r="AD216" s="132">
        <f>+IF(AC216='Tabla Valoración controles'!$D$9,'Tabla Valoración controles'!$F$9,IF(Y216=FORMULAS!$A$10,0,'Tabla Valoración controles'!$F$10))</f>
        <v>0</v>
      </c>
      <c r="AE216" s="165"/>
      <c r="AF216" s="132">
        <f>+IF(AE216='Tabla Valoración controles'!$D$9,'Tabla Valoración controles'!$F$9,IF(AA216=FORMULAS!$A$10,0,'Tabla Valoración controles'!$F$10))</f>
        <v>0</v>
      </c>
      <c r="AG216" s="165"/>
      <c r="AH216" s="132">
        <f>+IF(AG216='Tabla Valoración controles'!$D$13,'Tabla Valoración controles'!$F$13,'Tabla Valoración controles'!$F$14)</f>
        <v>0</v>
      </c>
      <c r="AI216" s="194">
        <f t="shared" si="11"/>
        <v>0</v>
      </c>
      <c r="AJ216" s="166"/>
      <c r="AK216" s="167">
        <f>+IF(AJ216=[2]CONTROLES!$C$50,[2]CONTROLES!$D$50,[2]CONTROLES!$D$51)</f>
        <v>0</v>
      </c>
      <c r="AL216" s="166"/>
      <c r="AM216" s="167">
        <f>+IF(AL216=[2]CONTROLES!$C$52,[2]CONTROLES!$D$52,[2]CONTROLES!$D$53)</f>
        <v>0</v>
      </c>
      <c r="AN216" s="166"/>
      <c r="AO216" s="167">
        <f>+IF(AN216=[2]CONTROLES!$C$54,[2]CONTROLES!$D$54,[2]CONTROLES!$D$55)</f>
        <v>0</v>
      </c>
      <c r="AP216" s="166"/>
      <c r="AQ216" s="167">
        <f>+IF(AP216=[2]CONTROLES!$C$56,[2]CONTROLES!$D$56,IF(AP216=[2]CONTROLES!$C$57,[2]CONTROLES!$D$57,[2]CONTROLES!$D$58))</f>
        <v>0</v>
      </c>
      <c r="AR216" s="166"/>
      <c r="AS216" s="167">
        <f>+IF(AR216=[2]CONTROLES!$C$59,[2]CONTROLES!$D$59,[2]CONTROLES!$D$60)</f>
        <v>0</v>
      </c>
      <c r="AT216" s="166"/>
      <c r="AU216" s="167">
        <f>+IF(AT216=[2]CONTROLES!$C$61,[2]CONTROLES!$D$61,[2]CONTROLES!$D$62)</f>
        <v>0</v>
      </c>
      <c r="AV216" s="166"/>
      <c r="AW216" s="168">
        <f>+IF(AV216=[2]CONTROLES!$C$63,[2]CONTROLES!$D$63,IF(AV216=[2]CONTROLES!$C$64,[2]CONTROLES!$D$64,[2]CONTROLES!$D$65))</f>
        <v>0</v>
      </c>
      <c r="AX216" s="168">
        <f t="shared" si="12"/>
        <v>0</v>
      </c>
      <c r="AY216" s="169" t="str">
        <f t="shared" si="13"/>
        <v>Débil</v>
      </c>
      <c r="AZ216" s="389"/>
      <c r="BA216" s="389"/>
      <c r="BB216" s="392"/>
      <c r="BC216" s="394"/>
      <c r="BD216" s="361"/>
      <c r="BE216" s="361"/>
      <c r="BF216" s="66"/>
      <c r="BG216" s="66"/>
      <c r="BH216" s="170"/>
      <c r="BI216" s="66"/>
      <c r="BJ216" s="66"/>
      <c r="BK216" s="66"/>
      <c r="BL216" s="66"/>
      <c r="BM216" s="66" t="s">
        <v>171</v>
      </c>
      <c r="BN216" s="361"/>
      <c r="BO216" s="186"/>
      <c r="BP216" s="186"/>
      <c r="BQ216" s="186"/>
      <c r="BR216" s="186"/>
      <c r="BS216" s="186"/>
      <c r="BT216" s="186"/>
      <c r="BU216" s="186"/>
      <c r="BV216" s="186"/>
      <c r="BW216" s="186"/>
      <c r="BX216" s="186"/>
      <c r="BY216" s="186"/>
      <c r="BZ216" s="186"/>
      <c r="CA216" s="186"/>
      <c r="CB216" s="186"/>
      <c r="CC216" s="186"/>
      <c r="CD216" s="186"/>
      <c r="CE216" s="186"/>
      <c r="CF216" s="186"/>
      <c r="CG216" s="361"/>
      <c r="CH216" s="361"/>
      <c r="CI216" s="361"/>
      <c r="CJ216" s="361"/>
      <c r="CK216" s="361"/>
      <c r="CL216" s="361"/>
      <c r="CM216" s="361"/>
      <c r="CN216" s="361"/>
      <c r="CO216" s="361"/>
      <c r="CP216" s="361"/>
      <c r="CQ216" s="361"/>
      <c r="CR216" s="361"/>
      <c r="CS216" s="361"/>
      <c r="CT216" s="361"/>
      <c r="CU216" s="361"/>
      <c r="CV216" s="361"/>
      <c r="CW216" s="361"/>
      <c r="CX216" s="361"/>
      <c r="CY216" s="361"/>
      <c r="CZ216" s="361"/>
      <c r="DA216" s="361"/>
      <c r="DB216" s="361"/>
      <c r="DC216" s="361"/>
      <c r="DD216" s="361"/>
      <c r="DE216" s="361"/>
      <c r="DF216" s="361"/>
      <c r="DG216" s="361"/>
      <c r="DH216" s="361"/>
      <c r="DI216" s="361"/>
      <c r="DJ216" s="361"/>
      <c r="DK216" s="361"/>
      <c r="DL216" s="361"/>
      <c r="DM216" s="361"/>
      <c r="DN216" s="361"/>
      <c r="DO216" s="361"/>
      <c r="DP216" s="361"/>
      <c r="DQ216" s="361"/>
      <c r="DR216" s="361"/>
      <c r="DS216" s="361"/>
      <c r="DT216" s="361"/>
      <c r="DU216" s="361"/>
      <c r="DV216" s="361"/>
      <c r="DW216" s="361"/>
      <c r="DX216" s="361"/>
      <c r="DY216" s="361"/>
      <c r="DZ216" s="361"/>
      <c r="EA216" s="361"/>
      <c r="EB216" s="361"/>
      <c r="EC216" s="361"/>
      <c r="ED216" s="361"/>
      <c r="EE216" s="361"/>
      <c r="EF216" s="361"/>
      <c r="EG216" s="361"/>
      <c r="EH216" s="361"/>
      <c r="EI216" s="361"/>
      <c r="EJ216" s="361"/>
      <c r="EK216" s="361"/>
    </row>
    <row r="217" spans="1:141" ht="39.75" hidden="1" customHeight="1" x14ac:dyDescent="0.2">
      <c r="A217" s="352"/>
      <c r="B217" s="397"/>
      <c r="C217" s="397"/>
      <c r="D217" s="397"/>
      <c r="E217" s="199"/>
      <c r="F217" s="437"/>
      <c r="G217" s="199"/>
      <c r="H217" s="439"/>
      <c r="I217" s="436"/>
      <c r="J217" s="189"/>
      <c r="K217" s="171"/>
      <c r="L217" s="171"/>
      <c r="M217" s="171"/>
      <c r="N217" s="171"/>
      <c r="O217" s="397"/>
      <c r="P217" s="389"/>
      <c r="Q217" s="394"/>
      <c r="R217" s="389"/>
      <c r="S217" s="394"/>
      <c r="T217" s="361"/>
      <c r="U217" s="163"/>
      <c r="V217" s="164"/>
      <c r="W217" s="164"/>
      <c r="X217" s="164"/>
      <c r="Y217" s="165" t="s">
        <v>115</v>
      </c>
      <c r="Z217" s="132">
        <f>+IF(Y217='Tabla Valoración controles'!$D$4,'Tabla Valoración controles'!$F$4,IF('Mapa Corrupcion'!Y217='Tabla Valoración controles'!$D$5,'Tabla Valoración controles'!$F$5,IF(Y217=FORMULAS!$A$10,0,'Tabla Valoración controles'!$F$6)))</f>
        <v>0</v>
      </c>
      <c r="AA217" s="165"/>
      <c r="AB217" s="133">
        <f>+IF(AA217='Tabla Valoración controles'!$D$7,'Tabla Valoración controles'!$F$7,IF(Y217=FORMULAS!$A$10,0,'Tabla Valoración controles'!$F$8))</f>
        <v>0</v>
      </c>
      <c r="AC217" s="165"/>
      <c r="AD217" s="132">
        <f>+IF(AC217='Tabla Valoración controles'!$D$9,'Tabla Valoración controles'!$F$9,IF(Y217=FORMULAS!$A$10,0,'Tabla Valoración controles'!$F$10))</f>
        <v>0</v>
      </c>
      <c r="AE217" s="165"/>
      <c r="AF217" s="132">
        <f>+IF(AE217='Tabla Valoración controles'!$D$9,'Tabla Valoración controles'!$F$9,IF(AA217=FORMULAS!$A$10,0,'Tabla Valoración controles'!$F$10))</f>
        <v>0</v>
      </c>
      <c r="AG217" s="165"/>
      <c r="AH217" s="132">
        <f>+IF(AG217='Tabla Valoración controles'!$D$13,'Tabla Valoración controles'!$F$13,'Tabla Valoración controles'!$F$14)</f>
        <v>0</v>
      </c>
      <c r="AI217" s="194">
        <f t="shared" si="11"/>
        <v>0</v>
      </c>
      <c r="AJ217" s="166"/>
      <c r="AK217" s="167">
        <f>+IF(AJ217=[2]CONTROLES!$C$50,[2]CONTROLES!$D$50,[2]CONTROLES!$D$51)</f>
        <v>0</v>
      </c>
      <c r="AL217" s="166"/>
      <c r="AM217" s="167">
        <f>+IF(AL217=[2]CONTROLES!$C$52,[2]CONTROLES!$D$52,[2]CONTROLES!$D$53)</f>
        <v>0</v>
      </c>
      <c r="AN217" s="166"/>
      <c r="AO217" s="167">
        <f>+IF(AN217=[2]CONTROLES!$C$54,[2]CONTROLES!$D$54,[2]CONTROLES!$D$55)</f>
        <v>0</v>
      </c>
      <c r="AP217" s="166"/>
      <c r="AQ217" s="167">
        <f>+IF(AP217=[2]CONTROLES!$C$56,[2]CONTROLES!$D$56,IF(AP217=[2]CONTROLES!$C$57,[2]CONTROLES!$D$57,[2]CONTROLES!$D$58))</f>
        <v>0</v>
      </c>
      <c r="AR217" s="166"/>
      <c r="AS217" s="167">
        <f>+IF(AR217=[2]CONTROLES!$C$59,[2]CONTROLES!$D$59,[2]CONTROLES!$D$60)</f>
        <v>0</v>
      </c>
      <c r="AT217" s="166"/>
      <c r="AU217" s="167">
        <f>+IF(AT217=[2]CONTROLES!$C$61,[2]CONTROLES!$D$61,[2]CONTROLES!$D$62)</f>
        <v>0</v>
      </c>
      <c r="AV217" s="166"/>
      <c r="AW217" s="168">
        <f>+IF(AV217=[2]CONTROLES!$C$63,[2]CONTROLES!$D$63,IF(AV217=[2]CONTROLES!$C$64,[2]CONTROLES!$D$64,[2]CONTROLES!$D$65))</f>
        <v>0</v>
      </c>
      <c r="AX217" s="168">
        <f t="shared" si="12"/>
        <v>0</v>
      </c>
      <c r="AY217" s="169" t="str">
        <f t="shared" si="13"/>
        <v>Débil</v>
      </c>
      <c r="AZ217" s="389"/>
      <c r="BA217" s="389"/>
      <c r="BB217" s="392"/>
      <c r="BC217" s="394"/>
      <c r="BD217" s="361"/>
      <c r="BE217" s="361"/>
      <c r="BF217" s="66"/>
      <c r="BG217" s="66"/>
      <c r="BH217" s="170"/>
      <c r="BI217" s="66"/>
      <c r="BJ217" s="66"/>
      <c r="BK217" s="66"/>
      <c r="BL217" s="66"/>
      <c r="BM217" s="66" t="s">
        <v>171</v>
      </c>
      <c r="BN217" s="361"/>
      <c r="BO217" s="186"/>
      <c r="BP217" s="186"/>
      <c r="BQ217" s="186"/>
      <c r="BR217" s="186"/>
      <c r="BS217" s="186"/>
      <c r="BT217" s="186"/>
      <c r="BU217" s="186"/>
      <c r="BV217" s="186"/>
      <c r="BW217" s="186"/>
      <c r="BX217" s="186"/>
      <c r="BY217" s="186"/>
      <c r="BZ217" s="186"/>
      <c r="CA217" s="186"/>
      <c r="CB217" s="186"/>
      <c r="CC217" s="186"/>
      <c r="CD217" s="186"/>
      <c r="CE217" s="186"/>
      <c r="CF217" s="186"/>
      <c r="CG217" s="361"/>
      <c r="CH217" s="361"/>
      <c r="CI217" s="361"/>
      <c r="CJ217" s="361"/>
      <c r="CK217" s="361"/>
      <c r="CL217" s="361"/>
      <c r="CM217" s="361"/>
      <c r="CN217" s="361"/>
      <c r="CO217" s="361"/>
      <c r="CP217" s="361"/>
      <c r="CQ217" s="361"/>
      <c r="CR217" s="361"/>
      <c r="CS217" s="361"/>
      <c r="CT217" s="361"/>
      <c r="CU217" s="361"/>
      <c r="CV217" s="361"/>
      <c r="CW217" s="361"/>
      <c r="CX217" s="361"/>
      <c r="CY217" s="361"/>
      <c r="CZ217" s="361"/>
      <c r="DA217" s="361"/>
      <c r="DB217" s="361"/>
      <c r="DC217" s="361"/>
      <c r="DD217" s="361"/>
      <c r="DE217" s="361"/>
      <c r="DF217" s="361"/>
      <c r="DG217" s="361"/>
      <c r="DH217" s="361"/>
      <c r="DI217" s="361"/>
      <c r="DJ217" s="361"/>
      <c r="DK217" s="361"/>
      <c r="DL217" s="361"/>
      <c r="DM217" s="361"/>
      <c r="DN217" s="361"/>
      <c r="DO217" s="361"/>
      <c r="DP217" s="361"/>
      <c r="DQ217" s="361"/>
      <c r="DR217" s="361"/>
      <c r="DS217" s="361"/>
      <c r="DT217" s="361"/>
      <c r="DU217" s="361"/>
      <c r="DV217" s="361"/>
      <c r="DW217" s="361"/>
      <c r="DX217" s="361"/>
      <c r="DY217" s="361"/>
      <c r="DZ217" s="361"/>
      <c r="EA217" s="361"/>
      <c r="EB217" s="361"/>
      <c r="EC217" s="361"/>
      <c r="ED217" s="361"/>
      <c r="EE217" s="361"/>
      <c r="EF217" s="361"/>
      <c r="EG217" s="361"/>
      <c r="EH217" s="361"/>
      <c r="EI217" s="361"/>
      <c r="EJ217" s="361"/>
      <c r="EK217" s="361"/>
    </row>
    <row r="218" spans="1:141" ht="39.75" hidden="1" customHeight="1" x14ac:dyDescent="0.2">
      <c r="A218" s="353"/>
      <c r="B218" s="398"/>
      <c r="C218" s="398"/>
      <c r="D218" s="398"/>
      <c r="E218" s="199"/>
      <c r="F218" s="437"/>
      <c r="G218" s="199"/>
      <c r="H218" s="440"/>
      <c r="I218" s="436"/>
      <c r="J218" s="190"/>
      <c r="K218" s="172"/>
      <c r="L218" s="172"/>
      <c r="M218" s="172"/>
      <c r="N218" s="172"/>
      <c r="O218" s="398"/>
      <c r="P218" s="390"/>
      <c r="Q218" s="395"/>
      <c r="R218" s="390"/>
      <c r="S218" s="395"/>
      <c r="T218" s="362"/>
      <c r="U218" s="163"/>
      <c r="V218" s="164"/>
      <c r="W218" s="164"/>
      <c r="X218" s="164"/>
      <c r="Y218" s="165" t="s">
        <v>115</v>
      </c>
      <c r="Z218" s="132">
        <f>+IF(Y218='Tabla Valoración controles'!$D$4,'Tabla Valoración controles'!$F$4,IF('Mapa Corrupcion'!Y218='Tabla Valoración controles'!$D$5,'Tabla Valoración controles'!$F$5,IF(Y218=FORMULAS!$A$10,0,'Tabla Valoración controles'!$F$6)))</f>
        <v>0</v>
      </c>
      <c r="AA218" s="165"/>
      <c r="AB218" s="133">
        <f>+IF(AA218='Tabla Valoración controles'!$D$7,'Tabla Valoración controles'!$F$7,IF(Y218=FORMULAS!$A$10,0,'Tabla Valoración controles'!$F$8))</f>
        <v>0</v>
      </c>
      <c r="AC218" s="165"/>
      <c r="AD218" s="132">
        <f>+IF(AC218='Tabla Valoración controles'!$D$9,'Tabla Valoración controles'!$F$9,IF(Y218=FORMULAS!$A$10,0,'Tabla Valoración controles'!$F$10))</f>
        <v>0</v>
      </c>
      <c r="AE218" s="165"/>
      <c r="AF218" s="132">
        <f>+IF(AE218='Tabla Valoración controles'!$D$9,'Tabla Valoración controles'!$F$9,IF(AA218=FORMULAS!$A$10,0,'Tabla Valoración controles'!$F$10))</f>
        <v>0</v>
      </c>
      <c r="AG218" s="165"/>
      <c r="AH218" s="132">
        <f>+IF(AG218='Tabla Valoración controles'!$D$13,'Tabla Valoración controles'!$F$13,'Tabla Valoración controles'!$F$14)</f>
        <v>0</v>
      </c>
      <c r="AI218" s="194">
        <f t="shared" si="11"/>
        <v>0</v>
      </c>
      <c r="AJ218" s="166"/>
      <c r="AK218" s="167">
        <f>+IF(AJ218=[2]CONTROLES!$C$50,[2]CONTROLES!$D$50,[2]CONTROLES!$D$51)</f>
        <v>0</v>
      </c>
      <c r="AL218" s="166"/>
      <c r="AM218" s="167">
        <f>+IF(AL218=[2]CONTROLES!$C$52,[2]CONTROLES!$D$52,[2]CONTROLES!$D$53)</f>
        <v>0</v>
      </c>
      <c r="AN218" s="166"/>
      <c r="AO218" s="167">
        <f>+IF(AN218=[2]CONTROLES!$C$54,[2]CONTROLES!$D$54,[2]CONTROLES!$D$55)</f>
        <v>0</v>
      </c>
      <c r="AP218" s="166"/>
      <c r="AQ218" s="167">
        <f>+IF(AP218=[2]CONTROLES!$C$56,[2]CONTROLES!$D$56,IF(AP218=[2]CONTROLES!$C$57,[2]CONTROLES!$D$57,[2]CONTROLES!$D$58))</f>
        <v>0</v>
      </c>
      <c r="AR218" s="166"/>
      <c r="AS218" s="167">
        <f>+IF(AR218=[2]CONTROLES!$C$59,[2]CONTROLES!$D$59,[2]CONTROLES!$D$60)</f>
        <v>0</v>
      </c>
      <c r="AT218" s="166"/>
      <c r="AU218" s="167">
        <f>+IF(AT218=[2]CONTROLES!$C$61,[2]CONTROLES!$D$61,[2]CONTROLES!$D$62)</f>
        <v>0</v>
      </c>
      <c r="AV218" s="166"/>
      <c r="AW218" s="168">
        <f>+IF(AV218=[2]CONTROLES!$C$63,[2]CONTROLES!$D$63,IF(AV218=[2]CONTROLES!$C$64,[2]CONTROLES!$D$64,[2]CONTROLES!$D$65))</f>
        <v>0</v>
      </c>
      <c r="AX218" s="168">
        <f t="shared" si="12"/>
        <v>0</v>
      </c>
      <c r="AY218" s="169" t="str">
        <f t="shared" si="13"/>
        <v>Débil</v>
      </c>
      <c r="AZ218" s="390"/>
      <c r="BA218" s="390"/>
      <c r="BB218" s="392"/>
      <c r="BC218" s="395"/>
      <c r="BD218" s="362"/>
      <c r="BE218" s="362"/>
      <c r="BF218" s="66"/>
      <c r="BG218" s="66"/>
      <c r="BH218" s="170"/>
      <c r="BI218" s="66"/>
      <c r="BJ218" s="66"/>
      <c r="BK218" s="66"/>
      <c r="BL218" s="66"/>
      <c r="BM218" s="66" t="s">
        <v>171</v>
      </c>
      <c r="BN218" s="362"/>
      <c r="BO218" s="187"/>
      <c r="BP218" s="187"/>
      <c r="BQ218" s="187"/>
      <c r="BR218" s="187"/>
      <c r="BS218" s="187"/>
      <c r="BT218" s="187"/>
      <c r="BU218" s="187"/>
      <c r="BV218" s="187"/>
      <c r="BW218" s="187"/>
      <c r="BX218" s="187"/>
      <c r="BY218" s="187"/>
      <c r="BZ218" s="187"/>
      <c r="CA218" s="187"/>
      <c r="CB218" s="187"/>
      <c r="CC218" s="187"/>
      <c r="CD218" s="187"/>
      <c r="CE218" s="187"/>
      <c r="CF218" s="187"/>
      <c r="CG218" s="362"/>
      <c r="CH218" s="362"/>
      <c r="CI218" s="362"/>
      <c r="CJ218" s="362"/>
      <c r="CK218" s="362"/>
      <c r="CL218" s="362"/>
      <c r="CM218" s="362"/>
      <c r="CN218" s="362"/>
      <c r="CO218" s="362"/>
      <c r="CP218" s="362"/>
      <c r="CQ218" s="362"/>
      <c r="CR218" s="362"/>
      <c r="CS218" s="362"/>
      <c r="CT218" s="362"/>
      <c r="CU218" s="362"/>
      <c r="CV218" s="362"/>
      <c r="CW218" s="362"/>
      <c r="CX218" s="362"/>
      <c r="CY218" s="362"/>
      <c r="CZ218" s="362"/>
      <c r="DA218" s="362"/>
      <c r="DB218" s="362"/>
      <c r="DC218" s="362"/>
      <c r="DD218" s="362"/>
      <c r="DE218" s="362"/>
      <c r="DF218" s="362"/>
      <c r="DG218" s="362"/>
      <c r="DH218" s="362"/>
      <c r="DI218" s="362"/>
      <c r="DJ218" s="362"/>
      <c r="DK218" s="362"/>
      <c r="DL218" s="362"/>
      <c r="DM218" s="362"/>
      <c r="DN218" s="362"/>
      <c r="DO218" s="362"/>
      <c r="DP218" s="362"/>
      <c r="DQ218" s="362"/>
      <c r="DR218" s="362"/>
      <c r="DS218" s="362"/>
      <c r="DT218" s="362"/>
      <c r="DU218" s="362"/>
      <c r="DV218" s="362"/>
      <c r="DW218" s="362"/>
      <c r="DX218" s="362"/>
      <c r="DY218" s="362"/>
      <c r="DZ218" s="362"/>
      <c r="EA218" s="362"/>
      <c r="EB218" s="362"/>
      <c r="EC218" s="362"/>
      <c r="ED218" s="362"/>
      <c r="EE218" s="362"/>
      <c r="EF218" s="362"/>
      <c r="EG218" s="362"/>
      <c r="EH218" s="362"/>
      <c r="EI218" s="362"/>
      <c r="EJ218" s="362"/>
      <c r="EK218" s="362"/>
    </row>
    <row r="219" spans="1:141" ht="39.75" hidden="1" customHeight="1" x14ac:dyDescent="0.2">
      <c r="A219" s="351"/>
      <c r="B219" s="396" t="s">
        <v>121</v>
      </c>
      <c r="C219" s="396" t="str">
        <f>VLOOKUP(B219,FORMULAS!$A$30:$B$46,2,0)</f>
        <v>OBJETIVO PROCESO</v>
      </c>
      <c r="D219" s="396" t="str">
        <f>VLOOKUP(B219,FORMULAS!$A$30:$C$46,3,0)</f>
        <v>RESPONSABLE</v>
      </c>
      <c r="E219" s="199"/>
      <c r="F219" s="437"/>
      <c r="G219" s="199"/>
      <c r="H219" s="438"/>
      <c r="I219" s="436"/>
      <c r="J219" s="188"/>
      <c r="K219" s="162"/>
      <c r="L219" s="162"/>
      <c r="M219" s="162"/>
      <c r="N219" s="162"/>
      <c r="O219" s="396" t="s">
        <v>3</v>
      </c>
      <c r="P219" s="388" t="str">
        <f>VLOOKUP(O219,FORMULAS!$A$77:$B$82,2,0)</f>
        <v>Probabilidad</v>
      </c>
      <c r="Q219" s="393" t="str">
        <f>+P219</f>
        <v>Probabilidad</v>
      </c>
      <c r="R219" s="388" t="e">
        <f>VLOOKUP(A219,'Impacto Ri Inhe'!$B$5:$AF$41,31,1)</f>
        <v>#N/A</v>
      </c>
      <c r="S219" s="393" t="e">
        <f>CONCATENATE(R219,"-",Q219)</f>
        <v>#N/A</v>
      </c>
      <c r="T219" s="360" t="e">
        <f>VLOOKUP(S219,FORMULAS!$I$77:$J$97,2,0)</f>
        <v>#N/A</v>
      </c>
      <c r="U219" s="163"/>
      <c r="V219" s="164"/>
      <c r="W219" s="164"/>
      <c r="X219" s="164"/>
      <c r="Y219" s="165" t="s">
        <v>115</v>
      </c>
      <c r="Z219" s="132">
        <f>+IF(Y219='Tabla Valoración controles'!$D$4,'Tabla Valoración controles'!$F$4,IF('Mapa Corrupcion'!Y219='Tabla Valoración controles'!$D$5,'Tabla Valoración controles'!$F$5,IF(Y219=FORMULAS!$A$10,0,'Tabla Valoración controles'!$F$6)))</f>
        <v>0</v>
      </c>
      <c r="AA219" s="165"/>
      <c r="AB219" s="133">
        <f>+IF(AA219='Tabla Valoración controles'!$D$7,'Tabla Valoración controles'!$F$7,IF(Y219=FORMULAS!$A$10,0,'Tabla Valoración controles'!$F$8))</f>
        <v>0</v>
      </c>
      <c r="AC219" s="165"/>
      <c r="AD219" s="132">
        <f>+IF(AC219='Tabla Valoración controles'!$D$9,'Tabla Valoración controles'!$F$9,IF(Y219=FORMULAS!$A$10,0,'Tabla Valoración controles'!$F$10))</f>
        <v>0</v>
      </c>
      <c r="AE219" s="165"/>
      <c r="AF219" s="132">
        <f>+IF(AE219='Tabla Valoración controles'!$D$9,'Tabla Valoración controles'!$F$9,IF(AA219=FORMULAS!$A$10,0,'Tabla Valoración controles'!$F$10))</f>
        <v>0</v>
      </c>
      <c r="AG219" s="165"/>
      <c r="AH219" s="132">
        <f>+IF(AG219='Tabla Valoración controles'!$D$13,'Tabla Valoración controles'!$F$13,'Tabla Valoración controles'!$F$14)</f>
        <v>0</v>
      </c>
      <c r="AI219" s="194">
        <f t="shared" si="11"/>
        <v>0</v>
      </c>
      <c r="AJ219" s="166"/>
      <c r="AK219" s="167">
        <f>+IF(AJ219=[2]CONTROLES!$C$50,[2]CONTROLES!$D$50,[2]CONTROLES!$D$51)</f>
        <v>0</v>
      </c>
      <c r="AL219" s="166"/>
      <c r="AM219" s="167">
        <f>+IF(AL219=[2]CONTROLES!$C$52,[2]CONTROLES!$D$52,[2]CONTROLES!$D$53)</f>
        <v>0</v>
      </c>
      <c r="AN219" s="166"/>
      <c r="AO219" s="167">
        <f>+IF(AN219=[2]CONTROLES!$C$54,[2]CONTROLES!$D$54,[2]CONTROLES!$D$55)</f>
        <v>0</v>
      </c>
      <c r="AP219" s="166"/>
      <c r="AQ219" s="167">
        <f>+IF(AP219=[2]CONTROLES!$C$56,[2]CONTROLES!$D$56,IF(AP219=[2]CONTROLES!$C$57,[2]CONTROLES!$D$57,[2]CONTROLES!$D$58))</f>
        <v>0</v>
      </c>
      <c r="AR219" s="166"/>
      <c r="AS219" s="167">
        <f>+IF(AR219=[2]CONTROLES!$C$59,[2]CONTROLES!$D$59,[2]CONTROLES!$D$60)</f>
        <v>0</v>
      </c>
      <c r="AT219" s="166"/>
      <c r="AU219" s="167">
        <f>+IF(AT219=[2]CONTROLES!$C$61,[2]CONTROLES!$D$61,[2]CONTROLES!$D$62)</f>
        <v>0</v>
      </c>
      <c r="AV219" s="166"/>
      <c r="AW219" s="168">
        <f>+IF(AV219=[2]CONTROLES!$C$63,[2]CONTROLES!$D$63,IF(AV219=[2]CONTROLES!$C$64,[2]CONTROLES!$D$64,[2]CONTROLES!$D$65))</f>
        <v>0</v>
      </c>
      <c r="AX219" s="168">
        <f t="shared" si="12"/>
        <v>0</v>
      </c>
      <c r="AY219" s="169" t="str">
        <f t="shared" si="13"/>
        <v>Débil</v>
      </c>
      <c r="AZ219" s="388" t="s">
        <v>3</v>
      </c>
      <c r="BA219" s="388" t="str">
        <f>VLOOKUP(AZ219,FORMULAS!$A$77:$B$82,2,0)</f>
        <v>Probabilidad</v>
      </c>
      <c r="BB219" s="391" t="e">
        <f>+R219</f>
        <v>#N/A</v>
      </c>
      <c r="BC219" s="393" t="e">
        <f>CONCATENATE(BB219,"-",BA219)</f>
        <v>#N/A</v>
      </c>
      <c r="BD219" s="360" t="e">
        <f>VLOOKUP(BC219,FORMULAS!$I$77:$J$97,2,0)</f>
        <v>#N/A</v>
      </c>
      <c r="BE219" s="360"/>
      <c r="BF219" s="66"/>
      <c r="BG219" s="66"/>
      <c r="BH219" s="170"/>
      <c r="BI219" s="66"/>
      <c r="BJ219" s="66"/>
      <c r="BK219" s="66"/>
      <c r="BL219" s="66"/>
      <c r="BM219" s="66" t="s">
        <v>171</v>
      </c>
      <c r="BN219" s="360"/>
      <c r="BO219" s="185"/>
      <c r="BP219" s="185"/>
      <c r="BQ219" s="185"/>
      <c r="BR219" s="185"/>
      <c r="BS219" s="185"/>
      <c r="BT219" s="185"/>
      <c r="BU219" s="185"/>
      <c r="BV219" s="185"/>
      <c r="BW219" s="185"/>
      <c r="BX219" s="185"/>
      <c r="BY219" s="185"/>
      <c r="BZ219" s="185"/>
      <c r="CA219" s="185"/>
      <c r="CB219" s="185"/>
      <c r="CC219" s="185"/>
      <c r="CD219" s="185"/>
      <c r="CE219" s="185"/>
      <c r="CF219" s="185"/>
      <c r="CG219" s="360"/>
      <c r="CH219" s="360"/>
      <c r="CI219" s="360"/>
      <c r="CJ219" s="360"/>
      <c r="CK219" s="360"/>
      <c r="CL219" s="360"/>
      <c r="CM219" s="360"/>
      <c r="CN219" s="360"/>
      <c r="CO219" s="360"/>
      <c r="CP219" s="360"/>
      <c r="CQ219" s="360"/>
      <c r="CR219" s="360"/>
      <c r="CS219" s="360"/>
      <c r="CT219" s="360"/>
      <c r="CU219" s="360"/>
      <c r="CV219" s="360"/>
      <c r="CW219" s="360"/>
      <c r="CX219" s="360"/>
      <c r="CY219" s="360"/>
      <c r="CZ219" s="360"/>
      <c r="DA219" s="360"/>
      <c r="DB219" s="360"/>
      <c r="DC219" s="360"/>
      <c r="DD219" s="360"/>
      <c r="DE219" s="360"/>
      <c r="DF219" s="360"/>
      <c r="DG219" s="360"/>
      <c r="DH219" s="360"/>
      <c r="DI219" s="360"/>
      <c r="DJ219" s="360"/>
      <c r="DK219" s="360"/>
      <c r="DL219" s="360"/>
      <c r="DM219" s="360"/>
      <c r="DN219" s="360"/>
      <c r="DO219" s="360"/>
      <c r="DP219" s="360"/>
      <c r="DQ219" s="360"/>
      <c r="DR219" s="360"/>
      <c r="DS219" s="360"/>
      <c r="DT219" s="360"/>
      <c r="DU219" s="360"/>
      <c r="DV219" s="360"/>
      <c r="DW219" s="360"/>
      <c r="DX219" s="360"/>
      <c r="DY219" s="360"/>
      <c r="DZ219" s="360"/>
      <c r="EA219" s="360"/>
      <c r="EB219" s="360"/>
      <c r="EC219" s="360"/>
      <c r="ED219" s="360"/>
      <c r="EE219" s="360"/>
      <c r="EF219" s="360"/>
      <c r="EG219" s="360"/>
      <c r="EH219" s="360"/>
      <c r="EI219" s="360"/>
      <c r="EJ219" s="360"/>
      <c r="EK219" s="360"/>
    </row>
    <row r="220" spans="1:141" ht="39.75" hidden="1" customHeight="1" x14ac:dyDescent="0.2">
      <c r="A220" s="352"/>
      <c r="B220" s="397"/>
      <c r="C220" s="397"/>
      <c r="D220" s="397"/>
      <c r="E220" s="199"/>
      <c r="F220" s="437"/>
      <c r="G220" s="199"/>
      <c r="H220" s="439"/>
      <c r="I220" s="436"/>
      <c r="J220" s="189"/>
      <c r="K220" s="171"/>
      <c r="L220" s="171"/>
      <c r="M220" s="171"/>
      <c r="N220" s="171"/>
      <c r="O220" s="397"/>
      <c r="P220" s="389"/>
      <c r="Q220" s="394"/>
      <c r="R220" s="389"/>
      <c r="S220" s="394"/>
      <c r="T220" s="361"/>
      <c r="U220" s="163"/>
      <c r="V220" s="164"/>
      <c r="W220" s="164"/>
      <c r="X220" s="164"/>
      <c r="Y220" s="165" t="s">
        <v>115</v>
      </c>
      <c r="Z220" s="132">
        <f>+IF(Y220='Tabla Valoración controles'!$D$4,'Tabla Valoración controles'!$F$4,IF('Mapa Corrupcion'!Y220='Tabla Valoración controles'!$D$5,'Tabla Valoración controles'!$F$5,IF(Y220=FORMULAS!$A$10,0,'Tabla Valoración controles'!$F$6)))</f>
        <v>0</v>
      </c>
      <c r="AA220" s="165"/>
      <c r="AB220" s="133">
        <f>+IF(AA220='Tabla Valoración controles'!$D$7,'Tabla Valoración controles'!$F$7,IF(Y220=FORMULAS!$A$10,0,'Tabla Valoración controles'!$F$8))</f>
        <v>0</v>
      </c>
      <c r="AC220" s="165"/>
      <c r="AD220" s="132">
        <f>+IF(AC220='Tabla Valoración controles'!$D$9,'Tabla Valoración controles'!$F$9,IF(Y220=FORMULAS!$A$10,0,'Tabla Valoración controles'!$F$10))</f>
        <v>0</v>
      </c>
      <c r="AE220" s="165"/>
      <c r="AF220" s="132">
        <f>+IF(AE220='Tabla Valoración controles'!$D$9,'Tabla Valoración controles'!$F$9,IF(AA220=FORMULAS!$A$10,0,'Tabla Valoración controles'!$F$10))</f>
        <v>0</v>
      </c>
      <c r="AG220" s="165"/>
      <c r="AH220" s="132">
        <f>+IF(AG220='Tabla Valoración controles'!$D$13,'Tabla Valoración controles'!$F$13,'Tabla Valoración controles'!$F$14)</f>
        <v>0</v>
      </c>
      <c r="AI220" s="194">
        <f t="shared" si="11"/>
        <v>0</v>
      </c>
      <c r="AJ220" s="166"/>
      <c r="AK220" s="167">
        <f>+IF(AJ220=[2]CONTROLES!$C$50,[2]CONTROLES!$D$50,[2]CONTROLES!$D$51)</f>
        <v>0</v>
      </c>
      <c r="AL220" s="166"/>
      <c r="AM220" s="167">
        <f>+IF(AL220=[2]CONTROLES!$C$52,[2]CONTROLES!$D$52,[2]CONTROLES!$D$53)</f>
        <v>0</v>
      </c>
      <c r="AN220" s="166"/>
      <c r="AO220" s="167">
        <f>+IF(AN220=[2]CONTROLES!$C$54,[2]CONTROLES!$D$54,[2]CONTROLES!$D$55)</f>
        <v>0</v>
      </c>
      <c r="AP220" s="166"/>
      <c r="AQ220" s="167">
        <f>+IF(AP220=[2]CONTROLES!$C$56,[2]CONTROLES!$D$56,IF(AP220=[2]CONTROLES!$C$57,[2]CONTROLES!$D$57,[2]CONTROLES!$D$58))</f>
        <v>0</v>
      </c>
      <c r="AR220" s="166"/>
      <c r="AS220" s="167">
        <f>+IF(AR220=[2]CONTROLES!$C$59,[2]CONTROLES!$D$59,[2]CONTROLES!$D$60)</f>
        <v>0</v>
      </c>
      <c r="AT220" s="166"/>
      <c r="AU220" s="167">
        <f>+IF(AT220=[2]CONTROLES!$C$61,[2]CONTROLES!$D$61,[2]CONTROLES!$D$62)</f>
        <v>0</v>
      </c>
      <c r="AV220" s="166"/>
      <c r="AW220" s="168">
        <f>+IF(AV220=[2]CONTROLES!$C$63,[2]CONTROLES!$D$63,IF(AV220=[2]CONTROLES!$C$64,[2]CONTROLES!$D$64,[2]CONTROLES!$D$65))</f>
        <v>0</v>
      </c>
      <c r="AX220" s="168">
        <f t="shared" si="12"/>
        <v>0</v>
      </c>
      <c r="AY220" s="169" t="str">
        <f t="shared" si="13"/>
        <v>Débil</v>
      </c>
      <c r="AZ220" s="389"/>
      <c r="BA220" s="389"/>
      <c r="BB220" s="392"/>
      <c r="BC220" s="394"/>
      <c r="BD220" s="361"/>
      <c r="BE220" s="361"/>
      <c r="BF220" s="66"/>
      <c r="BG220" s="66"/>
      <c r="BH220" s="170"/>
      <c r="BI220" s="66"/>
      <c r="BJ220" s="66"/>
      <c r="BK220" s="66"/>
      <c r="BL220" s="66"/>
      <c r="BM220" s="66" t="s">
        <v>171</v>
      </c>
      <c r="BN220" s="361"/>
      <c r="BO220" s="186"/>
      <c r="BP220" s="186"/>
      <c r="BQ220" s="186"/>
      <c r="BR220" s="186"/>
      <c r="BS220" s="186"/>
      <c r="BT220" s="186"/>
      <c r="BU220" s="186"/>
      <c r="BV220" s="186"/>
      <c r="BW220" s="186"/>
      <c r="BX220" s="186"/>
      <c r="BY220" s="186"/>
      <c r="BZ220" s="186"/>
      <c r="CA220" s="186"/>
      <c r="CB220" s="186"/>
      <c r="CC220" s="186"/>
      <c r="CD220" s="186"/>
      <c r="CE220" s="186"/>
      <c r="CF220" s="186"/>
      <c r="CG220" s="361"/>
      <c r="CH220" s="361"/>
      <c r="CI220" s="361"/>
      <c r="CJ220" s="361"/>
      <c r="CK220" s="361"/>
      <c r="CL220" s="361"/>
      <c r="CM220" s="361"/>
      <c r="CN220" s="361"/>
      <c r="CO220" s="361"/>
      <c r="CP220" s="361"/>
      <c r="CQ220" s="361"/>
      <c r="CR220" s="361"/>
      <c r="CS220" s="361"/>
      <c r="CT220" s="361"/>
      <c r="CU220" s="361"/>
      <c r="CV220" s="361"/>
      <c r="CW220" s="361"/>
      <c r="CX220" s="361"/>
      <c r="CY220" s="361"/>
      <c r="CZ220" s="361"/>
      <c r="DA220" s="361"/>
      <c r="DB220" s="361"/>
      <c r="DC220" s="361"/>
      <c r="DD220" s="361"/>
      <c r="DE220" s="361"/>
      <c r="DF220" s="361"/>
      <c r="DG220" s="361"/>
      <c r="DH220" s="361"/>
      <c r="DI220" s="361"/>
      <c r="DJ220" s="361"/>
      <c r="DK220" s="361"/>
      <c r="DL220" s="361"/>
      <c r="DM220" s="361"/>
      <c r="DN220" s="361"/>
      <c r="DO220" s="361"/>
      <c r="DP220" s="361"/>
      <c r="DQ220" s="361"/>
      <c r="DR220" s="361"/>
      <c r="DS220" s="361"/>
      <c r="DT220" s="361"/>
      <c r="DU220" s="361"/>
      <c r="DV220" s="361"/>
      <c r="DW220" s="361"/>
      <c r="DX220" s="361"/>
      <c r="DY220" s="361"/>
      <c r="DZ220" s="361"/>
      <c r="EA220" s="361"/>
      <c r="EB220" s="361"/>
      <c r="EC220" s="361"/>
      <c r="ED220" s="361"/>
      <c r="EE220" s="361"/>
      <c r="EF220" s="361"/>
      <c r="EG220" s="361"/>
      <c r="EH220" s="361"/>
      <c r="EI220" s="361"/>
      <c r="EJ220" s="361"/>
      <c r="EK220" s="361"/>
    </row>
    <row r="221" spans="1:141" ht="39.75" hidden="1" customHeight="1" x14ac:dyDescent="0.2">
      <c r="A221" s="352"/>
      <c r="B221" s="397"/>
      <c r="C221" s="397"/>
      <c r="D221" s="397"/>
      <c r="E221" s="199"/>
      <c r="F221" s="437"/>
      <c r="G221" s="199"/>
      <c r="H221" s="439"/>
      <c r="I221" s="436"/>
      <c r="J221" s="189"/>
      <c r="K221" s="171"/>
      <c r="L221" s="171"/>
      <c r="M221" s="171"/>
      <c r="N221" s="171"/>
      <c r="O221" s="397"/>
      <c r="P221" s="389"/>
      <c r="Q221" s="394"/>
      <c r="R221" s="389"/>
      <c r="S221" s="394"/>
      <c r="T221" s="361"/>
      <c r="U221" s="163"/>
      <c r="V221" s="164"/>
      <c r="W221" s="164"/>
      <c r="X221" s="164"/>
      <c r="Y221" s="165" t="s">
        <v>115</v>
      </c>
      <c r="Z221" s="132">
        <f>+IF(Y221='Tabla Valoración controles'!$D$4,'Tabla Valoración controles'!$F$4,IF('Mapa Corrupcion'!Y221='Tabla Valoración controles'!$D$5,'Tabla Valoración controles'!$F$5,IF(Y221=FORMULAS!$A$10,0,'Tabla Valoración controles'!$F$6)))</f>
        <v>0</v>
      </c>
      <c r="AA221" s="165"/>
      <c r="AB221" s="133">
        <f>+IF(AA221='Tabla Valoración controles'!$D$7,'Tabla Valoración controles'!$F$7,IF(Y221=FORMULAS!$A$10,0,'Tabla Valoración controles'!$F$8))</f>
        <v>0</v>
      </c>
      <c r="AC221" s="165"/>
      <c r="AD221" s="132">
        <f>+IF(AC221='Tabla Valoración controles'!$D$9,'Tabla Valoración controles'!$F$9,IF(Y221=FORMULAS!$A$10,0,'Tabla Valoración controles'!$F$10))</f>
        <v>0</v>
      </c>
      <c r="AE221" s="165"/>
      <c r="AF221" s="132">
        <f>+IF(AE221='Tabla Valoración controles'!$D$9,'Tabla Valoración controles'!$F$9,IF(AA221=FORMULAS!$A$10,0,'Tabla Valoración controles'!$F$10))</f>
        <v>0</v>
      </c>
      <c r="AG221" s="165"/>
      <c r="AH221" s="132">
        <f>+IF(AG221='Tabla Valoración controles'!$D$13,'Tabla Valoración controles'!$F$13,'Tabla Valoración controles'!$F$14)</f>
        <v>0</v>
      </c>
      <c r="AI221" s="194">
        <f t="shared" si="11"/>
        <v>0</v>
      </c>
      <c r="AJ221" s="166"/>
      <c r="AK221" s="167">
        <f>+IF(AJ221=[2]CONTROLES!$C$50,[2]CONTROLES!$D$50,[2]CONTROLES!$D$51)</f>
        <v>0</v>
      </c>
      <c r="AL221" s="166"/>
      <c r="AM221" s="167">
        <f>+IF(AL221=[2]CONTROLES!$C$52,[2]CONTROLES!$D$52,[2]CONTROLES!$D$53)</f>
        <v>0</v>
      </c>
      <c r="AN221" s="166"/>
      <c r="AO221" s="167">
        <f>+IF(AN221=[2]CONTROLES!$C$54,[2]CONTROLES!$D$54,[2]CONTROLES!$D$55)</f>
        <v>0</v>
      </c>
      <c r="AP221" s="166"/>
      <c r="AQ221" s="167">
        <f>+IF(AP221=[2]CONTROLES!$C$56,[2]CONTROLES!$D$56,IF(AP221=[2]CONTROLES!$C$57,[2]CONTROLES!$D$57,[2]CONTROLES!$D$58))</f>
        <v>0</v>
      </c>
      <c r="AR221" s="166"/>
      <c r="AS221" s="167">
        <f>+IF(AR221=[2]CONTROLES!$C$59,[2]CONTROLES!$D$59,[2]CONTROLES!$D$60)</f>
        <v>0</v>
      </c>
      <c r="AT221" s="166"/>
      <c r="AU221" s="167">
        <f>+IF(AT221=[2]CONTROLES!$C$61,[2]CONTROLES!$D$61,[2]CONTROLES!$D$62)</f>
        <v>0</v>
      </c>
      <c r="AV221" s="166"/>
      <c r="AW221" s="168">
        <f>+IF(AV221=[2]CONTROLES!$C$63,[2]CONTROLES!$D$63,IF(AV221=[2]CONTROLES!$C$64,[2]CONTROLES!$D$64,[2]CONTROLES!$D$65))</f>
        <v>0</v>
      </c>
      <c r="AX221" s="168">
        <f t="shared" si="12"/>
        <v>0</v>
      </c>
      <c r="AY221" s="169" t="str">
        <f t="shared" si="13"/>
        <v>Débil</v>
      </c>
      <c r="AZ221" s="389"/>
      <c r="BA221" s="389"/>
      <c r="BB221" s="392"/>
      <c r="BC221" s="394"/>
      <c r="BD221" s="361"/>
      <c r="BE221" s="361"/>
      <c r="BF221" s="66"/>
      <c r="BG221" s="66"/>
      <c r="BH221" s="170"/>
      <c r="BI221" s="66"/>
      <c r="BJ221" s="66"/>
      <c r="BK221" s="66"/>
      <c r="BL221" s="66"/>
      <c r="BM221" s="66" t="s">
        <v>171</v>
      </c>
      <c r="BN221" s="361"/>
      <c r="BO221" s="186"/>
      <c r="BP221" s="186"/>
      <c r="BQ221" s="186"/>
      <c r="BR221" s="186"/>
      <c r="BS221" s="186"/>
      <c r="BT221" s="186"/>
      <c r="BU221" s="186"/>
      <c r="BV221" s="186"/>
      <c r="BW221" s="186"/>
      <c r="BX221" s="186"/>
      <c r="BY221" s="186"/>
      <c r="BZ221" s="186"/>
      <c r="CA221" s="186"/>
      <c r="CB221" s="186"/>
      <c r="CC221" s="186"/>
      <c r="CD221" s="186"/>
      <c r="CE221" s="186"/>
      <c r="CF221" s="186"/>
      <c r="CG221" s="361"/>
      <c r="CH221" s="361"/>
      <c r="CI221" s="361"/>
      <c r="CJ221" s="361"/>
      <c r="CK221" s="361"/>
      <c r="CL221" s="361"/>
      <c r="CM221" s="361"/>
      <c r="CN221" s="361"/>
      <c r="CO221" s="361"/>
      <c r="CP221" s="361"/>
      <c r="CQ221" s="361"/>
      <c r="CR221" s="361"/>
      <c r="CS221" s="361"/>
      <c r="CT221" s="361"/>
      <c r="CU221" s="361"/>
      <c r="CV221" s="361"/>
      <c r="CW221" s="361"/>
      <c r="CX221" s="361"/>
      <c r="CY221" s="361"/>
      <c r="CZ221" s="361"/>
      <c r="DA221" s="361"/>
      <c r="DB221" s="361"/>
      <c r="DC221" s="361"/>
      <c r="DD221" s="361"/>
      <c r="DE221" s="361"/>
      <c r="DF221" s="361"/>
      <c r="DG221" s="361"/>
      <c r="DH221" s="361"/>
      <c r="DI221" s="361"/>
      <c r="DJ221" s="361"/>
      <c r="DK221" s="361"/>
      <c r="DL221" s="361"/>
      <c r="DM221" s="361"/>
      <c r="DN221" s="361"/>
      <c r="DO221" s="361"/>
      <c r="DP221" s="361"/>
      <c r="DQ221" s="361"/>
      <c r="DR221" s="361"/>
      <c r="DS221" s="361"/>
      <c r="DT221" s="361"/>
      <c r="DU221" s="361"/>
      <c r="DV221" s="361"/>
      <c r="DW221" s="361"/>
      <c r="DX221" s="361"/>
      <c r="DY221" s="361"/>
      <c r="DZ221" s="361"/>
      <c r="EA221" s="361"/>
      <c r="EB221" s="361"/>
      <c r="EC221" s="361"/>
      <c r="ED221" s="361"/>
      <c r="EE221" s="361"/>
      <c r="EF221" s="361"/>
      <c r="EG221" s="361"/>
      <c r="EH221" s="361"/>
      <c r="EI221" s="361"/>
      <c r="EJ221" s="361"/>
      <c r="EK221" s="361"/>
    </row>
    <row r="222" spans="1:141" ht="39.75" hidden="1" customHeight="1" x14ac:dyDescent="0.2">
      <c r="A222" s="352"/>
      <c r="B222" s="397"/>
      <c r="C222" s="397"/>
      <c r="D222" s="397"/>
      <c r="E222" s="199"/>
      <c r="F222" s="437"/>
      <c r="G222" s="199"/>
      <c r="H222" s="439"/>
      <c r="I222" s="436"/>
      <c r="J222" s="189"/>
      <c r="K222" s="171"/>
      <c r="L222" s="171"/>
      <c r="M222" s="171"/>
      <c r="N222" s="171"/>
      <c r="O222" s="397"/>
      <c r="P222" s="389"/>
      <c r="Q222" s="394"/>
      <c r="R222" s="389"/>
      <c r="S222" s="394"/>
      <c r="T222" s="361"/>
      <c r="U222" s="163"/>
      <c r="V222" s="164"/>
      <c r="W222" s="164"/>
      <c r="X222" s="164"/>
      <c r="Y222" s="165" t="s">
        <v>115</v>
      </c>
      <c r="Z222" s="132">
        <f>+IF(Y222='Tabla Valoración controles'!$D$4,'Tabla Valoración controles'!$F$4,IF('Mapa Corrupcion'!Y222='Tabla Valoración controles'!$D$5,'Tabla Valoración controles'!$F$5,IF(Y222=FORMULAS!$A$10,0,'Tabla Valoración controles'!$F$6)))</f>
        <v>0</v>
      </c>
      <c r="AA222" s="165"/>
      <c r="AB222" s="133">
        <f>+IF(AA222='Tabla Valoración controles'!$D$7,'Tabla Valoración controles'!$F$7,IF(Y222=FORMULAS!$A$10,0,'Tabla Valoración controles'!$F$8))</f>
        <v>0</v>
      </c>
      <c r="AC222" s="165"/>
      <c r="AD222" s="132">
        <f>+IF(AC222='Tabla Valoración controles'!$D$9,'Tabla Valoración controles'!$F$9,IF(Y222=FORMULAS!$A$10,0,'Tabla Valoración controles'!$F$10))</f>
        <v>0</v>
      </c>
      <c r="AE222" s="165"/>
      <c r="AF222" s="132">
        <f>+IF(AE222='Tabla Valoración controles'!$D$9,'Tabla Valoración controles'!$F$9,IF(AA222=FORMULAS!$A$10,0,'Tabla Valoración controles'!$F$10))</f>
        <v>0</v>
      </c>
      <c r="AG222" s="165"/>
      <c r="AH222" s="132">
        <f>+IF(AG222='Tabla Valoración controles'!$D$13,'Tabla Valoración controles'!$F$13,'Tabla Valoración controles'!$F$14)</f>
        <v>0</v>
      </c>
      <c r="AI222" s="194">
        <f>+Z222+AB222+AD222</f>
        <v>0</v>
      </c>
      <c r="AJ222" s="166"/>
      <c r="AK222" s="167">
        <f>+IF(AJ222=[2]CONTROLES!$C$50,[2]CONTROLES!$D$50,[2]CONTROLES!$D$51)</f>
        <v>0</v>
      </c>
      <c r="AL222" s="166"/>
      <c r="AM222" s="167">
        <f>+IF(AL222=[2]CONTROLES!$C$52,[2]CONTROLES!$D$52,[2]CONTROLES!$D$53)</f>
        <v>0</v>
      </c>
      <c r="AN222" s="166"/>
      <c r="AO222" s="167">
        <f>+IF(AN222=[2]CONTROLES!$C$54,[2]CONTROLES!$D$54,[2]CONTROLES!$D$55)</f>
        <v>0</v>
      </c>
      <c r="AP222" s="166"/>
      <c r="AQ222" s="167">
        <f>+IF(AP222=[2]CONTROLES!$C$56,[2]CONTROLES!$D$56,IF(AP222=[2]CONTROLES!$C$57,[2]CONTROLES!$D$57,[2]CONTROLES!$D$58))</f>
        <v>0</v>
      </c>
      <c r="AR222" s="166"/>
      <c r="AS222" s="167">
        <f>+IF(AR222=[2]CONTROLES!$C$59,[2]CONTROLES!$D$59,[2]CONTROLES!$D$60)</f>
        <v>0</v>
      </c>
      <c r="AT222" s="166"/>
      <c r="AU222" s="167">
        <f>+IF(AT222=[2]CONTROLES!$C$61,[2]CONTROLES!$D$61,[2]CONTROLES!$D$62)</f>
        <v>0</v>
      </c>
      <c r="AV222" s="166"/>
      <c r="AW222" s="168">
        <f>+IF(AV222=[2]CONTROLES!$C$63,[2]CONTROLES!$D$63,IF(AV222=[2]CONTROLES!$C$64,[2]CONTROLES!$D$64,[2]CONTROLES!$D$65))</f>
        <v>0</v>
      </c>
      <c r="AX222" s="168">
        <f t="shared" si="12"/>
        <v>0</v>
      </c>
      <c r="AY222" s="169" t="str">
        <f t="shared" si="13"/>
        <v>Débil</v>
      </c>
      <c r="AZ222" s="389"/>
      <c r="BA222" s="389"/>
      <c r="BB222" s="392"/>
      <c r="BC222" s="394"/>
      <c r="BD222" s="361"/>
      <c r="BE222" s="361"/>
      <c r="BF222" s="66"/>
      <c r="BG222" s="66"/>
      <c r="BH222" s="170"/>
      <c r="BI222" s="66"/>
      <c r="BJ222" s="66"/>
      <c r="BK222" s="66"/>
      <c r="BL222" s="66"/>
      <c r="BM222" s="66" t="s">
        <v>171</v>
      </c>
      <c r="BN222" s="361"/>
      <c r="BO222" s="186"/>
      <c r="BP222" s="186"/>
      <c r="BQ222" s="186"/>
      <c r="BR222" s="186"/>
      <c r="BS222" s="186"/>
      <c r="BT222" s="186"/>
      <c r="BU222" s="186"/>
      <c r="BV222" s="186"/>
      <c r="BW222" s="186"/>
      <c r="BX222" s="186"/>
      <c r="BY222" s="186"/>
      <c r="BZ222" s="186"/>
      <c r="CA222" s="186"/>
      <c r="CB222" s="186"/>
      <c r="CC222" s="186"/>
      <c r="CD222" s="186"/>
      <c r="CE222" s="186"/>
      <c r="CF222" s="186"/>
      <c r="CG222" s="361"/>
      <c r="CH222" s="361"/>
      <c r="CI222" s="361"/>
      <c r="CJ222" s="361"/>
      <c r="CK222" s="361"/>
      <c r="CL222" s="361"/>
      <c r="CM222" s="361"/>
      <c r="CN222" s="361"/>
      <c r="CO222" s="361"/>
      <c r="CP222" s="361"/>
      <c r="CQ222" s="361"/>
      <c r="CR222" s="361"/>
      <c r="CS222" s="361"/>
      <c r="CT222" s="361"/>
      <c r="CU222" s="361"/>
      <c r="CV222" s="361"/>
      <c r="CW222" s="361"/>
      <c r="CX222" s="361"/>
      <c r="CY222" s="361"/>
      <c r="CZ222" s="361"/>
      <c r="DA222" s="361"/>
      <c r="DB222" s="361"/>
      <c r="DC222" s="361"/>
      <c r="DD222" s="361"/>
      <c r="DE222" s="361"/>
      <c r="DF222" s="361"/>
      <c r="DG222" s="361"/>
      <c r="DH222" s="361"/>
      <c r="DI222" s="361"/>
      <c r="DJ222" s="361"/>
      <c r="DK222" s="361"/>
      <c r="DL222" s="361"/>
      <c r="DM222" s="361"/>
      <c r="DN222" s="361"/>
      <c r="DO222" s="361"/>
      <c r="DP222" s="361"/>
      <c r="DQ222" s="361"/>
      <c r="DR222" s="361"/>
      <c r="DS222" s="361"/>
      <c r="DT222" s="361"/>
      <c r="DU222" s="361"/>
      <c r="DV222" s="361"/>
      <c r="DW222" s="361"/>
      <c r="DX222" s="361"/>
      <c r="DY222" s="361"/>
      <c r="DZ222" s="361"/>
      <c r="EA222" s="361"/>
      <c r="EB222" s="361"/>
      <c r="EC222" s="361"/>
      <c r="ED222" s="361"/>
      <c r="EE222" s="361"/>
      <c r="EF222" s="361"/>
      <c r="EG222" s="361"/>
      <c r="EH222" s="361"/>
      <c r="EI222" s="361"/>
      <c r="EJ222" s="361"/>
      <c r="EK222" s="361"/>
    </row>
    <row r="223" spans="1:141" ht="39.75" hidden="1" customHeight="1" x14ac:dyDescent="0.2">
      <c r="A223" s="352"/>
      <c r="B223" s="397"/>
      <c r="C223" s="397"/>
      <c r="D223" s="397"/>
      <c r="E223" s="199"/>
      <c r="F223" s="437"/>
      <c r="G223" s="199"/>
      <c r="H223" s="439"/>
      <c r="I223" s="436"/>
      <c r="J223" s="189"/>
      <c r="K223" s="171"/>
      <c r="L223" s="171"/>
      <c r="M223" s="171"/>
      <c r="N223" s="171"/>
      <c r="O223" s="397"/>
      <c r="P223" s="389"/>
      <c r="Q223" s="394"/>
      <c r="R223" s="389"/>
      <c r="S223" s="394"/>
      <c r="T223" s="361"/>
      <c r="U223" s="163"/>
      <c r="V223" s="164"/>
      <c r="W223" s="164"/>
      <c r="X223" s="164"/>
      <c r="Y223" s="165" t="s">
        <v>115</v>
      </c>
      <c r="Z223" s="132">
        <f>+IF(Y223='Tabla Valoración controles'!$D$4,'Tabla Valoración controles'!$F$4,IF('Mapa Corrupcion'!Y223='Tabla Valoración controles'!$D$5,'Tabla Valoración controles'!$F$5,IF(Y223=FORMULAS!$A$10,0,'Tabla Valoración controles'!$F$6)))</f>
        <v>0</v>
      </c>
      <c r="AA223" s="165"/>
      <c r="AB223" s="133">
        <f>+IF(AA223='Tabla Valoración controles'!$D$7,'Tabla Valoración controles'!$F$7,IF(Y223=FORMULAS!$A$10,0,'Tabla Valoración controles'!$F$8))</f>
        <v>0</v>
      </c>
      <c r="AC223" s="165"/>
      <c r="AD223" s="132">
        <f>+IF(AC223='Tabla Valoración controles'!$D$9,'Tabla Valoración controles'!$F$9,IF(Y223=FORMULAS!$A$10,0,'Tabla Valoración controles'!$F$10))</f>
        <v>0</v>
      </c>
      <c r="AE223" s="165"/>
      <c r="AF223" s="132">
        <f>+IF(AE223='Tabla Valoración controles'!$D$9,'Tabla Valoración controles'!$F$9,IF(AA223=FORMULAS!$A$10,0,'Tabla Valoración controles'!$F$10))</f>
        <v>0</v>
      </c>
      <c r="AG223" s="165"/>
      <c r="AH223" s="132">
        <f>+IF(AG223='Tabla Valoración controles'!$D$13,'Tabla Valoración controles'!$F$13,'Tabla Valoración controles'!$F$14)</f>
        <v>0</v>
      </c>
      <c r="AI223" s="194">
        <f>+Z223+AB223+AD223</f>
        <v>0</v>
      </c>
      <c r="AJ223" s="166"/>
      <c r="AK223" s="167">
        <f>+IF(AJ223=[2]CONTROLES!$C$50,[2]CONTROLES!$D$50,[2]CONTROLES!$D$51)</f>
        <v>0</v>
      </c>
      <c r="AL223" s="166"/>
      <c r="AM223" s="167">
        <f>+IF(AL223=[2]CONTROLES!$C$52,[2]CONTROLES!$D$52,[2]CONTROLES!$D$53)</f>
        <v>0</v>
      </c>
      <c r="AN223" s="166"/>
      <c r="AO223" s="167">
        <f>+IF(AN223=[2]CONTROLES!$C$54,[2]CONTROLES!$D$54,[2]CONTROLES!$D$55)</f>
        <v>0</v>
      </c>
      <c r="AP223" s="166"/>
      <c r="AQ223" s="167">
        <f>+IF(AP223=[2]CONTROLES!$C$56,[2]CONTROLES!$D$56,IF(AP223=[2]CONTROLES!$C$57,[2]CONTROLES!$D$57,[2]CONTROLES!$D$58))</f>
        <v>0</v>
      </c>
      <c r="AR223" s="166"/>
      <c r="AS223" s="167">
        <f>+IF(AR223=[2]CONTROLES!$C$59,[2]CONTROLES!$D$59,[2]CONTROLES!$D$60)</f>
        <v>0</v>
      </c>
      <c r="AT223" s="166"/>
      <c r="AU223" s="167">
        <f>+IF(AT223=[2]CONTROLES!$C$61,[2]CONTROLES!$D$61,[2]CONTROLES!$D$62)</f>
        <v>0</v>
      </c>
      <c r="AV223" s="166"/>
      <c r="AW223" s="168">
        <f>+IF(AV223=[2]CONTROLES!$C$63,[2]CONTROLES!$D$63,IF(AV223=[2]CONTROLES!$C$64,[2]CONTROLES!$D$64,[2]CONTROLES!$D$65))</f>
        <v>0</v>
      </c>
      <c r="AX223" s="168">
        <f t="shared" si="12"/>
        <v>0</v>
      </c>
      <c r="AY223" s="169" t="str">
        <f t="shared" si="13"/>
        <v>Débil</v>
      </c>
      <c r="AZ223" s="389"/>
      <c r="BA223" s="389"/>
      <c r="BB223" s="392"/>
      <c r="BC223" s="394"/>
      <c r="BD223" s="361"/>
      <c r="BE223" s="361"/>
      <c r="BF223" s="66"/>
      <c r="BG223" s="66"/>
      <c r="BH223" s="170"/>
      <c r="BI223" s="66"/>
      <c r="BJ223" s="66"/>
      <c r="BK223" s="66"/>
      <c r="BL223" s="66"/>
      <c r="BM223" s="66" t="s">
        <v>171</v>
      </c>
      <c r="BN223" s="361"/>
      <c r="BO223" s="186"/>
      <c r="BP223" s="186"/>
      <c r="BQ223" s="186"/>
      <c r="BR223" s="186"/>
      <c r="BS223" s="186"/>
      <c r="BT223" s="186"/>
      <c r="BU223" s="186"/>
      <c r="BV223" s="186"/>
      <c r="BW223" s="186"/>
      <c r="BX223" s="186"/>
      <c r="BY223" s="186"/>
      <c r="BZ223" s="186"/>
      <c r="CA223" s="186"/>
      <c r="CB223" s="186"/>
      <c r="CC223" s="186"/>
      <c r="CD223" s="186"/>
      <c r="CE223" s="186"/>
      <c r="CF223" s="186"/>
      <c r="CG223" s="361"/>
      <c r="CH223" s="361"/>
      <c r="CI223" s="361"/>
      <c r="CJ223" s="361"/>
      <c r="CK223" s="361"/>
      <c r="CL223" s="361"/>
      <c r="CM223" s="361"/>
      <c r="CN223" s="361"/>
      <c r="CO223" s="361"/>
      <c r="CP223" s="361"/>
      <c r="CQ223" s="361"/>
      <c r="CR223" s="361"/>
      <c r="CS223" s="361"/>
      <c r="CT223" s="361"/>
      <c r="CU223" s="361"/>
      <c r="CV223" s="361"/>
      <c r="CW223" s="361"/>
      <c r="CX223" s="361"/>
      <c r="CY223" s="361"/>
      <c r="CZ223" s="361"/>
      <c r="DA223" s="361"/>
      <c r="DB223" s="361"/>
      <c r="DC223" s="361"/>
      <c r="DD223" s="361"/>
      <c r="DE223" s="361"/>
      <c r="DF223" s="361"/>
      <c r="DG223" s="361"/>
      <c r="DH223" s="361"/>
      <c r="DI223" s="361"/>
      <c r="DJ223" s="361"/>
      <c r="DK223" s="361"/>
      <c r="DL223" s="361"/>
      <c r="DM223" s="361"/>
      <c r="DN223" s="361"/>
      <c r="DO223" s="361"/>
      <c r="DP223" s="361"/>
      <c r="DQ223" s="361"/>
      <c r="DR223" s="361"/>
      <c r="DS223" s="361"/>
      <c r="DT223" s="361"/>
      <c r="DU223" s="361"/>
      <c r="DV223" s="361"/>
      <c r="DW223" s="361"/>
      <c r="DX223" s="361"/>
      <c r="DY223" s="361"/>
      <c r="DZ223" s="361"/>
      <c r="EA223" s="361"/>
      <c r="EB223" s="361"/>
      <c r="EC223" s="361"/>
      <c r="ED223" s="361"/>
      <c r="EE223" s="361"/>
      <c r="EF223" s="361"/>
      <c r="EG223" s="361"/>
      <c r="EH223" s="361"/>
      <c r="EI223" s="361"/>
      <c r="EJ223" s="361"/>
      <c r="EK223" s="361"/>
    </row>
    <row r="224" spans="1:141" ht="39.75" hidden="1" customHeight="1" x14ac:dyDescent="0.2">
      <c r="A224" s="353"/>
      <c r="B224" s="398"/>
      <c r="C224" s="398"/>
      <c r="D224" s="398"/>
      <c r="E224" s="199"/>
      <c r="F224" s="437"/>
      <c r="G224" s="199"/>
      <c r="H224" s="440"/>
      <c r="I224" s="436"/>
      <c r="J224" s="190"/>
      <c r="K224" s="172"/>
      <c r="L224" s="172"/>
      <c r="M224" s="172"/>
      <c r="N224" s="172"/>
      <c r="O224" s="398"/>
      <c r="P224" s="390"/>
      <c r="Q224" s="395"/>
      <c r="R224" s="390"/>
      <c r="S224" s="395"/>
      <c r="T224" s="362"/>
      <c r="U224" s="163"/>
      <c r="V224" s="164"/>
      <c r="W224" s="164"/>
      <c r="X224" s="164"/>
      <c r="Y224" s="165" t="s">
        <v>115</v>
      </c>
      <c r="Z224" s="132">
        <f>+IF(Y224='Tabla Valoración controles'!$D$4,'Tabla Valoración controles'!$F$4,IF('Mapa Corrupcion'!Y224='Tabla Valoración controles'!$D$5,'Tabla Valoración controles'!$F$5,IF(Y224=FORMULAS!$A$10,0,'Tabla Valoración controles'!$F$6)))</f>
        <v>0</v>
      </c>
      <c r="AA224" s="165"/>
      <c r="AB224" s="133">
        <f>+IF(AA224='Tabla Valoración controles'!$D$7,'Tabla Valoración controles'!$F$7,IF(Y224=FORMULAS!$A$10,0,'Tabla Valoración controles'!$F$8))</f>
        <v>0</v>
      </c>
      <c r="AC224" s="165"/>
      <c r="AD224" s="132">
        <f>+IF(AC224='Tabla Valoración controles'!$D$9,'Tabla Valoración controles'!$F$9,IF(Y224=FORMULAS!$A$10,0,'Tabla Valoración controles'!$F$10))</f>
        <v>0</v>
      </c>
      <c r="AE224" s="165"/>
      <c r="AF224" s="132">
        <f>+IF(AE224='Tabla Valoración controles'!$D$9,'Tabla Valoración controles'!$F$9,IF(AA224=FORMULAS!$A$10,0,'Tabla Valoración controles'!$F$10))</f>
        <v>0</v>
      </c>
      <c r="AG224" s="165"/>
      <c r="AH224" s="132">
        <f>+IF(AG224='Tabla Valoración controles'!$D$13,'Tabla Valoración controles'!$F$13,'Tabla Valoración controles'!$F$14)</f>
        <v>0</v>
      </c>
      <c r="AI224" s="194">
        <f>+Z224+AB224+AD224</f>
        <v>0</v>
      </c>
      <c r="AJ224" s="166"/>
      <c r="AK224" s="167">
        <f>+IF(AJ224=[2]CONTROLES!$C$50,[2]CONTROLES!$D$50,[2]CONTROLES!$D$51)</f>
        <v>0</v>
      </c>
      <c r="AL224" s="166"/>
      <c r="AM224" s="167">
        <f>+IF(AL224=[2]CONTROLES!$C$52,[2]CONTROLES!$D$52,[2]CONTROLES!$D$53)</f>
        <v>0</v>
      </c>
      <c r="AN224" s="166"/>
      <c r="AO224" s="167">
        <f>+IF(AN224=[2]CONTROLES!$C$54,[2]CONTROLES!$D$54,[2]CONTROLES!$D$55)</f>
        <v>0</v>
      </c>
      <c r="AP224" s="166"/>
      <c r="AQ224" s="167">
        <f>+IF(AP224=[2]CONTROLES!$C$56,[2]CONTROLES!$D$56,IF(AP224=[2]CONTROLES!$C$57,[2]CONTROLES!$D$57,[2]CONTROLES!$D$58))</f>
        <v>0</v>
      </c>
      <c r="AR224" s="166"/>
      <c r="AS224" s="167">
        <f>+IF(AR224=[2]CONTROLES!$C$59,[2]CONTROLES!$D$59,[2]CONTROLES!$D$60)</f>
        <v>0</v>
      </c>
      <c r="AT224" s="166"/>
      <c r="AU224" s="167">
        <f>+IF(AT224=[2]CONTROLES!$C$61,[2]CONTROLES!$D$61,[2]CONTROLES!$D$62)</f>
        <v>0</v>
      </c>
      <c r="AV224" s="166"/>
      <c r="AW224" s="168">
        <f>+IF(AV224=[2]CONTROLES!$C$63,[2]CONTROLES!$D$63,IF(AV224=[2]CONTROLES!$C$64,[2]CONTROLES!$D$64,[2]CONTROLES!$D$65))</f>
        <v>0</v>
      </c>
      <c r="AX224" s="168">
        <f t="shared" si="12"/>
        <v>0</v>
      </c>
      <c r="AY224" s="169" t="str">
        <f t="shared" si="13"/>
        <v>Débil</v>
      </c>
      <c r="AZ224" s="390"/>
      <c r="BA224" s="390"/>
      <c r="BB224" s="392"/>
      <c r="BC224" s="395"/>
      <c r="BD224" s="362"/>
      <c r="BE224" s="362"/>
      <c r="BF224" s="66"/>
      <c r="BG224" s="66"/>
      <c r="BH224" s="170"/>
      <c r="BI224" s="66"/>
      <c r="BJ224" s="66"/>
      <c r="BK224" s="66"/>
      <c r="BL224" s="66"/>
      <c r="BM224" s="66" t="s">
        <v>171</v>
      </c>
      <c r="BN224" s="362"/>
      <c r="BO224" s="187"/>
      <c r="BP224" s="187"/>
      <c r="BQ224" s="187"/>
      <c r="BR224" s="187"/>
      <c r="BS224" s="187"/>
      <c r="BT224" s="187"/>
      <c r="BU224" s="187"/>
      <c r="BV224" s="187"/>
      <c r="BW224" s="187"/>
      <c r="BX224" s="187"/>
      <c r="BY224" s="187"/>
      <c r="BZ224" s="187"/>
      <c r="CA224" s="187"/>
      <c r="CB224" s="187"/>
      <c r="CC224" s="187"/>
      <c r="CD224" s="187"/>
      <c r="CE224" s="187"/>
      <c r="CF224" s="187"/>
      <c r="CG224" s="362"/>
      <c r="CH224" s="362"/>
      <c r="CI224" s="362"/>
      <c r="CJ224" s="362"/>
      <c r="CK224" s="362"/>
      <c r="CL224" s="362"/>
      <c r="CM224" s="362"/>
      <c r="CN224" s="362"/>
      <c r="CO224" s="362"/>
      <c r="CP224" s="362"/>
      <c r="CQ224" s="362"/>
      <c r="CR224" s="362"/>
      <c r="CS224" s="362"/>
      <c r="CT224" s="362"/>
      <c r="CU224" s="362"/>
      <c r="CV224" s="362"/>
      <c r="CW224" s="362"/>
      <c r="CX224" s="362"/>
      <c r="CY224" s="362"/>
      <c r="CZ224" s="362"/>
      <c r="DA224" s="362"/>
      <c r="DB224" s="362"/>
      <c r="DC224" s="362"/>
      <c r="DD224" s="362"/>
      <c r="DE224" s="362"/>
      <c r="DF224" s="362"/>
      <c r="DG224" s="362"/>
      <c r="DH224" s="362"/>
      <c r="DI224" s="362"/>
      <c r="DJ224" s="362"/>
      <c r="DK224" s="362"/>
      <c r="DL224" s="362"/>
      <c r="DM224" s="362"/>
      <c r="DN224" s="362"/>
      <c r="DO224" s="362"/>
      <c r="DP224" s="362"/>
      <c r="DQ224" s="362"/>
      <c r="DR224" s="362"/>
      <c r="DS224" s="362"/>
      <c r="DT224" s="362"/>
      <c r="DU224" s="362"/>
      <c r="DV224" s="362"/>
      <c r="DW224" s="362"/>
      <c r="DX224" s="362"/>
      <c r="DY224" s="362"/>
      <c r="DZ224" s="362"/>
      <c r="EA224" s="362"/>
      <c r="EB224" s="362"/>
      <c r="EC224" s="362"/>
      <c r="ED224" s="362"/>
      <c r="EE224" s="362"/>
      <c r="EF224" s="362"/>
      <c r="EG224" s="362"/>
      <c r="EH224" s="362"/>
      <c r="EI224" s="362"/>
      <c r="EJ224" s="362"/>
      <c r="EK224" s="362"/>
    </row>
    <row r="225" spans="5:56" ht="14.25" customHeight="1" x14ac:dyDescent="0.2">
      <c r="E225" s="173"/>
      <c r="F225" s="173"/>
      <c r="G225" s="173"/>
      <c r="H225" s="173"/>
      <c r="I225" s="173"/>
      <c r="J225" s="173"/>
      <c r="O225" s="174"/>
      <c r="Y225" s="175"/>
      <c r="Z225" s="175"/>
      <c r="AA225" s="175"/>
      <c r="AB225" s="175"/>
      <c r="AC225" s="175"/>
      <c r="AD225" s="175"/>
      <c r="AE225" s="175"/>
      <c r="AF225" s="175"/>
      <c r="AG225" s="175"/>
      <c r="AH225" s="175"/>
      <c r="AI225" s="175"/>
      <c r="AJ225" s="175"/>
      <c r="AK225" s="175"/>
      <c r="AL225" s="175"/>
      <c r="AM225" s="175"/>
      <c r="AN225" s="175"/>
      <c r="AO225" s="175"/>
      <c r="AP225" s="175"/>
      <c r="AQ225" s="175"/>
      <c r="AR225" s="175"/>
      <c r="AS225" s="175"/>
      <c r="AT225" s="175"/>
      <c r="AU225" s="175"/>
      <c r="AV225" s="175"/>
      <c r="AZ225" s="385"/>
      <c r="BA225" s="192"/>
      <c r="BB225" s="385"/>
      <c r="BC225" s="385"/>
      <c r="BD225" s="360"/>
    </row>
    <row r="226" spans="5:56" x14ac:dyDescent="0.2">
      <c r="E226" s="173"/>
      <c r="F226" s="173"/>
      <c r="G226" s="173"/>
      <c r="H226" s="173"/>
      <c r="I226" s="173"/>
      <c r="J226" s="173"/>
      <c r="O226" s="174"/>
      <c r="Y226" s="175"/>
      <c r="Z226" s="175"/>
      <c r="AA226" s="175"/>
      <c r="AB226" s="175"/>
      <c r="AC226" s="175"/>
      <c r="AD226" s="175"/>
      <c r="AE226" s="175"/>
      <c r="AF226" s="175"/>
      <c r="AG226" s="175"/>
      <c r="AH226" s="175"/>
      <c r="AI226" s="175"/>
      <c r="AJ226" s="175"/>
      <c r="AK226" s="175"/>
      <c r="AL226" s="175"/>
      <c r="AM226" s="175"/>
      <c r="AN226" s="175"/>
      <c r="AO226" s="175"/>
      <c r="AP226" s="175"/>
      <c r="AQ226" s="175"/>
      <c r="AR226" s="175"/>
      <c r="AS226" s="175"/>
      <c r="AT226" s="175"/>
      <c r="AU226" s="175"/>
      <c r="AV226" s="175"/>
      <c r="AZ226" s="386"/>
      <c r="BA226" s="193"/>
      <c r="BB226" s="386"/>
      <c r="BC226" s="386"/>
      <c r="BD226" s="361"/>
    </row>
    <row r="227" spans="5:56" x14ac:dyDescent="0.2">
      <c r="E227" s="173"/>
      <c r="F227" s="173"/>
      <c r="G227" s="173"/>
      <c r="H227" s="173"/>
      <c r="I227" s="173"/>
      <c r="J227" s="173"/>
      <c r="O227" s="174"/>
      <c r="Y227" s="175"/>
      <c r="Z227" s="175"/>
      <c r="AA227" s="175"/>
      <c r="AB227" s="175"/>
      <c r="AC227" s="175"/>
      <c r="AD227" s="175"/>
      <c r="AE227" s="175"/>
      <c r="AF227" s="175"/>
      <c r="AG227" s="175"/>
      <c r="AH227" s="175"/>
      <c r="AI227" s="175"/>
      <c r="AJ227" s="175"/>
      <c r="AK227" s="175"/>
      <c r="AL227" s="175"/>
      <c r="AM227" s="175"/>
      <c r="AN227" s="175"/>
      <c r="AO227" s="175"/>
      <c r="AP227" s="175"/>
      <c r="AQ227" s="175"/>
      <c r="AR227" s="175"/>
      <c r="AS227" s="175"/>
      <c r="AT227" s="175"/>
      <c r="AU227" s="175"/>
      <c r="AV227" s="175"/>
      <c r="AZ227" s="386"/>
      <c r="BA227" s="193"/>
      <c r="BB227" s="386"/>
      <c r="BC227" s="386"/>
      <c r="BD227" s="361"/>
    </row>
    <row r="228" spans="5:56" x14ac:dyDescent="0.2">
      <c r="E228" s="173"/>
      <c r="F228" s="173"/>
      <c r="G228" s="173"/>
      <c r="H228" s="173"/>
      <c r="I228" s="173"/>
      <c r="J228" s="173"/>
      <c r="O228" s="174"/>
      <c r="Y228" s="175"/>
      <c r="Z228" s="175"/>
      <c r="AA228" s="175"/>
      <c r="AB228" s="175"/>
      <c r="AC228" s="175"/>
      <c r="AD228" s="175"/>
      <c r="AE228" s="175"/>
      <c r="AF228" s="175"/>
      <c r="AG228" s="175"/>
      <c r="AH228" s="175"/>
      <c r="AI228" s="175"/>
      <c r="AJ228" s="175"/>
      <c r="AK228" s="175"/>
      <c r="AL228" s="175"/>
      <c r="AM228" s="175"/>
      <c r="AN228" s="175"/>
      <c r="AO228" s="175"/>
      <c r="AP228" s="175"/>
      <c r="AQ228" s="175"/>
      <c r="AR228" s="175"/>
      <c r="AS228" s="175"/>
      <c r="AT228" s="175"/>
      <c r="AU228" s="175"/>
      <c r="AV228" s="175"/>
      <c r="AZ228" s="386"/>
      <c r="BA228" s="193"/>
      <c r="BB228" s="386"/>
      <c r="BC228" s="386"/>
      <c r="BD228" s="361"/>
    </row>
    <row r="229" spans="5:56" x14ac:dyDescent="0.2">
      <c r="E229" s="173"/>
      <c r="F229" s="173"/>
      <c r="G229" s="173"/>
      <c r="H229" s="173"/>
      <c r="I229" s="173"/>
      <c r="J229" s="173"/>
      <c r="O229" s="174"/>
      <c r="Y229" s="175"/>
      <c r="Z229" s="175"/>
      <c r="AA229" s="175"/>
      <c r="AB229" s="175"/>
      <c r="AC229" s="175"/>
      <c r="AD229" s="175"/>
      <c r="AE229" s="175"/>
      <c r="AF229" s="175"/>
      <c r="AG229" s="175"/>
      <c r="AH229" s="175"/>
      <c r="AI229" s="175"/>
      <c r="AJ229" s="175"/>
      <c r="AK229" s="175"/>
      <c r="AL229" s="175"/>
      <c r="AM229" s="175"/>
      <c r="AN229" s="175"/>
      <c r="AO229" s="175"/>
      <c r="AP229" s="175"/>
      <c r="AQ229" s="175"/>
      <c r="AR229" s="175"/>
      <c r="AS229" s="175"/>
      <c r="AT229" s="175"/>
      <c r="AU229" s="175"/>
      <c r="AV229" s="175"/>
      <c r="AZ229" s="386"/>
      <c r="BA229" s="193"/>
      <c r="BB229" s="386"/>
      <c r="BC229" s="386"/>
      <c r="BD229" s="361"/>
    </row>
    <row r="230" spans="5:56" x14ac:dyDescent="0.2">
      <c r="E230" s="173"/>
      <c r="F230" s="173"/>
      <c r="G230" s="173"/>
      <c r="H230" s="173"/>
      <c r="I230" s="173"/>
      <c r="J230" s="173"/>
      <c r="O230" s="174"/>
      <c r="Y230" s="175"/>
      <c r="Z230" s="175"/>
      <c r="AA230" s="175"/>
      <c r="AB230" s="175"/>
      <c r="AC230" s="175"/>
      <c r="AD230" s="175"/>
      <c r="AE230" s="175"/>
      <c r="AF230" s="175"/>
      <c r="AG230" s="175"/>
      <c r="AH230" s="175"/>
      <c r="AI230" s="175"/>
      <c r="AJ230" s="175"/>
      <c r="AK230" s="175"/>
      <c r="AL230" s="175"/>
      <c r="AM230" s="175"/>
      <c r="AN230" s="175"/>
      <c r="AO230" s="175"/>
      <c r="AP230" s="175"/>
      <c r="AQ230" s="175"/>
      <c r="AR230" s="175"/>
      <c r="AS230" s="175"/>
      <c r="AT230" s="175"/>
      <c r="AU230" s="175"/>
      <c r="AV230" s="175"/>
      <c r="AZ230" s="386"/>
      <c r="BA230" s="193"/>
      <c r="BB230" s="386"/>
      <c r="BC230" s="386"/>
      <c r="BD230" s="362"/>
    </row>
    <row r="231" spans="5:56" x14ac:dyDescent="0.2">
      <c r="E231" s="173"/>
      <c r="F231" s="173"/>
      <c r="G231" s="173"/>
      <c r="H231" s="173"/>
      <c r="I231" s="173"/>
      <c r="J231" s="173"/>
      <c r="O231" s="174"/>
      <c r="Y231" s="175"/>
      <c r="Z231" s="175"/>
      <c r="AA231" s="175"/>
      <c r="AB231" s="175"/>
      <c r="AC231" s="175"/>
      <c r="AD231" s="175"/>
      <c r="AE231" s="175"/>
      <c r="AF231" s="175"/>
      <c r="AG231" s="175"/>
      <c r="AH231" s="175"/>
      <c r="AI231" s="175"/>
      <c r="AJ231" s="175"/>
      <c r="AK231" s="175"/>
      <c r="AL231" s="175"/>
      <c r="AM231" s="175"/>
      <c r="AN231" s="175"/>
      <c r="AO231" s="175"/>
      <c r="AP231" s="175"/>
      <c r="AQ231" s="175"/>
      <c r="AR231" s="175"/>
      <c r="AS231" s="175"/>
      <c r="AT231" s="175"/>
      <c r="AU231" s="175"/>
      <c r="AV231" s="175"/>
      <c r="AZ231" s="385"/>
      <c r="BA231" s="192"/>
      <c r="BB231" s="385"/>
      <c r="BC231" s="385"/>
      <c r="BD231" s="360"/>
    </row>
    <row r="232" spans="5:56" x14ac:dyDescent="0.2">
      <c r="E232" s="173"/>
      <c r="F232" s="173"/>
      <c r="G232" s="173"/>
      <c r="H232" s="173"/>
      <c r="I232" s="173"/>
      <c r="J232" s="173"/>
      <c r="O232" s="174"/>
      <c r="Y232" s="175"/>
      <c r="Z232" s="175"/>
      <c r="AA232" s="175"/>
      <c r="AB232" s="175"/>
      <c r="AC232" s="175"/>
      <c r="AD232" s="175"/>
      <c r="AE232" s="175"/>
      <c r="AF232" s="175"/>
      <c r="AG232" s="175"/>
      <c r="AH232" s="175"/>
      <c r="AI232" s="175"/>
      <c r="AJ232" s="175"/>
      <c r="AK232" s="175"/>
      <c r="AL232" s="175"/>
      <c r="AM232" s="175"/>
      <c r="AN232" s="175"/>
      <c r="AO232" s="175"/>
      <c r="AP232" s="175"/>
      <c r="AQ232" s="175"/>
      <c r="AR232" s="175"/>
      <c r="AS232" s="175"/>
      <c r="AT232" s="175"/>
      <c r="AU232" s="175"/>
      <c r="AV232" s="175"/>
      <c r="AZ232" s="386"/>
      <c r="BA232" s="193"/>
      <c r="BB232" s="386"/>
      <c r="BC232" s="386"/>
      <c r="BD232" s="361"/>
    </row>
    <row r="233" spans="5:56" x14ac:dyDescent="0.2">
      <c r="E233" s="173"/>
      <c r="F233" s="173"/>
      <c r="G233" s="173"/>
      <c r="H233" s="173"/>
      <c r="I233" s="173"/>
      <c r="J233" s="173"/>
      <c r="O233" s="174"/>
      <c r="Y233" s="175"/>
      <c r="Z233" s="175"/>
      <c r="AA233" s="175"/>
      <c r="AB233" s="175"/>
      <c r="AC233" s="175"/>
      <c r="AD233" s="175"/>
      <c r="AE233" s="175"/>
      <c r="AF233" s="175"/>
      <c r="AG233" s="175"/>
      <c r="AH233" s="175"/>
      <c r="AI233" s="175"/>
      <c r="AJ233" s="175"/>
      <c r="AK233" s="175"/>
      <c r="AL233" s="175"/>
      <c r="AM233" s="175"/>
      <c r="AN233" s="175"/>
      <c r="AO233" s="175"/>
      <c r="AP233" s="175"/>
      <c r="AQ233" s="175"/>
      <c r="AR233" s="175"/>
      <c r="AS233" s="175"/>
      <c r="AT233" s="175"/>
      <c r="AU233" s="175"/>
      <c r="AV233" s="175"/>
      <c r="AZ233" s="386"/>
      <c r="BA233" s="193"/>
      <c r="BB233" s="386"/>
      <c r="BC233" s="386"/>
      <c r="BD233" s="361"/>
    </row>
    <row r="234" spans="5:56" x14ac:dyDescent="0.2">
      <c r="E234" s="173"/>
      <c r="F234" s="173"/>
      <c r="G234" s="173"/>
      <c r="H234" s="173"/>
      <c r="I234" s="173"/>
      <c r="J234" s="173"/>
      <c r="O234" s="174"/>
      <c r="Y234" s="175"/>
      <c r="Z234" s="175"/>
      <c r="AA234" s="175"/>
      <c r="AB234" s="175"/>
      <c r="AC234" s="175"/>
      <c r="AD234" s="175"/>
      <c r="AE234" s="175"/>
      <c r="AF234" s="175"/>
      <c r="AG234" s="175"/>
      <c r="AH234" s="175"/>
      <c r="AI234" s="175"/>
      <c r="AJ234" s="175"/>
      <c r="AK234" s="175"/>
      <c r="AL234" s="175"/>
      <c r="AM234" s="175"/>
      <c r="AN234" s="175"/>
      <c r="AO234" s="175"/>
      <c r="AP234" s="175"/>
      <c r="AQ234" s="175"/>
      <c r="AR234" s="175"/>
      <c r="AS234" s="175"/>
      <c r="AT234" s="175"/>
      <c r="AU234" s="175"/>
      <c r="AV234" s="175"/>
      <c r="AZ234" s="386"/>
      <c r="BA234" s="193"/>
      <c r="BB234" s="386"/>
      <c r="BC234" s="386"/>
      <c r="BD234" s="361"/>
    </row>
    <row r="235" spans="5:56" x14ac:dyDescent="0.2">
      <c r="E235" s="173"/>
      <c r="F235" s="173"/>
      <c r="G235" s="173"/>
      <c r="H235" s="173"/>
      <c r="I235" s="173"/>
      <c r="J235" s="173"/>
      <c r="O235" s="174"/>
      <c r="Y235" s="175"/>
      <c r="Z235" s="175"/>
      <c r="AA235" s="175"/>
      <c r="AB235" s="175"/>
      <c r="AC235" s="175"/>
      <c r="AD235" s="175"/>
      <c r="AE235" s="175"/>
      <c r="AF235" s="175"/>
      <c r="AG235" s="175"/>
      <c r="AH235" s="175"/>
      <c r="AI235" s="175"/>
      <c r="AJ235" s="175"/>
      <c r="AK235" s="175"/>
      <c r="AL235" s="175"/>
      <c r="AM235" s="175"/>
      <c r="AN235" s="175"/>
      <c r="AO235" s="175"/>
      <c r="AP235" s="175"/>
      <c r="AQ235" s="175"/>
      <c r="AR235" s="175"/>
      <c r="AS235" s="175"/>
      <c r="AT235" s="175"/>
      <c r="AU235" s="175"/>
      <c r="AV235" s="175"/>
      <c r="AZ235" s="386"/>
      <c r="BA235" s="193"/>
      <c r="BB235" s="386"/>
      <c r="BC235" s="386"/>
      <c r="BD235" s="361"/>
    </row>
    <row r="236" spans="5:56" x14ac:dyDescent="0.2">
      <c r="E236" s="173"/>
      <c r="F236" s="173"/>
      <c r="G236" s="173"/>
      <c r="H236" s="173"/>
      <c r="I236" s="173"/>
      <c r="J236" s="173"/>
      <c r="O236" s="174"/>
      <c r="Y236" s="175"/>
      <c r="Z236" s="175"/>
      <c r="AA236" s="175"/>
      <c r="AB236" s="175"/>
      <c r="AC236" s="175"/>
      <c r="AD236" s="175"/>
      <c r="AE236" s="175"/>
      <c r="AF236" s="175"/>
      <c r="AG236" s="175"/>
      <c r="AH236" s="175"/>
      <c r="AI236" s="175"/>
      <c r="AJ236" s="175"/>
      <c r="AK236" s="175"/>
      <c r="AL236" s="175"/>
      <c r="AM236" s="175"/>
      <c r="AN236" s="175"/>
      <c r="AO236" s="175"/>
      <c r="AP236" s="175"/>
      <c r="AQ236" s="175"/>
      <c r="AR236" s="175"/>
      <c r="AS236" s="175"/>
      <c r="AT236" s="175"/>
      <c r="AU236" s="175"/>
      <c r="AV236" s="175"/>
      <c r="AZ236" s="386"/>
      <c r="BA236" s="193"/>
      <c r="BB236" s="386"/>
      <c r="BC236" s="386"/>
      <c r="BD236" s="362"/>
    </row>
    <row r="237" spans="5:56" x14ac:dyDescent="0.2">
      <c r="E237" s="173"/>
      <c r="F237" s="173"/>
      <c r="G237" s="173"/>
      <c r="H237" s="173"/>
      <c r="I237" s="173"/>
      <c r="J237" s="173"/>
      <c r="O237" s="174"/>
      <c r="Y237" s="175"/>
      <c r="Z237" s="175"/>
      <c r="AA237" s="175"/>
      <c r="AB237" s="175"/>
      <c r="AC237" s="175"/>
      <c r="AD237" s="175"/>
      <c r="AE237" s="175"/>
      <c r="AF237" s="175"/>
      <c r="AG237" s="175"/>
      <c r="AH237" s="175"/>
      <c r="AI237" s="175"/>
      <c r="AJ237" s="175"/>
      <c r="AK237" s="175"/>
      <c r="AL237" s="175"/>
      <c r="AM237" s="175"/>
      <c r="AN237" s="175"/>
      <c r="AO237" s="175"/>
      <c r="AP237" s="175"/>
      <c r="AQ237" s="175"/>
      <c r="AR237" s="175"/>
      <c r="AS237" s="175"/>
      <c r="AT237" s="175"/>
      <c r="AU237" s="175"/>
      <c r="AV237" s="175"/>
      <c r="AZ237" s="385"/>
      <c r="BA237" s="192"/>
      <c r="BB237" s="385"/>
      <c r="BC237" s="385"/>
      <c r="BD237" s="387"/>
    </row>
    <row r="238" spans="5:56" x14ac:dyDescent="0.2">
      <c r="E238" s="173"/>
      <c r="F238" s="173"/>
      <c r="G238" s="173"/>
      <c r="H238" s="173"/>
      <c r="I238" s="173"/>
      <c r="J238" s="173"/>
      <c r="O238" s="174"/>
      <c r="Y238" s="175"/>
      <c r="Z238" s="175"/>
      <c r="AA238" s="175"/>
      <c r="AB238" s="175"/>
      <c r="AC238" s="175"/>
      <c r="AD238" s="175"/>
      <c r="AE238" s="175"/>
      <c r="AF238" s="175"/>
      <c r="AG238" s="175"/>
      <c r="AH238" s="175"/>
      <c r="AI238" s="175"/>
      <c r="AJ238" s="175"/>
      <c r="AK238" s="175"/>
      <c r="AL238" s="175"/>
      <c r="AM238" s="175"/>
      <c r="AN238" s="175"/>
      <c r="AO238" s="175"/>
      <c r="AP238" s="175"/>
      <c r="AQ238" s="175"/>
      <c r="AR238" s="175"/>
      <c r="AS238" s="175"/>
      <c r="AT238" s="175"/>
      <c r="AU238" s="175"/>
      <c r="AV238" s="175"/>
      <c r="AZ238" s="386"/>
      <c r="BA238" s="193"/>
      <c r="BB238" s="386"/>
      <c r="BC238" s="386"/>
      <c r="BD238" s="387"/>
    </row>
    <row r="239" spans="5:56" x14ac:dyDescent="0.2">
      <c r="E239" s="173"/>
      <c r="F239" s="173"/>
      <c r="G239" s="173"/>
      <c r="H239" s="173"/>
      <c r="I239" s="173"/>
      <c r="J239" s="173"/>
      <c r="O239" s="174"/>
      <c r="Y239" s="175"/>
      <c r="Z239" s="175"/>
      <c r="AA239" s="175"/>
      <c r="AB239" s="175"/>
      <c r="AC239" s="175"/>
      <c r="AD239" s="175"/>
      <c r="AE239" s="175"/>
      <c r="AF239" s="175"/>
      <c r="AG239" s="175"/>
      <c r="AH239" s="175"/>
      <c r="AI239" s="175"/>
      <c r="AJ239" s="175"/>
      <c r="AK239" s="175"/>
      <c r="AL239" s="175"/>
      <c r="AM239" s="175"/>
      <c r="AN239" s="175"/>
      <c r="AO239" s="175"/>
      <c r="AP239" s="175"/>
      <c r="AQ239" s="175"/>
      <c r="AR239" s="175"/>
      <c r="AS239" s="175"/>
      <c r="AT239" s="175"/>
      <c r="AU239" s="175"/>
      <c r="AV239" s="175"/>
      <c r="AZ239" s="386"/>
      <c r="BA239" s="193"/>
      <c r="BB239" s="386"/>
      <c r="BC239" s="386"/>
      <c r="BD239" s="387"/>
    </row>
    <row r="240" spans="5:56" x14ac:dyDescent="0.2">
      <c r="E240" s="173"/>
      <c r="F240" s="173"/>
      <c r="G240" s="173"/>
      <c r="H240" s="173"/>
      <c r="I240" s="173"/>
      <c r="J240" s="173"/>
      <c r="O240" s="174"/>
      <c r="Y240" s="175"/>
      <c r="Z240" s="175"/>
      <c r="AA240" s="175"/>
      <c r="AB240" s="175"/>
      <c r="AC240" s="175"/>
      <c r="AD240" s="175"/>
      <c r="AE240" s="175"/>
      <c r="AF240" s="175"/>
      <c r="AG240" s="175"/>
      <c r="AH240" s="175"/>
      <c r="AI240" s="175"/>
      <c r="AJ240" s="175"/>
      <c r="AK240" s="175"/>
      <c r="AL240" s="175"/>
      <c r="AM240" s="175"/>
      <c r="AN240" s="175"/>
      <c r="AO240" s="175"/>
      <c r="AP240" s="175"/>
      <c r="AQ240" s="175"/>
      <c r="AR240" s="175"/>
      <c r="AS240" s="175"/>
      <c r="AT240" s="175"/>
      <c r="AU240" s="175"/>
      <c r="AV240" s="175"/>
      <c r="AZ240" s="386"/>
      <c r="BA240" s="193"/>
      <c r="BB240" s="386"/>
      <c r="BC240" s="386"/>
      <c r="BD240" s="387"/>
    </row>
    <row r="241" spans="5:56" x14ac:dyDescent="0.2">
      <c r="E241" s="173"/>
      <c r="F241" s="173"/>
      <c r="G241" s="173"/>
      <c r="H241" s="173"/>
      <c r="I241" s="173"/>
      <c r="J241" s="173"/>
      <c r="O241" s="174"/>
      <c r="Y241" s="175"/>
      <c r="Z241" s="175"/>
      <c r="AA241" s="175"/>
      <c r="AB241" s="175"/>
      <c r="AC241" s="175"/>
      <c r="AD241" s="175"/>
      <c r="AE241" s="175"/>
      <c r="AF241" s="175"/>
      <c r="AG241" s="175"/>
      <c r="AH241" s="175"/>
      <c r="AI241" s="175"/>
      <c r="AJ241" s="175"/>
      <c r="AK241" s="175"/>
      <c r="AL241" s="175"/>
      <c r="AM241" s="175"/>
      <c r="AN241" s="175"/>
      <c r="AO241" s="175"/>
      <c r="AP241" s="175"/>
      <c r="AQ241" s="175"/>
      <c r="AR241" s="175"/>
      <c r="AS241" s="175"/>
      <c r="AT241" s="175"/>
      <c r="AU241" s="175"/>
      <c r="AV241" s="175"/>
      <c r="AZ241" s="386"/>
      <c r="BA241" s="193"/>
      <c r="BB241" s="386"/>
      <c r="BC241" s="386"/>
      <c r="BD241" s="387"/>
    </row>
    <row r="242" spans="5:56" x14ac:dyDescent="0.2">
      <c r="E242" s="173"/>
      <c r="F242" s="173"/>
      <c r="G242" s="173"/>
      <c r="H242" s="173"/>
      <c r="I242" s="173"/>
      <c r="J242" s="173"/>
      <c r="O242" s="174"/>
      <c r="Y242" s="175"/>
      <c r="Z242" s="175"/>
      <c r="AA242" s="175"/>
      <c r="AB242" s="175"/>
      <c r="AC242" s="175"/>
      <c r="AD242" s="175"/>
      <c r="AE242" s="175"/>
      <c r="AF242" s="175"/>
      <c r="AG242" s="175"/>
      <c r="AH242" s="175"/>
      <c r="AI242" s="175"/>
      <c r="AJ242" s="175"/>
      <c r="AK242" s="175"/>
      <c r="AL242" s="175"/>
      <c r="AM242" s="175"/>
      <c r="AN242" s="175"/>
      <c r="AO242" s="175"/>
      <c r="AP242" s="175"/>
      <c r="AQ242" s="175"/>
      <c r="AR242" s="175"/>
      <c r="AS242" s="175"/>
      <c r="AT242" s="175"/>
      <c r="AU242" s="175"/>
      <c r="AV242" s="175"/>
      <c r="AZ242" s="386"/>
      <c r="BA242" s="193"/>
      <c r="BB242" s="386"/>
      <c r="BC242" s="386"/>
      <c r="BD242" s="387"/>
    </row>
    <row r="243" spans="5:56" x14ac:dyDescent="0.2">
      <c r="E243" s="173"/>
      <c r="F243" s="173"/>
      <c r="G243" s="173"/>
      <c r="H243" s="173"/>
      <c r="I243" s="173"/>
      <c r="J243" s="173"/>
      <c r="O243" s="174"/>
      <c r="Y243" s="175"/>
      <c r="Z243" s="175"/>
      <c r="AA243" s="175"/>
      <c r="AB243" s="175"/>
      <c r="AC243" s="175"/>
      <c r="AD243" s="175"/>
      <c r="AE243" s="175"/>
      <c r="AF243" s="175"/>
      <c r="AG243" s="175"/>
      <c r="AH243" s="175"/>
      <c r="AI243" s="175"/>
      <c r="AJ243" s="175"/>
      <c r="AK243" s="175"/>
      <c r="AL243" s="175"/>
      <c r="AM243" s="175"/>
      <c r="AN243" s="175"/>
      <c r="AO243" s="175"/>
      <c r="AP243" s="175"/>
      <c r="AQ243" s="175"/>
      <c r="AR243" s="175"/>
      <c r="AS243" s="175"/>
      <c r="AT243" s="175"/>
      <c r="AU243" s="175"/>
      <c r="AV243" s="175"/>
    </row>
    <row r="244" spans="5:56" x14ac:dyDescent="0.2">
      <c r="E244" s="173"/>
      <c r="F244" s="173"/>
      <c r="G244" s="173"/>
      <c r="H244" s="173"/>
      <c r="I244" s="173"/>
      <c r="J244" s="173"/>
      <c r="O244" s="174"/>
      <c r="Y244" s="175"/>
      <c r="Z244" s="175"/>
      <c r="AA244" s="175"/>
      <c r="AB244" s="175"/>
      <c r="AC244" s="175"/>
      <c r="AD244" s="175"/>
      <c r="AE244" s="175"/>
      <c r="AF244" s="175"/>
      <c r="AG244" s="175"/>
      <c r="AH244" s="175"/>
      <c r="AI244" s="175"/>
      <c r="AJ244" s="175"/>
      <c r="AK244" s="175"/>
      <c r="AL244" s="175"/>
      <c r="AM244" s="175"/>
      <c r="AN244" s="175"/>
      <c r="AO244" s="175"/>
      <c r="AP244" s="175"/>
      <c r="AQ244" s="175"/>
      <c r="AR244" s="175"/>
      <c r="AS244" s="175"/>
      <c r="AT244" s="175"/>
      <c r="AU244" s="175"/>
      <c r="AV244" s="175"/>
    </row>
    <row r="245" spans="5:56" x14ac:dyDescent="0.2">
      <c r="E245" s="173"/>
      <c r="F245" s="173"/>
      <c r="G245" s="173"/>
      <c r="H245" s="173"/>
      <c r="I245" s="173"/>
      <c r="J245" s="173"/>
      <c r="O245" s="174"/>
      <c r="Y245" s="175"/>
      <c r="Z245" s="175"/>
      <c r="AA245" s="175"/>
      <c r="AB245" s="175"/>
      <c r="AC245" s="175"/>
      <c r="AD245" s="175"/>
      <c r="AE245" s="175"/>
      <c r="AF245" s="175"/>
      <c r="AG245" s="175"/>
      <c r="AH245" s="175"/>
      <c r="AI245" s="175"/>
      <c r="AJ245" s="175"/>
      <c r="AK245" s="175"/>
      <c r="AL245" s="175"/>
      <c r="AM245" s="175"/>
      <c r="AN245" s="175"/>
      <c r="AO245" s="175"/>
      <c r="AP245" s="175"/>
      <c r="AQ245" s="175"/>
      <c r="AR245" s="175"/>
      <c r="AS245" s="175"/>
      <c r="AT245" s="175"/>
      <c r="AU245" s="175"/>
      <c r="AV245" s="175"/>
    </row>
    <row r="246" spans="5:56" x14ac:dyDescent="0.2">
      <c r="E246" s="173"/>
      <c r="F246" s="173"/>
      <c r="G246" s="173"/>
      <c r="H246" s="173"/>
      <c r="I246" s="173"/>
      <c r="J246" s="173"/>
      <c r="O246" s="174"/>
      <c r="Y246" s="175"/>
      <c r="Z246" s="175"/>
      <c r="AA246" s="175"/>
      <c r="AB246" s="175"/>
      <c r="AC246" s="175"/>
      <c r="AD246" s="175"/>
      <c r="AE246" s="175"/>
      <c r="AF246" s="175"/>
      <c r="AG246" s="175"/>
      <c r="AH246" s="175"/>
      <c r="AI246" s="175"/>
      <c r="AJ246" s="175"/>
      <c r="AK246" s="175"/>
      <c r="AL246" s="175"/>
      <c r="AM246" s="175"/>
      <c r="AN246" s="175"/>
      <c r="AO246" s="175"/>
      <c r="AP246" s="175"/>
      <c r="AQ246" s="175"/>
      <c r="AR246" s="175"/>
      <c r="AS246" s="175"/>
      <c r="AT246" s="175"/>
      <c r="AU246" s="175"/>
      <c r="AV246" s="175"/>
    </row>
    <row r="247" spans="5:56" x14ac:dyDescent="0.2">
      <c r="E247" s="173"/>
      <c r="F247" s="173"/>
      <c r="G247" s="173"/>
      <c r="H247" s="173"/>
      <c r="I247" s="173"/>
      <c r="J247" s="173"/>
      <c r="O247" s="174"/>
      <c r="Y247" s="175"/>
      <c r="Z247" s="175"/>
      <c r="AA247" s="175"/>
      <c r="AB247" s="175"/>
      <c r="AC247" s="175"/>
      <c r="AD247" s="175"/>
      <c r="AE247" s="175"/>
      <c r="AF247" s="175"/>
      <c r="AG247" s="175"/>
      <c r="AH247" s="175"/>
      <c r="AI247" s="175"/>
      <c r="AJ247" s="175"/>
      <c r="AK247" s="175"/>
      <c r="AL247" s="175"/>
      <c r="AM247" s="175"/>
      <c r="AN247" s="175"/>
      <c r="AO247" s="175"/>
      <c r="AP247" s="175"/>
      <c r="AQ247" s="175"/>
      <c r="AR247" s="175"/>
      <c r="AS247" s="175"/>
      <c r="AT247" s="175"/>
      <c r="AU247" s="175"/>
      <c r="AV247" s="175"/>
    </row>
    <row r="248" spans="5:56" x14ac:dyDescent="0.2">
      <c r="E248" s="173"/>
      <c r="F248" s="173"/>
      <c r="G248" s="173"/>
      <c r="H248" s="173"/>
      <c r="I248" s="173"/>
      <c r="J248" s="173"/>
      <c r="O248" s="174"/>
      <c r="Y248" s="175"/>
      <c r="Z248" s="175"/>
      <c r="AA248" s="175"/>
      <c r="AB248" s="175"/>
      <c r="AC248" s="175"/>
      <c r="AD248" s="175"/>
      <c r="AE248" s="175"/>
      <c r="AF248" s="175"/>
      <c r="AG248" s="175"/>
      <c r="AH248" s="175"/>
      <c r="AI248" s="175"/>
      <c r="AJ248" s="175"/>
      <c r="AK248" s="175"/>
      <c r="AL248" s="175"/>
      <c r="AM248" s="175"/>
      <c r="AN248" s="175"/>
      <c r="AO248" s="175"/>
      <c r="AP248" s="175"/>
      <c r="AQ248" s="175"/>
      <c r="AR248" s="175"/>
      <c r="AS248" s="175"/>
      <c r="AT248" s="175"/>
      <c r="AU248" s="175"/>
      <c r="AV248" s="175"/>
    </row>
    <row r="249" spans="5:56" x14ac:dyDescent="0.2">
      <c r="E249" s="173"/>
      <c r="F249" s="173"/>
      <c r="G249" s="173"/>
      <c r="H249" s="173"/>
      <c r="I249" s="173"/>
      <c r="J249" s="173"/>
      <c r="O249" s="174"/>
      <c r="Y249" s="175"/>
      <c r="Z249" s="175"/>
      <c r="AA249" s="175"/>
      <c r="AB249" s="175"/>
      <c r="AC249" s="175"/>
      <c r="AD249" s="175"/>
      <c r="AE249" s="175"/>
      <c r="AF249" s="175"/>
      <c r="AG249" s="175"/>
      <c r="AH249" s="175"/>
      <c r="AI249" s="175"/>
      <c r="AJ249" s="175"/>
      <c r="AK249" s="175"/>
      <c r="AL249" s="175"/>
      <c r="AM249" s="175"/>
      <c r="AN249" s="175"/>
      <c r="AO249" s="175"/>
      <c r="AP249" s="175"/>
      <c r="AQ249" s="175"/>
      <c r="AR249" s="175"/>
      <c r="AS249" s="175"/>
      <c r="AT249" s="175"/>
      <c r="AU249" s="175"/>
      <c r="AV249" s="175"/>
    </row>
    <row r="250" spans="5:56" x14ac:dyDescent="0.2">
      <c r="E250" s="173"/>
      <c r="F250" s="173"/>
      <c r="G250" s="173"/>
      <c r="H250" s="173"/>
      <c r="I250" s="173"/>
      <c r="J250" s="173"/>
      <c r="O250" s="174"/>
      <c r="Y250" s="175"/>
      <c r="Z250" s="175"/>
      <c r="AA250" s="175"/>
      <c r="AB250" s="175"/>
      <c r="AC250" s="175"/>
      <c r="AD250" s="175"/>
      <c r="AE250" s="175"/>
      <c r="AF250" s="175"/>
      <c r="AG250" s="175"/>
      <c r="AH250" s="175"/>
      <c r="AI250" s="175"/>
      <c r="AJ250" s="175"/>
      <c r="AK250" s="175"/>
      <c r="AL250" s="175"/>
      <c r="AM250" s="175"/>
      <c r="AN250" s="175"/>
      <c r="AO250" s="175"/>
      <c r="AP250" s="175"/>
      <c r="AQ250" s="175"/>
      <c r="AR250" s="175"/>
      <c r="AS250" s="175"/>
      <c r="AT250" s="175"/>
      <c r="AU250" s="175"/>
      <c r="AV250" s="175"/>
    </row>
    <row r="251" spans="5:56" x14ac:dyDescent="0.2">
      <c r="E251" s="173"/>
      <c r="F251" s="173"/>
      <c r="G251" s="173"/>
      <c r="H251" s="173"/>
      <c r="I251" s="173"/>
      <c r="J251" s="173"/>
      <c r="O251" s="174"/>
      <c r="Y251" s="175"/>
      <c r="Z251" s="175"/>
      <c r="AA251" s="175"/>
      <c r="AB251" s="175"/>
      <c r="AC251" s="175"/>
      <c r="AD251" s="175"/>
      <c r="AE251" s="175"/>
      <c r="AF251" s="175"/>
      <c r="AG251" s="175"/>
      <c r="AH251" s="175"/>
      <c r="AI251" s="175"/>
      <c r="AJ251" s="175"/>
      <c r="AK251" s="175"/>
      <c r="AL251" s="175"/>
      <c r="AM251" s="175"/>
      <c r="AN251" s="175"/>
      <c r="AO251" s="175"/>
      <c r="AP251" s="175"/>
      <c r="AQ251" s="175"/>
      <c r="AR251" s="175"/>
      <c r="AS251" s="175"/>
      <c r="AT251" s="175"/>
      <c r="AU251" s="175"/>
      <c r="AV251" s="175"/>
    </row>
    <row r="252" spans="5:56" x14ac:dyDescent="0.2">
      <c r="E252" s="173"/>
      <c r="F252" s="173"/>
      <c r="G252" s="173"/>
      <c r="H252" s="173"/>
      <c r="I252" s="173"/>
      <c r="J252" s="173"/>
      <c r="O252" s="174"/>
      <c r="Y252" s="175"/>
      <c r="Z252" s="175"/>
      <c r="AA252" s="175"/>
      <c r="AB252" s="175"/>
      <c r="AC252" s="175"/>
      <c r="AD252" s="175"/>
      <c r="AE252" s="175"/>
      <c r="AF252" s="175"/>
      <c r="AG252" s="175"/>
      <c r="AH252" s="175"/>
      <c r="AI252" s="175"/>
      <c r="AJ252" s="175"/>
      <c r="AK252" s="175"/>
      <c r="AL252" s="175"/>
      <c r="AM252" s="175"/>
      <c r="AN252" s="175"/>
      <c r="AO252" s="175"/>
      <c r="AP252" s="175"/>
      <c r="AQ252" s="175"/>
      <c r="AR252" s="175"/>
      <c r="AS252" s="175"/>
      <c r="AT252" s="175"/>
      <c r="AU252" s="175"/>
      <c r="AV252" s="175"/>
    </row>
    <row r="253" spans="5:56" x14ac:dyDescent="0.2">
      <c r="E253" s="173"/>
      <c r="F253" s="173"/>
      <c r="G253" s="173"/>
      <c r="H253" s="173"/>
      <c r="I253" s="173"/>
      <c r="J253" s="173"/>
      <c r="O253" s="174"/>
      <c r="Y253" s="175"/>
      <c r="Z253" s="175"/>
      <c r="AA253" s="175"/>
      <c r="AB253" s="175"/>
      <c r="AC253" s="175"/>
      <c r="AD253" s="175"/>
      <c r="AE253" s="175"/>
      <c r="AF253" s="175"/>
      <c r="AG253" s="175"/>
      <c r="AH253" s="175"/>
      <c r="AI253" s="175"/>
      <c r="AJ253" s="175"/>
      <c r="AK253" s="175"/>
      <c r="AL253" s="175"/>
      <c r="AM253" s="175"/>
      <c r="AN253" s="175"/>
      <c r="AO253" s="175"/>
      <c r="AP253" s="175"/>
      <c r="AQ253" s="175"/>
      <c r="AR253" s="175"/>
      <c r="AS253" s="175"/>
      <c r="AT253" s="175"/>
      <c r="AU253" s="175"/>
      <c r="AV253" s="175"/>
    </row>
    <row r="254" spans="5:56" x14ac:dyDescent="0.2">
      <c r="E254" s="173"/>
      <c r="F254" s="173"/>
      <c r="G254" s="173"/>
      <c r="H254" s="173"/>
      <c r="I254" s="173"/>
      <c r="J254" s="173"/>
      <c r="O254" s="174"/>
      <c r="Y254" s="175"/>
      <c r="Z254" s="175"/>
      <c r="AA254" s="175"/>
      <c r="AB254" s="175"/>
      <c r="AC254" s="175"/>
      <c r="AD254" s="175"/>
      <c r="AE254" s="175"/>
      <c r="AF254" s="175"/>
      <c r="AG254" s="175"/>
      <c r="AH254" s="175"/>
      <c r="AI254" s="175"/>
      <c r="AJ254" s="175"/>
      <c r="AK254" s="175"/>
      <c r="AL254" s="175"/>
      <c r="AM254" s="175"/>
      <c r="AN254" s="175"/>
      <c r="AO254" s="175"/>
      <c r="AP254" s="175"/>
      <c r="AQ254" s="175"/>
      <c r="AR254" s="175"/>
      <c r="AS254" s="175"/>
      <c r="AT254" s="175"/>
      <c r="AU254" s="175"/>
      <c r="AV254" s="175"/>
    </row>
    <row r="255" spans="5:56" x14ac:dyDescent="0.2">
      <c r="E255" s="173"/>
      <c r="F255" s="173"/>
      <c r="G255" s="173"/>
      <c r="H255" s="173"/>
      <c r="I255" s="173"/>
      <c r="J255" s="173"/>
      <c r="O255" s="174"/>
      <c r="Y255" s="175"/>
      <c r="Z255" s="175"/>
      <c r="AA255" s="175"/>
      <c r="AB255" s="175"/>
      <c r="AC255" s="175"/>
      <c r="AD255" s="175"/>
      <c r="AE255" s="175"/>
      <c r="AF255" s="175"/>
      <c r="AG255" s="175"/>
      <c r="AH255" s="175"/>
      <c r="AI255" s="175"/>
      <c r="AJ255" s="175"/>
      <c r="AK255" s="175"/>
      <c r="AL255" s="175"/>
      <c r="AM255" s="175"/>
      <c r="AN255" s="175"/>
      <c r="AO255" s="175"/>
      <c r="AP255" s="175"/>
      <c r="AQ255" s="175"/>
      <c r="AR255" s="175"/>
      <c r="AS255" s="175"/>
      <c r="AT255" s="175"/>
      <c r="AU255" s="175"/>
      <c r="AV255" s="175"/>
    </row>
    <row r="256" spans="5:56" x14ac:dyDescent="0.2">
      <c r="E256" s="173"/>
      <c r="F256" s="173"/>
      <c r="G256" s="173"/>
      <c r="H256" s="173"/>
      <c r="I256" s="173"/>
      <c r="J256" s="173"/>
      <c r="O256" s="174"/>
      <c r="Y256" s="175"/>
      <c r="Z256" s="175"/>
      <c r="AA256" s="175"/>
      <c r="AB256" s="175"/>
      <c r="AC256" s="175"/>
      <c r="AD256" s="175"/>
      <c r="AE256" s="175"/>
      <c r="AF256" s="175"/>
      <c r="AG256" s="175"/>
      <c r="AH256" s="175"/>
      <c r="AI256" s="175"/>
      <c r="AJ256" s="175"/>
      <c r="AK256" s="175"/>
      <c r="AL256" s="175"/>
      <c r="AM256" s="175"/>
      <c r="AN256" s="175"/>
      <c r="AO256" s="175"/>
      <c r="AP256" s="175"/>
      <c r="AQ256" s="175"/>
      <c r="AR256" s="175"/>
      <c r="AS256" s="175"/>
      <c r="AT256" s="175"/>
      <c r="AU256" s="175"/>
      <c r="AV256" s="175"/>
    </row>
    <row r="257" spans="5:48" x14ac:dyDescent="0.2">
      <c r="E257" s="173"/>
      <c r="F257" s="173"/>
      <c r="G257" s="173"/>
      <c r="H257" s="173"/>
      <c r="I257" s="173"/>
      <c r="J257" s="173"/>
      <c r="O257" s="174"/>
      <c r="Y257" s="175"/>
      <c r="Z257" s="175"/>
      <c r="AA257" s="175"/>
      <c r="AB257" s="175"/>
      <c r="AC257" s="175"/>
      <c r="AD257" s="175"/>
      <c r="AE257" s="175"/>
      <c r="AF257" s="175"/>
      <c r="AG257" s="175"/>
      <c r="AH257" s="175"/>
      <c r="AI257" s="175"/>
      <c r="AJ257" s="175"/>
      <c r="AK257" s="175"/>
      <c r="AL257" s="175"/>
      <c r="AM257" s="175"/>
      <c r="AN257" s="175"/>
      <c r="AO257" s="175"/>
      <c r="AP257" s="175"/>
      <c r="AQ257" s="175"/>
      <c r="AR257" s="175"/>
      <c r="AS257" s="175"/>
      <c r="AT257" s="175"/>
      <c r="AU257" s="175"/>
      <c r="AV257" s="175"/>
    </row>
    <row r="258" spans="5:48" x14ac:dyDescent="0.2">
      <c r="E258" s="173"/>
      <c r="F258" s="173"/>
      <c r="G258" s="173"/>
      <c r="H258" s="173"/>
      <c r="I258" s="173"/>
      <c r="J258" s="173"/>
      <c r="O258" s="174"/>
      <c r="Y258" s="175"/>
      <c r="Z258" s="175"/>
      <c r="AA258" s="175"/>
      <c r="AB258" s="175"/>
      <c r="AC258" s="175"/>
      <c r="AD258" s="175"/>
      <c r="AE258" s="175"/>
      <c r="AF258" s="175"/>
      <c r="AG258" s="175"/>
      <c r="AH258" s="175"/>
      <c r="AI258" s="175"/>
      <c r="AJ258" s="175"/>
      <c r="AK258" s="175"/>
      <c r="AL258" s="175"/>
      <c r="AM258" s="175"/>
      <c r="AN258" s="175"/>
      <c r="AO258" s="175"/>
      <c r="AP258" s="175"/>
      <c r="AQ258" s="175"/>
      <c r="AR258" s="175"/>
      <c r="AS258" s="175"/>
      <c r="AT258" s="175"/>
      <c r="AU258" s="175"/>
      <c r="AV258" s="175"/>
    </row>
    <row r="259" spans="5:48" x14ac:dyDescent="0.2">
      <c r="E259" s="173"/>
      <c r="F259" s="173"/>
      <c r="G259" s="173"/>
      <c r="H259" s="173"/>
      <c r="I259" s="173"/>
      <c r="J259" s="173"/>
      <c r="O259" s="174"/>
      <c r="Y259" s="175"/>
      <c r="Z259" s="175"/>
      <c r="AA259" s="175"/>
      <c r="AB259" s="175"/>
      <c r="AC259" s="175"/>
      <c r="AD259" s="175"/>
      <c r="AE259" s="175"/>
      <c r="AF259" s="175"/>
      <c r="AG259" s="175"/>
      <c r="AH259" s="175"/>
      <c r="AI259" s="175"/>
      <c r="AJ259" s="175"/>
      <c r="AK259" s="175"/>
      <c r="AL259" s="175"/>
      <c r="AM259" s="175"/>
      <c r="AN259" s="175"/>
      <c r="AO259" s="175"/>
      <c r="AP259" s="175"/>
      <c r="AQ259" s="175"/>
      <c r="AR259" s="175"/>
      <c r="AS259" s="175"/>
      <c r="AT259" s="175"/>
      <c r="AU259" s="175"/>
      <c r="AV259" s="175"/>
    </row>
    <row r="260" spans="5:48" x14ac:dyDescent="0.2">
      <c r="E260" s="173"/>
      <c r="F260" s="173"/>
      <c r="G260" s="173"/>
      <c r="H260" s="173"/>
      <c r="I260" s="173"/>
      <c r="J260" s="173"/>
      <c r="O260" s="174"/>
      <c r="Y260" s="175"/>
      <c r="Z260" s="175"/>
      <c r="AA260" s="175"/>
      <c r="AB260" s="175"/>
      <c r="AC260" s="175"/>
      <c r="AD260" s="175"/>
      <c r="AE260" s="175"/>
      <c r="AF260" s="175"/>
      <c r="AG260" s="175"/>
      <c r="AH260" s="175"/>
      <c r="AI260" s="175"/>
      <c r="AJ260" s="175"/>
      <c r="AK260" s="175"/>
      <c r="AL260" s="175"/>
      <c r="AM260" s="175"/>
      <c r="AN260" s="175"/>
      <c r="AO260" s="175"/>
      <c r="AP260" s="175"/>
      <c r="AQ260" s="175"/>
      <c r="AR260" s="175"/>
      <c r="AS260" s="175"/>
      <c r="AT260" s="175"/>
      <c r="AU260" s="175"/>
      <c r="AV260" s="175"/>
    </row>
    <row r="261" spans="5:48" x14ac:dyDescent="0.2">
      <c r="E261" s="173"/>
      <c r="F261" s="173"/>
      <c r="G261" s="173"/>
      <c r="H261" s="173"/>
      <c r="I261" s="173"/>
      <c r="J261" s="173"/>
      <c r="O261" s="174"/>
      <c r="Y261" s="175"/>
      <c r="Z261" s="175"/>
      <c r="AA261" s="175"/>
      <c r="AB261" s="175"/>
      <c r="AC261" s="175"/>
      <c r="AD261" s="175"/>
      <c r="AE261" s="175"/>
      <c r="AF261" s="175"/>
      <c r="AG261" s="175"/>
      <c r="AH261" s="175"/>
      <c r="AI261" s="175"/>
      <c r="AJ261" s="175"/>
      <c r="AK261" s="175"/>
      <c r="AL261" s="175"/>
      <c r="AM261" s="175"/>
      <c r="AN261" s="175"/>
      <c r="AO261" s="175"/>
      <c r="AP261" s="175"/>
      <c r="AQ261" s="175"/>
      <c r="AR261" s="175"/>
      <c r="AS261" s="175"/>
      <c r="AT261" s="175"/>
      <c r="AU261" s="175"/>
      <c r="AV261" s="175"/>
    </row>
    <row r="262" spans="5:48" x14ac:dyDescent="0.2">
      <c r="E262" s="173"/>
      <c r="F262" s="173"/>
      <c r="G262" s="173"/>
      <c r="H262" s="173"/>
      <c r="I262" s="173"/>
      <c r="J262" s="173"/>
      <c r="O262" s="174"/>
      <c r="Y262" s="175"/>
      <c r="Z262" s="175"/>
      <c r="AA262" s="175"/>
      <c r="AB262" s="175"/>
      <c r="AC262" s="175"/>
      <c r="AD262" s="175"/>
      <c r="AE262" s="175"/>
      <c r="AF262" s="175"/>
      <c r="AG262" s="175"/>
      <c r="AH262" s="175"/>
      <c r="AI262" s="175"/>
      <c r="AJ262" s="175"/>
      <c r="AK262" s="175"/>
      <c r="AL262" s="175"/>
      <c r="AM262" s="175"/>
      <c r="AN262" s="175"/>
      <c r="AO262" s="175"/>
      <c r="AP262" s="175"/>
      <c r="AQ262" s="175"/>
      <c r="AR262" s="175"/>
      <c r="AS262" s="175"/>
      <c r="AT262" s="175"/>
      <c r="AU262" s="175"/>
      <c r="AV262" s="175"/>
    </row>
    <row r="263" spans="5:48" x14ac:dyDescent="0.2">
      <c r="E263" s="173"/>
      <c r="F263" s="173"/>
      <c r="G263" s="173"/>
      <c r="H263" s="173"/>
      <c r="I263" s="173"/>
      <c r="J263" s="173"/>
      <c r="O263" s="174"/>
      <c r="Y263" s="175"/>
      <c r="Z263" s="175"/>
      <c r="AA263" s="175"/>
      <c r="AB263" s="175"/>
      <c r="AC263" s="175"/>
      <c r="AD263" s="175"/>
      <c r="AE263" s="175"/>
      <c r="AF263" s="175"/>
      <c r="AG263" s="175"/>
      <c r="AH263" s="175"/>
      <c r="AI263" s="175"/>
      <c r="AJ263" s="175"/>
      <c r="AK263" s="175"/>
      <c r="AL263" s="175"/>
      <c r="AM263" s="175"/>
      <c r="AN263" s="175"/>
      <c r="AO263" s="175"/>
      <c r="AP263" s="175"/>
      <c r="AQ263" s="175"/>
      <c r="AR263" s="175"/>
      <c r="AS263" s="175"/>
      <c r="AT263" s="175"/>
      <c r="AU263" s="175"/>
      <c r="AV263" s="175"/>
    </row>
    <row r="264" spans="5:48" x14ac:dyDescent="0.2">
      <c r="E264" s="173"/>
      <c r="F264" s="173"/>
      <c r="G264" s="173"/>
      <c r="H264" s="173"/>
      <c r="I264" s="173"/>
      <c r="J264" s="173"/>
      <c r="O264" s="174"/>
      <c r="Y264" s="175"/>
      <c r="Z264" s="175"/>
      <c r="AA264" s="175"/>
      <c r="AB264" s="175"/>
      <c r="AC264" s="175"/>
      <c r="AD264" s="175"/>
      <c r="AE264" s="175"/>
      <c r="AF264" s="175"/>
      <c r="AG264" s="175"/>
      <c r="AH264" s="175"/>
      <c r="AI264" s="175"/>
      <c r="AJ264" s="175"/>
      <c r="AK264" s="175"/>
      <c r="AL264" s="175"/>
      <c r="AM264" s="175"/>
      <c r="AN264" s="175"/>
      <c r="AO264" s="175"/>
      <c r="AP264" s="175"/>
      <c r="AQ264" s="175"/>
      <c r="AR264" s="175"/>
      <c r="AS264" s="175"/>
      <c r="AT264" s="175"/>
      <c r="AU264" s="175"/>
      <c r="AV264" s="175"/>
    </row>
    <row r="265" spans="5:48" x14ac:dyDescent="0.2">
      <c r="E265" s="173"/>
      <c r="F265" s="173"/>
      <c r="G265" s="173"/>
      <c r="H265" s="173"/>
      <c r="I265" s="173"/>
      <c r="J265" s="173"/>
      <c r="O265" s="174"/>
      <c r="Y265" s="175"/>
      <c r="Z265" s="175"/>
      <c r="AA265" s="175"/>
      <c r="AB265" s="175"/>
      <c r="AC265" s="175"/>
      <c r="AD265" s="175"/>
      <c r="AE265" s="175"/>
      <c r="AF265" s="175"/>
      <c r="AG265" s="175"/>
      <c r="AH265" s="175"/>
      <c r="AI265" s="175"/>
      <c r="AJ265" s="175"/>
      <c r="AK265" s="175"/>
      <c r="AL265" s="175"/>
      <c r="AM265" s="175"/>
      <c r="AN265" s="175"/>
      <c r="AO265" s="175"/>
      <c r="AP265" s="175"/>
      <c r="AQ265" s="175"/>
      <c r="AR265" s="175"/>
      <c r="AS265" s="175"/>
      <c r="AT265" s="175"/>
      <c r="AU265" s="175"/>
      <c r="AV265" s="175"/>
    </row>
    <row r="266" spans="5:48" x14ac:dyDescent="0.2">
      <c r="E266" s="173"/>
      <c r="F266" s="173"/>
      <c r="G266" s="173"/>
      <c r="H266" s="173"/>
      <c r="I266" s="173"/>
      <c r="J266" s="173"/>
      <c r="O266" s="174"/>
      <c r="Y266" s="175"/>
      <c r="Z266" s="175"/>
      <c r="AA266" s="175"/>
      <c r="AB266" s="175"/>
      <c r="AC266" s="175"/>
      <c r="AD266" s="175"/>
      <c r="AE266" s="175"/>
      <c r="AF266" s="175"/>
      <c r="AG266" s="175"/>
      <c r="AH266" s="175"/>
      <c r="AI266" s="175"/>
      <c r="AJ266" s="175"/>
      <c r="AK266" s="175"/>
      <c r="AL266" s="175"/>
      <c r="AM266" s="175"/>
      <c r="AN266" s="175"/>
      <c r="AO266" s="175"/>
      <c r="AP266" s="175"/>
      <c r="AQ266" s="175"/>
      <c r="AR266" s="175"/>
      <c r="AS266" s="175"/>
      <c r="AT266" s="175"/>
      <c r="AU266" s="175"/>
      <c r="AV266" s="175"/>
    </row>
    <row r="267" spans="5:48" x14ac:dyDescent="0.2">
      <c r="E267" s="173"/>
      <c r="F267" s="173"/>
      <c r="G267" s="173"/>
      <c r="H267" s="173"/>
      <c r="I267" s="173"/>
      <c r="J267" s="173"/>
      <c r="O267" s="174"/>
      <c r="Y267" s="175"/>
      <c r="Z267" s="175"/>
      <c r="AA267" s="175"/>
      <c r="AB267" s="175"/>
      <c r="AC267" s="175"/>
      <c r="AD267" s="175"/>
      <c r="AE267" s="175"/>
      <c r="AF267" s="175"/>
      <c r="AG267" s="175"/>
      <c r="AH267" s="175"/>
      <c r="AI267" s="175"/>
      <c r="AJ267" s="175"/>
      <c r="AK267" s="175"/>
      <c r="AL267" s="175"/>
      <c r="AM267" s="175"/>
      <c r="AN267" s="175"/>
      <c r="AO267" s="175"/>
      <c r="AP267" s="175"/>
      <c r="AQ267" s="175"/>
      <c r="AR267" s="175"/>
      <c r="AS267" s="175"/>
      <c r="AT267" s="175"/>
      <c r="AU267" s="175"/>
      <c r="AV267" s="175"/>
    </row>
    <row r="268" spans="5:48" x14ac:dyDescent="0.2">
      <c r="E268" s="173"/>
      <c r="F268" s="173"/>
      <c r="G268" s="173"/>
      <c r="H268" s="173"/>
      <c r="I268" s="173"/>
      <c r="J268" s="173"/>
      <c r="O268" s="174"/>
      <c r="Y268" s="175"/>
      <c r="Z268" s="175"/>
      <c r="AA268" s="175"/>
      <c r="AB268" s="175"/>
      <c r="AC268" s="175"/>
      <c r="AD268" s="175"/>
      <c r="AE268" s="175"/>
      <c r="AF268" s="175"/>
      <c r="AG268" s="175"/>
      <c r="AH268" s="175"/>
      <c r="AI268" s="175"/>
      <c r="AJ268" s="175"/>
      <c r="AK268" s="175"/>
      <c r="AL268" s="175"/>
      <c r="AM268" s="175"/>
      <c r="AN268" s="175"/>
      <c r="AO268" s="175"/>
      <c r="AP268" s="175"/>
      <c r="AQ268" s="175"/>
      <c r="AR268" s="175"/>
      <c r="AS268" s="175"/>
      <c r="AT268" s="175"/>
      <c r="AU268" s="175"/>
      <c r="AV268" s="175"/>
    </row>
    <row r="269" spans="5:48" x14ac:dyDescent="0.2">
      <c r="E269" s="173"/>
      <c r="F269" s="173"/>
      <c r="G269" s="173"/>
      <c r="H269" s="173"/>
      <c r="I269" s="173"/>
      <c r="J269" s="173"/>
      <c r="O269" s="174"/>
      <c r="Y269" s="175"/>
      <c r="Z269" s="175"/>
      <c r="AA269" s="175"/>
      <c r="AB269" s="175"/>
      <c r="AC269" s="175"/>
      <c r="AD269" s="175"/>
      <c r="AE269" s="175"/>
      <c r="AF269" s="175"/>
      <c r="AG269" s="175"/>
      <c r="AH269" s="175"/>
      <c r="AI269" s="175"/>
      <c r="AJ269" s="175"/>
      <c r="AK269" s="175"/>
      <c r="AL269" s="175"/>
      <c r="AM269" s="175"/>
      <c r="AN269" s="175"/>
      <c r="AO269" s="175"/>
      <c r="AP269" s="175"/>
      <c r="AQ269" s="175"/>
      <c r="AR269" s="175"/>
      <c r="AS269" s="175"/>
      <c r="AT269" s="175"/>
      <c r="AU269" s="175"/>
      <c r="AV269" s="175"/>
    </row>
    <row r="270" spans="5:48" x14ac:dyDescent="0.2">
      <c r="E270" s="173"/>
      <c r="F270" s="173"/>
      <c r="G270" s="173"/>
      <c r="H270" s="173"/>
      <c r="I270" s="173"/>
      <c r="J270" s="173"/>
      <c r="O270" s="174"/>
      <c r="Y270" s="175"/>
      <c r="Z270" s="175"/>
      <c r="AA270" s="175"/>
      <c r="AB270" s="175"/>
      <c r="AC270" s="175"/>
      <c r="AD270" s="175"/>
      <c r="AE270" s="175"/>
      <c r="AF270" s="175"/>
      <c r="AG270" s="175"/>
      <c r="AH270" s="175"/>
      <c r="AI270" s="175"/>
      <c r="AJ270" s="175"/>
      <c r="AK270" s="175"/>
      <c r="AL270" s="175"/>
      <c r="AM270" s="175"/>
      <c r="AN270" s="175"/>
      <c r="AO270" s="175"/>
      <c r="AP270" s="175"/>
      <c r="AQ270" s="175"/>
      <c r="AR270" s="175"/>
      <c r="AS270" s="175"/>
      <c r="AT270" s="175"/>
      <c r="AU270" s="175"/>
      <c r="AV270" s="175"/>
    </row>
    <row r="271" spans="5:48" x14ac:dyDescent="0.2">
      <c r="E271" s="173"/>
      <c r="F271" s="173"/>
      <c r="G271" s="173"/>
      <c r="H271" s="173"/>
      <c r="I271" s="173"/>
      <c r="J271" s="173"/>
      <c r="O271" s="174"/>
      <c r="Y271" s="175"/>
      <c r="Z271" s="175"/>
      <c r="AA271" s="175"/>
      <c r="AB271" s="175"/>
      <c r="AC271" s="175"/>
      <c r="AD271" s="175"/>
      <c r="AE271" s="175"/>
      <c r="AF271" s="175"/>
      <c r="AG271" s="175"/>
      <c r="AH271" s="175"/>
      <c r="AI271" s="175"/>
      <c r="AJ271" s="175"/>
      <c r="AK271" s="175"/>
      <c r="AL271" s="175"/>
      <c r="AM271" s="175"/>
      <c r="AN271" s="175"/>
      <c r="AO271" s="175"/>
      <c r="AP271" s="175"/>
      <c r="AQ271" s="175"/>
      <c r="AR271" s="175"/>
      <c r="AS271" s="175"/>
      <c r="AT271" s="175"/>
      <c r="AU271" s="175"/>
      <c r="AV271" s="175"/>
    </row>
    <row r="272" spans="5:48" x14ac:dyDescent="0.2">
      <c r="E272" s="173"/>
      <c r="F272" s="173"/>
      <c r="G272" s="173"/>
      <c r="H272" s="173"/>
      <c r="I272" s="173"/>
      <c r="J272" s="173"/>
      <c r="O272" s="174"/>
      <c r="Y272" s="175"/>
      <c r="Z272" s="175"/>
      <c r="AA272" s="175"/>
      <c r="AB272" s="175"/>
      <c r="AC272" s="175"/>
      <c r="AD272" s="175"/>
      <c r="AE272" s="175"/>
      <c r="AF272" s="175"/>
      <c r="AG272" s="175"/>
      <c r="AH272" s="175"/>
      <c r="AI272" s="175"/>
      <c r="AJ272" s="175"/>
      <c r="AK272" s="175"/>
      <c r="AL272" s="175"/>
      <c r="AM272" s="175"/>
      <c r="AN272" s="175"/>
      <c r="AO272" s="175"/>
      <c r="AP272" s="175"/>
      <c r="AQ272" s="175"/>
      <c r="AR272" s="175"/>
      <c r="AS272" s="175"/>
      <c r="AT272" s="175"/>
      <c r="AU272" s="175"/>
      <c r="AV272" s="175"/>
    </row>
    <row r="273" spans="5:48" x14ac:dyDescent="0.2">
      <c r="E273" s="173"/>
      <c r="F273" s="173"/>
      <c r="G273" s="173"/>
      <c r="H273" s="173"/>
      <c r="I273" s="173"/>
      <c r="J273" s="173"/>
      <c r="O273" s="174"/>
      <c r="Y273" s="175"/>
      <c r="Z273" s="175"/>
      <c r="AA273" s="175"/>
      <c r="AB273" s="175"/>
      <c r="AC273" s="175"/>
      <c r="AD273" s="175"/>
      <c r="AE273" s="175"/>
      <c r="AF273" s="175"/>
      <c r="AG273" s="175"/>
      <c r="AH273" s="175"/>
      <c r="AI273" s="175"/>
      <c r="AJ273" s="175"/>
      <c r="AK273" s="175"/>
      <c r="AL273" s="175"/>
      <c r="AM273" s="175"/>
      <c r="AN273" s="175"/>
      <c r="AO273" s="175"/>
      <c r="AP273" s="175"/>
      <c r="AQ273" s="175"/>
      <c r="AR273" s="175"/>
      <c r="AS273" s="175"/>
      <c r="AT273" s="175"/>
      <c r="AU273" s="175"/>
      <c r="AV273" s="175"/>
    </row>
    <row r="274" spans="5:48" x14ac:dyDescent="0.2">
      <c r="E274" s="173"/>
      <c r="F274" s="173"/>
      <c r="G274" s="173"/>
      <c r="H274" s="173"/>
      <c r="I274" s="173"/>
      <c r="J274" s="173"/>
      <c r="O274" s="174"/>
      <c r="Y274" s="175"/>
      <c r="Z274" s="175"/>
      <c r="AA274" s="175"/>
      <c r="AB274" s="175"/>
      <c r="AC274" s="175"/>
      <c r="AD274" s="175"/>
      <c r="AE274" s="175"/>
      <c r="AF274" s="175"/>
      <c r="AG274" s="175"/>
      <c r="AH274" s="175"/>
      <c r="AI274" s="175"/>
      <c r="AJ274" s="175"/>
      <c r="AK274" s="175"/>
      <c r="AL274" s="175"/>
      <c r="AM274" s="175"/>
      <c r="AN274" s="175"/>
      <c r="AO274" s="175"/>
      <c r="AP274" s="175"/>
      <c r="AQ274" s="175"/>
      <c r="AR274" s="175"/>
      <c r="AS274" s="175"/>
      <c r="AT274" s="175"/>
      <c r="AU274" s="175"/>
      <c r="AV274" s="175"/>
    </row>
    <row r="275" spans="5:48" x14ac:dyDescent="0.2">
      <c r="E275" s="173"/>
      <c r="F275" s="173"/>
      <c r="G275" s="173"/>
      <c r="H275" s="173"/>
      <c r="I275" s="173"/>
      <c r="J275" s="173"/>
      <c r="O275" s="174"/>
      <c r="Y275" s="175"/>
      <c r="Z275" s="175"/>
      <c r="AA275" s="175"/>
      <c r="AB275" s="175"/>
      <c r="AC275" s="175"/>
      <c r="AD275" s="175"/>
      <c r="AE275" s="175"/>
      <c r="AF275" s="175"/>
      <c r="AG275" s="175"/>
      <c r="AH275" s="175"/>
      <c r="AI275" s="175"/>
      <c r="AJ275" s="175"/>
      <c r="AK275" s="175"/>
      <c r="AL275" s="175"/>
      <c r="AM275" s="175"/>
      <c r="AN275" s="175"/>
      <c r="AO275" s="175"/>
      <c r="AP275" s="175"/>
      <c r="AQ275" s="175"/>
      <c r="AR275" s="175"/>
      <c r="AS275" s="175"/>
      <c r="AT275" s="175"/>
      <c r="AU275" s="175"/>
      <c r="AV275" s="175"/>
    </row>
    <row r="276" spans="5:48" x14ac:dyDescent="0.2">
      <c r="E276" s="173"/>
      <c r="F276" s="173"/>
      <c r="G276" s="173"/>
      <c r="H276" s="173"/>
      <c r="I276" s="173"/>
      <c r="J276" s="173"/>
      <c r="O276" s="174"/>
      <c r="Y276" s="175"/>
      <c r="Z276" s="175"/>
      <c r="AA276" s="175"/>
      <c r="AB276" s="175"/>
      <c r="AC276" s="175"/>
      <c r="AD276" s="175"/>
      <c r="AE276" s="175"/>
      <c r="AF276" s="175"/>
      <c r="AG276" s="175"/>
      <c r="AH276" s="175"/>
      <c r="AI276" s="175"/>
      <c r="AJ276" s="175"/>
      <c r="AK276" s="175"/>
      <c r="AL276" s="175"/>
      <c r="AM276" s="175"/>
      <c r="AN276" s="175"/>
      <c r="AO276" s="175"/>
      <c r="AP276" s="175"/>
      <c r="AQ276" s="175"/>
      <c r="AR276" s="175"/>
      <c r="AS276" s="175"/>
      <c r="AT276" s="175"/>
      <c r="AU276" s="175"/>
      <c r="AV276" s="175"/>
    </row>
    <row r="277" spans="5:48" x14ac:dyDescent="0.2">
      <c r="E277" s="173"/>
      <c r="F277" s="173"/>
      <c r="G277" s="173"/>
      <c r="H277" s="173"/>
      <c r="I277" s="173"/>
      <c r="J277" s="173"/>
      <c r="O277" s="174"/>
      <c r="Y277" s="175"/>
      <c r="Z277" s="175"/>
      <c r="AA277" s="175"/>
      <c r="AB277" s="175"/>
      <c r="AC277" s="175"/>
      <c r="AD277" s="175"/>
      <c r="AE277" s="175"/>
      <c r="AF277" s="175"/>
      <c r="AG277" s="175"/>
      <c r="AH277" s="175"/>
      <c r="AI277" s="175"/>
      <c r="AJ277" s="175"/>
      <c r="AK277" s="175"/>
      <c r="AL277" s="175"/>
      <c r="AM277" s="175"/>
      <c r="AN277" s="175"/>
      <c r="AO277" s="175"/>
      <c r="AP277" s="175"/>
      <c r="AQ277" s="175"/>
      <c r="AR277" s="175"/>
      <c r="AS277" s="175"/>
      <c r="AT277" s="175"/>
      <c r="AU277" s="175"/>
      <c r="AV277" s="175"/>
    </row>
    <row r="278" spans="5:48" x14ac:dyDescent="0.2">
      <c r="E278" s="173"/>
      <c r="F278" s="173"/>
      <c r="G278" s="173"/>
      <c r="H278" s="173"/>
      <c r="I278" s="173"/>
      <c r="J278" s="173"/>
      <c r="O278" s="174"/>
      <c r="Y278" s="175"/>
      <c r="Z278" s="175"/>
      <c r="AA278" s="175"/>
      <c r="AB278" s="175"/>
      <c r="AC278" s="175"/>
      <c r="AD278" s="175"/>
      <c r="AE278" s="175"/>
      <c r="AF278" s="175"/>
      <c r="AG278" s="175"/>
      <c r="AH278" s="175"/>
      <c r="AI278" s="175"/>
      <c r="AJ278" s="175"/>
      <c r="AK278" s="175"/>
      <c r="AL278" s="175"/>
      <c r="AM278" s="175"/>
      <c r="AN278" s="175"/>
      <c r="AO278" s="175"/>
      <c r="AP278" s="175"/>
      <c r="AQ278" s="175"/>
      <c r="AR278" s="175"/>
      <c r="AS278" s="175"/>
      <c r="AT278" s="175"/>
      <c r="AU278" s="175"/>
      <c r="AV278" s="175"/>
    </row>
    <row r="279" spans="5:48" x14ac:dyDescent="0.2">
      <c r="E279" s="173"/>
      <c r="F279" s="173"/>
      <c r="G279" s="173"/>
      <c r="H279" s="173"/>
      <c r="I279" s="173"/>
      <c r="J279" s="173"/>
      <c r="O279" s="174"/>
      <c r="Y279" s="175"/>
      <c r="Z279" s="175"/>
      <c r="AA279" s="175"/>
      <c r="AB279" s="175"/>
      <c r="AC279" s="175"/>
      <c r="AD279" s="175"/>
      <c r="AE279" s="175"/>
      <c r="AF279" s="175"/>
      <c r="AG279" s="175"/>
      <c r="AH279" s="175"/>
      <c r="AI279" s="175"/>
      <c r="AJ279" s="175"/>
      <c r="AK279" s="175"/>
      <c r="AL279" s="175"/>
      <c r="AM279" s="175"/>
      <c r="AN279" s="175"/>
      <c r="AO279" s="175"/>
      <c r="AP279" s="175"/>
      <c r="AQ279" s="175"/>
      <c r="AR279" s="175"/>
      <c r="AS279" s="175"/>
      <c r="AT279" s="175"/>
      <c r="AU279" s="175"/>
      <c r="AV279" s="175"/>
    </row>
    <row r="280" spans="5:48" x14ac:dyDescent="0.2">
      <c r="E280" s="173"/>
      <c r="F280" s="173"/>
      <c r="G280" s="173"/>
      <c r="H280" s="173"/>
      <c r="I280" s="173"/>
      <c r="J280" s="173"/>
      <c r="O280" s="174"/>
      <c r="Y280" s="175"/>
      <c r="Z280" s="175"/>
      <c r="AA280" s="175"/>
      <c r="AB280" s="175"/>
      <c r="AC280" s="175"/>
      <c r="AD280" s="175"/>
      <c r="AE280" s="175"/>
      <c r="AF280" s="175"/>
      <c r="AG280" s="175"/>
      <c r="AH280" s="175"/>
      <c r="AI280" s="175"/>
      <c r="AJ280" s="175"/>
      <c r="AK280" s="175"/>
      <c r="AL280" s="175"/>
      <c r="AM280" s="175"/>
      <c r="AN280" s="175"/>
      <c r="AO280" s="175"/>
      <c r="AP280" s="175"/>
      <c r="AQ280" s="175"/>
      <c r="AR280" s="175"/>
      <c r="AS280" s="175"/>
      <c r="AT280" s="175"/>
      <c r="AU280" s="175"/>
      <c r="AV280" s="175"/>
    </row>
    <row r="281" spans="5:48" x14ac:dyDescent="0.2">
      <c r="E281" s="173"/>
      <c r="F281" s="173"/>
      <c r="G281" s="173"/>
      <c r="H281" s="173"/>
      <c r="I281" s="173"/>
      <c r="J281" s="173"/>
      <c r="O281" s="174"/>
      <c r="Y281" s="175"/>
      <c r="Z281" s="175"/>
      <c r="AA281" s="175"/>
      <c r="AB281" s="175"/>
      <c r="AC281" s="175"/>
      <c r="AD281" s="175"/>
      <c r="AE281" s="175"/>
      <c r="AF281" s="175"/>
      <c r="AG281" s="175"/>
      <c r="AH281" s="175"/>
      <c r="AI281" s="175"/>
      <c r="AJ281" s="175"/>
      <c r="AK281" s="175"/>
      <c r="AL281" s="175"/>
      <c r="AM281" s="175"/>
      <c r="AN281" s="175"/>
      <c r="AO281" s="175"/>
      <c r="AP281" s="175"/>
      <c r="AQ281" s="175"/>
      <c r="AR281" s="175"/>
      <c r="AS281" s="175"/>
      <c r="AT281" s="175"/>
      <c r="AU281" s="175"/>
      <c r="AV281" s="175"/>
    </row>
    <row r="282" spans="5:48" x14ac:dyDescent="0.2">
      <c r="E282" s="173"/>
      <c r="F282" s="173"/>
      <c r="G282" s="173"/>
      <c r="H282" s="173"/>
      <c r="I282" s="173"/>
      <c r="J282" s="173"/>
      <c r="O282" s="174"/>
      <c r="Y282" s="175"/>
      <c r="Z282" s="175"/>
      <c r="AA282" s="175"/>
      <c r="AB282" s="175"/>
      <c r="AC282" s="175"/>
      <c r="AD282" s="175"/>
      <c r="AE282" s="175"/>
      <c r="AF282" s="175"/>
      <c r="AG282" s="175"/>
      <c r="AH282" s="175"/>
      <c r="AI282" s="175"/>
      <c r="AJ282" s="175"/>
      <c r="AK282" s="175"/>
      <c r="AL282" s="175"/>
      <c r="AM282" s="175"/>
      <c r="AN282" s="175"/>
      <c r="AO282" s="175"/>
      <c r="AP282" s="175"/>
      <c r="AQ282" s="175"/>
      <c r="AR282" s="175"/>
      <c r="AS282" s="175"/>
      <c r="AT282" s="175"/>
      <c r="AU282" s="175"/>
      <c r="AV282" s="175"/>
    </row>
    <row r="283" spans="5:48" x14ac:dyDescent="0.2">
      <c r="E283" s="173"/>
      <c r="F283" s="173"/>
      <c r="G283" s="173"/>
      <c r="H283" s="173"/>
      <c r="I283" s="173"/>
      <c r="J283" s="173"/>
      <c r="O283" s="174"/>
      <c r="Y283" s="175"/>
      <c r="Z283" s="175"/>
      <c r="AA283" s="175"/>
      <c r="AB283" s="175"/>
      <c r="AC283" s="175"/>
      <c r="AD283" s="175"/>
      <c r="AE283" s="175"/>
      <c r="AF283" s="175"/>
      <c r="AG283" s="175"/>
      <c r="AH283" s="175"/>
      <c r="AI283" s="175"/>
      <c r="AJ283" s="175"/>
      <c r="AK283" s="175"/>
      <c r="AL283" s="175"/>
      <c r="AM283" s="175"/>
      <c r="AN283" s="175"/>
      <c r="AO283" s="175"/>
      <c r="AP283" s="175"/>
      <c r="AQ283" s="175"/>
      <c r="AR283" s="175"/>
      <c r="AS283" s="175"/>
      <c r="AT283" s="175"/>
      <c r="AU283" s="175"/>
      <c r="AV283" s="175"/>
    </row>
    <row r="284" spans="5:48" x14ac:dyDescent="0.2">
      <c r="E284" s="173"/>
      <c r="F284" s="173"/>
      <c r="G284" s="173"/>
      <c r="H284" s="173"/>
      <c r="I284" s="173"/>
      <c r="J284" s="173"/>
      <c r="O284" s="174"/>
      <c r="Y284" s="175"/>
      <c r="Z284" s="175"/>
      <c r="AA284" s="175"/>
      <c r="AB284" s="175"/>
      <c r="AC284" s="175"/>
      <c r="AD284" s="175"/>
      <c r="AE284" s="175"/>
      <c r="AF284" s="175"/>
      <c r="AG284" s="175"/>
      <c r="AH284" s="175"/>
      <c r="AI284" s="175"/>
      <c r="AJ284" s="175"/>
      <c r="AK284" s="175"/>
      <c r="AL284" s="175"/>
      <c r="AM284" s="175"/>
      <c r="AN284" s="175"/>
      <c r="AO284" s="175"/>
      <c r="AP284" s="175"/>
      <c r="AQ284" s="175"/>
      <c r="AR284" s="175"/>
      <c r="AS284" s="175"/>
      <c r="AT284" s="175"/>
      <c r="AU284" s="175"/>
      <c r="AV284" s="175"/>
    </row>
    <row r="285" spans="5:48" x14ac:dyDescent="0.2">
      <c r="E285" s="173"/>
      <c r="F285" s="173"/>
      <c r="G285" s="173"/>
      <c r="H285" s="173"/>
      <c r="I285" s="173"/>
      <c r="J285" s="173"/>
      <c r="O285" s="174"/>
      <c r="Y285" s="175"/>
      <c r="Z285" s="175"/>
      <c r="AA285" s="175"/>
      <c r="AB285" s="175"/>
      <c r="AC285" s="175"/>
      <c r="AD285" s="175"/>
      <c r="AE285" s="175"/>
      <c r="AF285" s="175"/>
      <c r="AG285" s="175"/>
      <c r="AH285" s="175"/>
      <c r="AI285" s="175"/>
      <c r="AJ285" s="175"/>
      <c r="AK285" s="175"/>
      <c r="AL285" s="175"/>
      <c r="AM285" s="175"/>
      <c r="AN285" s="175"/>
      <c r="AO285" s="175"/>
      <c r="AP285" s="175"/>
      <c r="AQ285" s="175"/>
      <c r="AR285" s="175"/>
      <c r="AS285" s="175"/>
      <c r="AT285" s="175"/>
      <c r="AU285" s="175"/>
      <c r="AV285" s="175"/>
    </row>
    <row r="286" spans="5:48" x14ac:dyDescent="0.2">
      <c r="E286" s="173"/>
      <c r="F286" s="173"/>
      <c r="G286" s="173"/>
      <c r="H286" s="173"/>
      <c r="I286" s="173"/>
      <c r="J286" s="173"/>
      <c r="O286" s="174"/>
      <c r="Y286" s="175"/>
      <c r="Z286" s="175"/>
      <c r="AA286" s="175"/>
      <c r="AB286" s="175"/>
      <c r="AC286" s="175"/>
      <c r="AD286" s="175"/>
      <c r="AE286" s="175"/>
      <c r="AF286" s="175"/>
      <c r="AG286" s="175"/>
      <c r="AH286" s="175"/>
      <c r="AI286" s="175"/>
      <c r="AJ286" s="175"/>
      <c r="AK286" s="175"/>
      <c r="AL286" s="175"/>
      <c r="AM286" s="175"/>
      <c r="AN286" s="175"/>
      <c r="AO286" s="175"/>
      <c r="AP286" s="175"/>
      <c r="AQ286" s="175"/>
      <c r="AR286" s="175"/>
      <c r="AS286" s="175"/>
      <c r="AT286" s="175"/>
      <c r="AU286" s="175"/>
      <c r="AV286" s="175"/>
    </row>
    <row r="287" spans="5:48" x14ac:dyDescent="0.2">
      <c r="E287" s="173"/>
      <c r="F287" s="173"/>
      <c r="G287" s="173"/>
      <c r="H287" s="173"/>
      <c r="I287" s="173"/>
      <c r="J287" s="173"/>
      <c r="O287" s="174"/>
      <c r="Y287" s="175"/>
      <c r="Z287" s="175"/>
      <c r="AA287" s="175"/>
      <c r="AB287" s="175"/>
      <c r="AC287" s="175"/>
      <c r="AD287" s="175"/>
      <c r="AE287" s="175"/>
      <c r="AF287" s="175"/>
      <c r="AG287" s="175"/>
      <c r="AH287" s="175"/>
      <c r="AI287" s="175"/>
      <c r="AJ287" s="175"/>
      <c r="AK287" s="175"/>
      <c r="AL287" s="175"/>
      <c r="AM287" s="175"/>
      <c r="AN287" s="175"/>
      <c r="AO287" s="175"/>
      <c r="AP287" s="175"/>
      <c r="AQ287" s="175"/>
      <c r="AR287" s="175"/>
      <c r="AS287" s="175"/>
      <c r="AT287" s="175"/>
      <c r="AU287" s="175"/>
      <c r="AV287" s="175"/>
    </row>
    <row r="288" spans="5:48" x14ac:dyDescent="0.2">
      <c r="E288" s="173"/>
      <c r="F288" s="173"/>
      <c r="G288" s="173"/>
      <c r="H288" s="173"/>
      <c r="I288" s="173"/>
      <c r="J288" s="173"/>
      <c r="O288" s="174"/>
      <c r="Y288" s="175"/>
      <c r="Z288" s="175"/>
      <c r="AA288" s="175"/>
      <c r="AB288" s="175"/>
      <c r="AC288" s="175"/>
      <c r="AD288" s="175"/>
      <c r="AE288" s="175"/>
      <c r="AF288" s="175"/>
      <c r="AG288" s="175"/>
      <c r="AH288" s="175"/>
      <c r="AI288" s="175"/>
      <c r="AJ288" s="175"/>
      <c r="AK288" s="175"/>
      <c r="AL288" s="175"/>
      <c r="AM288" s="175"/>
      <c r="AN288" s="175"/>
      <c r="AO288" s="175"/>
      <c r="AP288" s="175"/>
      <c r="AQ288" s="175"/>
      <c r="AR288" s="175"/>
      <c r="AS288" s="175"/>
      <c r="AT288" s="175"/>
      <c r="AU288" s="175"/>
      <c r="AV288" s="175"/>
    </row>
    <row r="289" spans="5:48" x14ac:dyDescent="0.2">
      <c r="E289" s="173"/>
      <c r="F289" s="173"/>
      <c r="G289" s="173"/>
      <c r="H289" s="173"/>
      <c r="I289" s="173"/>
      <c r="J289" s="173"/>
      <c r="O289" s="174"/>
      <c r="Y289" s="175"/>
      <c r="Z289" s="175"/>
      <c r="AA289" s="175"/>
      <c r="AB289" s="175"/>
      <c r="AC289" s="175"/>
      <c r="AD289" s="175"/>
      <c r="AE289" s="175"/>
      <c r="AF289" s="175"/>
      <c r="AG289" s="175"/>
      <c r="AH289" s="175"/>
      <c r="AI289" s="175"/>
      <c r="AJ289" s="175"/>
      <c r="AK289" s="175"/>
      <c r="AL289" s="175"/>
      <c r="AM289" s="175"/>
      <c r="AN289" s="175"/>
      <c r="AO289" s="175"/>
      <c r="AP289" s="175"/>
      <c r="AQ289" s="175"/>
      <c r="AR289" s="175"/>
      <c r="AS289" s="175"/>
      <c r="AT289" s="175"/>
      <c r="AU289" s="175"/>
      <c r="AV289" s="175"/>
    </row>
    <row r="290" spans="5:48" x14ac:dyDescent="0.2">
      <c r="E290" s="173"/>
      <c r="F290" s="173"/>
      <c r="G290" s="173"/>
      <c r="H290" s="173"/>
      <c r="I290" s="173"/>
      <c r="J290" s="173"/>
      <c r="O290" s="174"/>
      <c r="Y290" s="175"/>
      <c r="Z290" s="175"/>
      <c r="AA290" s="175"/>
      <c r="AB290" s="175"/>
      <c r="AC290" s="175"/>
      <c r="AD290" s="175"/>
      <c r="AE290" s="175"/>
      <c r="AF290" s="175"/>
      <c r="AG290" s="175"/>
      <c r="AH290" s="175"/>
      <c r="AI290" s="175"/>
      <c r="AJ290" s="175"/>
      <c r="AK290" s="175"/>
      <c r="AL290" s="175"/>
      <c r="AM290" s="175"/>
      <c r="AN290" s="175"/>
      <c r="AO290" s="175"/>
      <c r="AP290" s="175"/>
      <c r="AQ290" s="175"/>
      <c r="AR290" s="175"/>
      <c r="AS290" s="175"/>
      <c r="AT290" s="175"/>
      <c r="AU290" s="175"/>
      <c r="AV290" s="175"/>
    </row>
    <row r="291" spans="5:48" x14ac:dyDescent="0.2">
      <c r="E291" s="173"/>
      <c r="F291" s="173"/>
      <c r="G291" s="173"/>
      <c r="H291" s="173"/>
      <c r="I291" s="173"/>
      <c r="J291" s="173"/>
      <c r="O291" s="174"/>
      <c r="Y291" s="175"/>
      <c r="Z291" s="175"/>
      <c r="AA291" s="175"/>
      <c r="AB291" s="175"/>
      <c r="AC291" s="175"/>
      <c r="AD291" s="175"/>
      <c r="AE291" s="175"/>
      <c r="AF291" s="175"/>
      <c r="AG291" s="175"/>
      <c r="AH291" s="175"/>
      <c r="AI291" s="175"/>
      <c r="AJ291" s="175"/>
      <c r="AK291" s="175"/>
      <c r="AL291" s="175"/>
      <c r="AM291" s="175"/>
      <c r="AN291" s="175"/>
      <c r="AO291" s="175"/>
      <c r="AP291" s="175"/>
      <c r="AQ291" s="175"/>
      <c r="AR291" s="175"/>
      <c r="AS291" s="175"/>
      <c r="AT291" s="175"/>
      <c r="AU291" s="175"/>
      <c r="AV291" s="175"/>
    </row>
    <row r="292" spans="5:48" x14ac:dyDescent="0.2">
      <c r="E292" s="173"/>
      <c r="F292" s="173"/>
      <c r="G292" s="173"/>
      <c r="H292" s="173"/>
      <c r="I292" s="173"/>
      <c r="J292" s="173"/>
      <c r="O292" s="174"/>
      <c r="Y292" s="175"/>
      <c r="Z292" s="175"/>
      <c r="AA292" s="175"/>
      <c r="AB292" s="175"/>
      <c r="AC292" s="175"/>
      <c r="AD292" s="175"/>
      <c r="AE292" s="175"/>
      <c r="AF292" s="175"/>
      <c r="AG292" s="175"/>
      <c r="AH292" s="175"/>
      <c r="AI292" s="175"/>
      <c r="AJ292" s="175"/>
      <c r="AK292" s="175"/>
      <c r="AL292" s="175"/>
      <c r="AM292" s="175"/>
      <c r="AN292" s="175"/>
      <c r="AO292" s="175"/>
      <c r="AP292" s="175"/>
      <c r="AQ292" s="175"/>
      <c r="AR292" s="175"/>
      <c r="AS292" s="175"/>
      <c r="AT292" s="175"/>
      <c r="AU292" s="175"/>
      <c r="AV292" s="175"/>
    </row>
    <row r="293" spans="5:48" x14ac:dyDescent="0.2">
      <c r="E293" s="173"/>
      <c r="F293" s="173"/>
      <c r="G293" s="173"/>
      <c r="H293" s="173"/>
      <c r="I293" s="173"/>
      <c r="J293" s="173"/>
      <c r="O293" s="174"/>
      <c r="Y293" s="175"/>
      <c r="Z293" s="175"/>
      <c r="AA293" s="175"/>
      <c r="AB293" s="175"/>
      <c r="AC293" s="175"/>
      <c r="AD293" s="175"/>
      <c r="AE293" s="175"/>
      <c r="AF293" s="175"/>
      <c r="AG293" s="175"/>
      <c r="AH293" s="175"/>
      <c r="AI293" s="175"/>
      <c r="AJ293" s="175"/>
      <c r="AK293" s="175"/>
      <c r="AL293" s="175"/>
      <c r="AM293" s="175"/>
      <c r="AN293" s="175"/>
      <c r="AO293" s="175"/>
      <c r="AP293" s="175"/>
      <c r="AQ293" s="175"/>
      <c r="AR293" s="175"/>
      <c r="AS293" s="175"/>
      <c r="AT293" s="175"/>
      <c r="AU293" s="175"/>
      <c r="AV293" s="175"/>
    </row>
    <row r="294" spans="5:48" x14ac:dyDescent="0.2">
      <c r="E294" s="173"/>
      <c r="F294" s="173"/>
      <c r="G294" s="173"/>
      <c r="H294" s="173"/>
      <c r="I294" s="173"/>
      <c r="J294" s="173"/>
      <c r="O294" s="174"/>
      <c r="Y294" s="175"/>
      <c r="Z294" s="175"/>
      <c r="AA294" s="175"/>
      <c r="AB294" s="175"/>
      <c r="AC294" s="175"/>
      <c r="AD294" s="175"/>
      <c r="AE294" s="175"/>
      <c r="AF294" s="175"/>
      <c r="AG294" s="175"/>
      <c r="AH294" s="175"/>
      <c r="AI294" s="175"/>
      <c r="AJ294" s="175"/>
      <c r="AK294" s="175"/>
      <c r="AL294" s="175"/>
      <c r="AM294" s="175"/>
      <c r="AN294" s="175"/>
      <c r="AO294" s="175"/>
      <c r="AP294" s="175"/>
      <c r="AQ294" s="175"/>
      <c r="AR294" s="175"/>
      <c r="AS294" s="175"/>
      <c r="AT294" s="175"/>
      <c r="AU294" s="175"/>
      <c r="AV294" s="175"/>
    </row>
    <row r="295" spans="5:48" x14ac:dyDescent="0.2">
      <c r="E295" s="173"/>
      <c r="F295" s="173"/>
      <c r="G295" s="173"/>
      <c r="H295" s="173"/>
      <c r="I295" s="173"/>
      <c r="J295" s="173"/>
      <c r="O295" s="174"/>
      <c r="Y295" s="175"/>
      <c r="Z295" s="175"/>
      <c r="AA295" s="175"/>
      <c r="AB295" s="175"/>
      <c r="AC295" s="175"/>
      <c r="AD295" s="175"/>
      <c r="AE295" s="175"/>
      <c r="AF295" s="175"/>
      <c r="AG295" s="175"/>
      <c r="AH295" s="175"/>
      <c r="AI295" s="175"/>
      <c r="AJ295" s="175"/>
      <c r="AK295" s="175"/>
      <c r="AL295" s="175"/>
      <c r="AM295" s="175"/>
      <c r="AN295" s="175"/>
      <c r="AO295" s="175"/>
      <c r="AP295" s="175"/>
      <c r="AQ295" s="175"/>
      <c r="AR295" s="175"/>
      <c r="AS295" s="175"/>
      <c r="AT295" s="175"/>
      <c r="AU295" s="175"/>
      <c r="AV295" s="175"/>
    </row>
    <row r="296" spans="5:48" x14ac:dyDescent="0.2">
      <c r="E296" s="173"/>
      <c r="F296" s="173"/>
      <c r="G296" s="173"/>
      <c r="H296" s="173"/>
      <c r="I296" s="173"/>
      <c r="J296" s="173"/>
      <c r="O296" s="174"/>
      <c r="Y296" s="175"/>
      <c r="Z296" s="175"/>
      <c r="AA296" s="175"/>
      <c r="AB296" s="175"/>
      <c r="AC296" s="175"/>
      <c r="AD296" s="175"/>
      <c r="AE296" s="175"/>
      <c r="AF296" s="175"/>
      <c r="AG296" s="175"/>
      <c r="AH296" s="175"/>
      <c r="AI296" s="175"/>
      <c r="AJ296" s="175"/>
      <c r="AK296" s="175"/>
      <c r="AL296" s="175"/>
      <c r="AM296" s="175"/>
      <c r="AN296" s="175"/>
      <c r="AO296" s="175"/>
      <c r="AP296" s="175"/>
      <c r="AQ296" s="175"/>
      <c r="AR296" s="175"/>
      <c r="AS296" s="175"/>
      <c r="AT296" s="175"/>
      <c r="AU296" s="175"/>
      <c r="AV296" s="175"/>
    </row>
    <row r="297" spans="5:48" x14ac:dyDescent="0.2">
      <c r="E297" s="173"/>
      <c r="F297" s="173"/>
      <c r="G297" s="173"/>
      <c r="H297" s="173"/>
      <c r="I297" s="173"/>
      <c r="J297" s="173"/>
      <c r="O297" s="174"/>
      <c r="Y297" s="175"/>
      <c r="Z297" s="175"/>
      <c r="AA297" s="175"/>
      <c r="AB297" s="175"/>
      <c r="AC297" s="175"/>
      <c r="AD297" s="175"/>
      <c r="AE297" s="175"/>
      <c r="AF297" s="175"/>
      <c r="AG297" s="175"/>
      <c r="AH297" s="175"/>
      <c r="AI297" s="175"/>
      <c r="AJ297" s="175"/>
      <c r="AK297" s="175"/>
      <c r="AL297" s="175"/>
      <c r="AM297" s="175"/>
      <c r="AN297" s="175"/>
      <c r="AO297" s="175"/>
      <c r="AP297" s="175"/>
      <c r="AQ297" s="175"/>
      <c r="AR297" s="175"/>
      <c r="AS297" s="175"/>
      <c r="AT297" s="175"/>
      <c r="AU297" s="175"/>
      <c r="AV297" s="175"/>
    </row>
    <row r="298" spans="5:48" x14ac:dyDescent="0.2">
      <c r="E298" s="173"/>
      <c r="F298" s="173"/>
      <c r="G298" s="173"/>
      <c r="H298" s="173"/>
      <c r="I298" s="173"/>
      <c r="J298" s="173"/>
      <c r="O298" s="174"/>
      <c r="Y298" s="175"/>
      <c r="Z298" s="175"/>
      <c r="AA298" s="175"/>
      <c r="AB298" s="175"/>
      <c r="AC298" s="175"/>
      <c r="AD298" s="175"/>
      <c r="AE298" s="175"/>
      <c r="AF298" s="175"/>
      <c r="AG298" s="175"/>
      <c r="AH298" s="175"/>
      <c r="AI298" s="175"/>
      <c r="AJ298" s="175"/>
      <c r="AK298" s="175"/>
      <c r="AL298" s="175"/>
      <c r="AM298" s="175"/>
      <c r="AN298" s="175"/>
      <c r="AO298" s="175"/>
      <c r="AP298" s="175"/>
      <c r="AQ298" s="175"/>
      <c r="AR298" s="175"/>
      <c r="AS298" s="175"/>
      <c r="AT298" s="175"/>
      <c r="AU298" s="175"/>
      <c r="AV298" s="175"/>
    </row>
    <row r="299" spans="5:48" x14ac:dyDescent="0.2">
      <c r="E299" s="173"/>
      <c r="F299" s="173"/>
      <c r="G299" s="173"/>
      <c r="H299" s="173"/>
      <c r="I299" s="173"/>
      <c r="J299" s="173"/>
      <c r="O299" s="174"/>
      <c r="Y299" s="175"/>
      <c r="Z299" s="175"/>
      <c r="AA299" s="175"/>
      <c r="AB299" s="175"/>
      <c r="AC299" s="175"/>
      <c r="AD299" s="175"/>
      <c r="AE299" s="175"/>
      <c r="AF299" s="175"/>
      <c r="AG299" s="175"/>
      <c r="AH299" s="175"/>
      <c r="AI299" s="175"/>
      <c r="AJ299" s="175"/>
      <c r="AK299" s="175"/>
      <c r="AL299" s="175"/>
      <c r="AM299" s="175"/>
      <c r="AN299" s="175"/>
      <c r="AO299" s="175"/>
      <c r="AP299" s="175"/>
      <c r="AQ299" s="175"/>
      <c r="AR299" s="175"/>
      <c r="AS299" s="175"/>
      <c r="AT299" s="175"/>
      <c r="AU299" s="175"/>
      <c r="AV299" s="175"/>
    </row>
    <row r="300" spans="5:48" x14ac:dyDescent="0.2">
      <c r="E300" s="173"/>
      <c r="F300" s="173"/>
      <c r="G300" s="173"/>
      <c r="H300" s="173"/>
      <c r="I300" s="173"/>
      <c r="J300" s="173"/>
      <c r="O300" s="174"/>
      <c r="Y300" s="175"/>
      <c r="Z300" s="175"/>
      <c r="AA300" s="175"/>
      <c r="AB300" s="175"/>
      <c r="AC300" s="175"/>
      <c r="AD300" s="175"/>
      <c r="AE300" s="175"/>
      <c r="AF300" s="175"/>
      <c r="AG300" s="175"/>
      <c r="AH300" s="175"/>
      <c r="AI300" s="175"/>
      <c r="AJ300" s="175"/>
      <c r="AK300" s="175"/>
      <c r="AL300" s="175"/>
      <c r="AM300" s="175"/>
      <c r="AN300" s="175"/>
      <c r="AO300" s="175"/>
      <c r="AP300" s="175"/>
      <c r="AQ300" s="175"/>
      <c r="AR300" s="175"/>
      <c r="AS300" s="175"/>
      <c r="AT300" s="175"/>
      <c r="AU300" s="175"/>
      <c r="AV300" s="175"/>
    </row>
    <row r="301" spans="5:48" x14ac:dyDescent="0.2">
      <c r="E301" s="173"/>
      <c r="F301" s="173"/>
      <c r="G301" s="173"/>
      <c r="H301" s="173"/>
      <c r="I301" s="173"/>
      <c r="J301" s="173"/>
      <c r="O301" s="174"/>
      <c r="Y301" s="175"/>
      <c r="Z301" s="175"/>
      <c r="AA301" s="175"/>
      <c r="AB301" s="175"/>
      <c r="AC301" s="175"/>
      <c r="AD301" s="175"/>
      <c r="AE301" s="175"/>
      <c r="AF301" s="175"/>
      <c r="AG301" s="175"/>
      <c r="AH301" s="175"/>
      <c r="AI301" s="175"/>
      <c r="AJ301" s="175"/>
      <c r="AK301" s="175"/>
      <c r="AL301" s="175"/>
      <c r="AM301" s="175"/>
      <c r="AN301" s="175"/>
      <c r="AO301" s="175"/>
      <c r="AP301" s="175"/>
      <c r="AQ301" s="175"/>
      <c r="AR301" s="175"/>
      <c r="AS301" s="175"/>
      <c r="AT301" s="175"/>
      <c r="AU301" s="175"/>
      <c r="AV301" s="175"/>
    </row>
    <row r="302" spans="5:48" x14ac:dyDescent="0.2">
      <c r="E302" s="173"/>
      <c r="F302" s="173"/>
      <c r="G302" s="173"/>
      <c r="H302" s="173"/>
      <c r="I302" s="173"/>
      <c r="J302" s="173"/>
      <c r="O302" s="174"/>
      <c r="Y302" s="175"/>
      <c r="Z302" s="175"/>
      <c r="AA302" s="175"/>
      <c r="AB302" s="175"/>
      <c r="AC302" s="175"/>
      <c r="AD302" s="175"/>
      <c r="AE302" s="175"/>
      <c r="AF302" s="175"/>
      <c r="AG302" s="175"/>
      <c r="AH302" s="175"/>
      <c r="AI302" s="175"/>
      <c r="AJ302" s="175"/>
      <c r="AK302" s="175"/>
      <c r="AL302" s="175"/>
      <c r="AM302" s="175"/>
      <c r="AN302" s="175"/>
      <c r="AO302" s="175"/>
      <c r="AP302" s="175"/>
      <c r="AQ302" s="175"/>
      <c r="AR302" s="175"/>
      <c r="AS302" s="175"/>
      <c r="AT302" s="175"/>
      <c r="AU302" s="175"/>
      <c r="AV302" s="175"/>
    </row>
    <row r="303" spans="5:48" x14ac:dyDescent="0.2">
      <c r="E303" s="173"/>
      <c r="F303" s="173"/>
      <c r="G303" s="173"/>
      <c r="H303" s="173"/>
      <c r="I303" s="173"/>
      <c r="J303" s="173"/>
      <c r="O303" s="174"/>
      <c r="Y303" s="175"/>
      <c r="Z303" s="175"/>
      <c r="AA303" s="175"/>
      <c r="AB303" s="175"/>
      <c r="AC303" s="175"/>
      <c r="AD303" s="175"/>
      <c r="AE303" s="175"/>
      <c r="AF303" s="175"/>
      <c r="AG303" s="175"/>
      <c r="AH303" s="175"/>
      <c r="AI303" s="175"/>
      <c r="AJ303" s="175"/>
      <c r="AK303" s="175"/>
      <c r="AL303" s="175"/>
      <c r="AM303" s="175"/>
      <c r="AN303" s="175"/>
      <c r="AO303" s="175"/>
      <c r="AP303" s="175"/>
      <c r="AQ303" s="175"/>
      <c r="AR303" s="175"/>
      <c r="AS303" s="175"/>
      <c r="AT303" s="175"/>
      <c r="AU303" s="175"/>
      <c r="AV303" s="175"/>
    </row>
    <row r="304" spans="5:48" x14ac:dyDescent="0.2">
      <c r="E304" s="173"/>
      <c r="F304" s="173"/>
      <c r="G304" s="173"/>
      <c r="H304" s="173"/>
      <c r="I304" s="173"/>
      <c r="J304" s="173"/>
      <c r="O304" s="174"/>
      <c r="Y304" s="175"/>
      <c r="Z304" s="175"/>
      <c r="AA304" s="175"/>
      <c r="AB304" s="175"/>
      <c r="AC304" s="175"/>
      <c r="AD304" s="175"/>
      <c r="AE304" s="175"/>
      <c r="AF304" s="175"/>
      <c r="AG304" s="175"/>
      <c r="AH304" s="175"/>
      <c r="AI304" s="175"/>
      <c r="AJ304" s="175"/>
      <c r="AK304" s="175"/>
      <c r="AL304" s="175"/>
      <c r="AM304" s="175"/>
      <c r="AN304" s="175"/>
      <c r="AO304" s="175"/>
      <c r="AP304" s="175"/>
      <c r="AQ304" s="175"/>
      <c r="AR304" s="175"/>
      <c r="AS304" s="175"/>
      <c r="AT304" s="175"/>
      <c r="AU304" s="175"/>
      <c r="AV304" s="175"/>
    </row>
    <row r="305" spans="5:48" x14ac:dyDescent="0.2">
      <c r="E305" s="173"/>
      <c r="F305" s="173"/>
      <c r="G305" s="173"/>
      <c r="H305" s="173"/>
      <c r="I305" s="173"/>
      <c r="J305" s="173"/>
      <c r="O305" s="174"/>
      <c r="Y305" s="175"/>
      <c r="Z305" s="175"/>
      <c r="AA305" s="175"/>
      <c r="AB305" s="175"/>
      <c r="AC305" s="175"/>
      <c r="AD305" s="175"/>
      <c r="AE305" s="175"/>
      <c r="AF305" s="175"/>
      <c r="AG305" s="175"/>
      <c r="AH305" s="175"/>
      <c r="AI305" s="175"/>
      <c r="AJ305" s="175"/>
      <c r="AK305" s="175"/>
      <c r="AL305" s="175"/>
      <c r="AM305" s="175"/>
      <c r="AN305" s="175"/>
      <c r="AO305" s="175"/>
      <c r="AP305" s="175"/>
      <c r="AQ305" s="175"/>
      <c r="AR305" s="175"/>
      <c r="AS305" s="175"/>
      <c r="AT305" s="175"/>
      <c r="AU305" s="175"/>
      <c r="AV305" s="175"/>
    </row>
    <row r="306" spans="5:48" x14ac:dyDescent="0.2">
      <c r="E306" s="173"/>
      <c r="F306" s="173"/>
      <c r="G306" s="173"/>
      <c r="H306" s="173"/>
      <c r="I306" s="173"/>
      <c r="J306" s="173"/>
      <c r="O306" s="174"/>
      <c r="Y306" s="175"/>
      <c r="Z306" s="175"/>
      <c r="AA306" s="175"/>
      <c r="AB306" s="175"/>
      <c r="AC306" s="175"/>
      <c r="AD306" s="175"/>
      <c r="AE306" s="175"/>
      <c r="AF306" s="175"/>
      <c r="AG306" s="175"/>
      <c r="AH306" s="175"/>
      <c r="AI306" s="175"/>
      <c r="AJ306" s="175"/>
      <c r="AK306" s="175"/>
      <c r="AL306" s="175"/>
      <c r="AM306" s="175"/>
      <c r="AN306" s="175"/>
      <c r="AO306" s="175"/>
      <c r="AP306" s="175"/>
      <c r="AQ306" s="175"/>
      <c r="AR306" s="175"/>
      <c r="AS306" s="175"/>
      <c r="AT306" s="175"/>
      <c r="AU306" s="175"/>
      <c r="AV306" s="175"/>
    </row>
    <row r="307" spans="5:48" x14ac:dyDescent="0.2">
      <c r="E307" s="173"/>
      <c r="F307" s="173"/>
      <c r="G307" s="173"/>
      <c r="H307" s="173"/>
      <c r="I307" s="173"/>
      <c r="J307" s="173"/>
      <c r="O307" s="174"/>
      <c r="Y307" s="175"/>
      <c r="Z307" s="175"/>
      <c r="AA307" s="175"/>
      <c r="AB307" s="175"/>
      <c r="AC307" s="175"/>
      <c r="AD307" s="175"/>
      <c r="AE307" s="175"/>
      <c r="AF307" s="175"/>
      <c r="AG307" s="175"/>
      <c r="AH307" s="175"/>
      <c r="AI307" s="175"/>
      <c r="AJ307" s="175"/>
      <c r="AK307" s="175"/>
      <c r="AL307" s="175"/>
      <c r="AM307" s="175"/>
      <c r="AN307" s="175"/>
      <c r="AO307" s="175"/>
      <c r="AP307" s="175"/>
      <c r="AQ307" s="175"/>
      <c r="AR307" s="175"/>
      <c r="AS307" s="175"/>
      <c r="AT307" s="175"/>
      <c r="AU307" s="175"/>
      <c r="AV307" s="175"/>
    </row>
    <row r="308" spans="5:48" x14ac:dyDescent="0.2">
      <c r="E308" s="173"/>
      <c r="F308" s="173"/>
      <c r="G308" s="173"/>
      <c r="H308" s="173"/>
      <c r="I308" s="173"/>
      <c r="J308" s="173"/>
      <c r="O308" s="174"/>
      <c r="Y308" s="175"/>
      <c r="Z308" s="175"/>
      <c r="AA308" s="175"/>
      <c r="AB308" s="175"/>
      <c r="AC308" s="175"/>
      <c r="AD308" s="175"/>
      <c r="AE308" s="175"/>
      <c r="AF308" s="175"/>
      <c r="AG308" s="175"/>
      <c r="AH308" s="175"/>
      <c r="AI308" s="175"/>
      <c r="AJ308" s="175"/>
      <c r="AK308" s="175"/>
      <c r="AL308" s="175"/>
      <c r="AM308" s="175"/>
      <c r="AN308" s="175"/>
      <c r="AO308" s="175"/>
      <c r="AP308" s="175"/>
      <c r="AQ308" s="175"/>
      <c r="AR308" s="175"/>
      <c r="AS308" s="175"/>
      <c r="AT308" s="175"/>
      <c r="AU308" s="175"/>
      <c r="AV308" s="175"/>
    </row>
    <row r="309" spans="5:48" x14ac:dyDescent="0.2">
      <c r="O309" s="174"/>
      <c r="Y309" s="175"/>
      <c r="Z309" s="175"/>
      <c r="AA309" s="175"/>
      <c r="AB309" s="175"/>
      <c r="AC309" s="175"/>
      <c r="AD309" s="175"/>
      <c r="AE309" s="175"/>
      <c r="AF309" s="175"/>
      <c r="AG309" s="175"/>
      <c r="AH309" s="175"/>
      <c r="AI309" s="175"/>
      <c r="AJ309" s="175"/>
      <c r="AK309" s="175"/>
      <c r="AL309" s="175"/>
      <c r="AM309" s="175"/>
      <c r="AN309" s="175"/>
      <c r="AO309" s="175"/>
      <c r="AP309" s="175"/>
      <c r="AQ309" s="175"/>
      <c r="AR309" s="175"/>
      <c r="AS309" s="175"/>
      <c r="AT309" s="175"/>
      <c r="AU309" s="175"/>
      <c r="AV309" s="175"/>
    </row>
    <row r="310" spans="5:48" x14ac:dyDescent="0.2">
      <c r="O310" s="174"/>
      <c r="Y310" s="175"/>
      <c r="Z310" s="175"/>
      <c r="AA310" s="175"/>
      <c r="AB310" s="175"/>
      <c r="AC310" s="175"/>
      <c r="AD310" s="175"/>
      <c r="AE310" s="175"/>
      <c r="AF310" s="175"/>
      <c r="AG310" s="175"/>
      <c r="AH310" s="175"/>
      <c r="AI310" s="175"/>
      <c r="AJ310" s="175"/>
      <c r="AK310" s="175"/>
      <c r="AL310" s="175"/>
      <c r="AM310" s="175"/>
      <c r="AN310" s="175"/>
      <c r="AO310" s="175"/>
      <c r="AP310" s="175"/>
      <c r="AQ310" s="175"/>
      <c r="AR310" s="175"/>
      <c r="AS310" s="175"/>
      <c r="AT310" s="175"/>
      <c r="AU310" s="175"/>
      <c r="AV310" s="175"/>
    </row>
    <row r="311" spans="5:48" x14ac:dyDescent="0.2">
      <c r="O311" s="174"/>
      <c r="Y311" s="175"/>
      <c r="Z311" s="175"/>
      <c r="AA311" s="175"/>
      <c r="AB311" s="175"/>
      <c r="AC311" s="175"/>
      <c r="AD311" s="175"/>
      <c r="AE311" s="175"/>
      <c r="AF311" s="175"/>
      <c r="AG311" s="175"/>
      <c r="AH311" s="175"/>
      <c r="AI311" s="175"/>
      <c r="AJ311" s="175"/>
      <c r="AK311" s="175"/>
      <c r="AL311" s="175"/>
      <c r="AM311" s="175"/>
      <c r="AN311" s="175"/>
      <c r="AO311" s="175"/>
      <c r="AP311" s="175"/>
      <c r="AQ311" s="175"/>
      <c r="AR311" s="175"/>
      <c r="AS311" s="175"/>
      <c r="AT311" s="175"/>
      <c r="AU311" s="175"/>
      <c r="AV311" s="175"/>
    </row>
    <row r="312" spans="5:48" x14ac:dyDescent="0.2">
      <c r="O312" s="174"/>
      <c r="Y312" s="175"/>
      <c r="Z312" s="175"/>
      <c r="AA312" s="175"/>
      <c r="AB312" s="175"/>
      <c r="AC312" s="175"/>
      <c r="AD312" s="175"/>
      <c r="AE312" s="175"/>
      <c r="AF312" s="175"/>
      <c r="AG312" s="175"/>
      <c r="AH312" s="175"/>
      <c r="AI312" s="175"/>
      <c r="AJ312" s="175"/>
      <c r="AK312" s="175"/>
      <c r="AL312" s="175"/>
      <c r="AM312" s="175"/>
      <c r="AN312" s="175"/>
      <c r="AO312" s="175"/>
      <c r="AP312" s="175"/>
      <c r="AQ312" s="175"/>
      <c r="AR312" s="175"/>
      <c r="AS312" s="175"/>
      <c r="AT312" s="175"/>
      <c r="AU312" s="175"/>
      <c r="AV312" s="175"/>
    </row>
    <row r="313" spans="5:48" x14ac:dyDescent="0.2">
      <c r="O313" s="174"/>
      <c r="Y313" s="175"/>
      <c r="Z313" s="175"/>
      <c r="AA313" s="175"/>
      <c r="AB313" s="175"/>
      <c r="AC313" s="175"/>
      <c r="AD313" s="175"/>
      <c r="AE313" s="175"/>
      <c r="AF313" s="175"/>
      <c r="AG313" s="175"/>
      <c r="AH313" s="175"/>
      <c r="AI313" s="175"/>
      <c r="AJ313" s="175"/>
      <c r="AK313" s="175"/>
      <c r="AL313" s="175"/>
      <c r="AM313" s="175"/>
      <c r="AN313" s="175"/>
      <c r="AO313" s="175"/>
      <c r="AP313" s="175"/>
      <c r="AQ313" s="175"/>
      <c r="AR313" s="175"/>
      <c r="AS313" s="175"/>
      <c r="AT313" s="175"/>
      <c r="AU313" s="175"/>
      <c r="AV313" s="175"/>
    </row>
    <row r="314" spans="5:48" x14ac:dyDescent="0.2">
      <c r="O314" s="174"/>
      <c r="Y314" s="175"/>
      <c r="Z314" s="175"/>
      <c r="AA314" s="175"/>
      <c r="AB314" s="175"/>
      <c r="AC314" s="175"/>
      <c r="AD314" s="175"/>
      <c r="AE314" s="175"/>
      <c r="AF314" s="175"/>
      <c r="AG314" s="175"/>
      <c r="AH314" s="175"/>
      <c r="AI314" s="175"/>
      <c r="AJ314" s="175"/>
      <c r="AK314" s="175"/>
      <c r="AL314" s="175"/>
      <c r="AM314" s="175"/>
      <c r="AN314" s="175"/>
      <c r="AO314" s="175"/>
      <c r="AP314" s="175"/>
      <c r="AQ314" s="175"/>
      <c r="AR314" s="175"/>
      <c r="AS314" s="175"/>
      <c r="AT314" s="175"/>
      <c r="AU314" s="175"/>
      <c r="AV314" s="175"/>
    </row>
    <row r="315" spans="5:48" x14ac:dyDescent="0.2">
      <c r="O315" s="174"/>
      <c r="Y315" s="175"/>
      <c r="Z315" s="175"/>
      <c r="AA315" s="175"/>
      <c r="AB315" s="175"/>
      <c r="AC315" s="175"/>
      <c r="AD315" s="175"/>
      <c r="AE315" s="175"/>
      <c r="AF315" s="175"/>
      <c r="AG315" s="175"/>
      <c r="AH315" s="175"/>
      <c r="AI315" s="175"/>
      <c r="AJ315" s="175"/>
      <c r="AK315" s="175"/>
      <c r="AL315" s="175"/>
      <c r="AM315" s="175"/>
      <c r="AN315" s="175"/>
      <c r="AO315" s="175"/>
      <c r="AP315" s="175"/>
      <c r="AQ315" s="175"/>
      <c r="AR315" s="175"/>
      <c r="AS315" s="175"/>
      <c r="AT315" s="175"/>
      <c r="AU315" s="175"/>
      <c r="AV315" s="175"/>
    </row>
    <row r="316" spans="5:48" x14ac:dyDescent="0.2">
      <c r="O316" s="174"/>
      <c r="Y316" s="175"/>
      <c r="Z316" s="175"/>
      <c r="AA316" s="175"/>
      <c r="AB316" s="175"/>
      <c r="AC316" s="175"/>
      <c r="AD316" s="175"/>
      <c r="AE316" s="175"/>
      <c r="AF316" s="175"/>
      <c r="AG316" s="175"/>
      <c r="AH316" s="175"/>
      <c r="AI316" s="175"/>
      <c r="AJ316" s="175"/>
      <c r="AK316" s="175"/>
      <c r="AL316" s="175"/>
      <c r="AM316" s="175"/>
      <c r="AN316" s="175"/>
      <c r="AO316" s="175"/>
      <c r="AP316" s="175"/>
      <c r="AQ316" s="175"/>
      <c r="AR316" s="175"/>
      <c r="AS316" s="175"/>
      <c r="AT316" s="175"/>
      <c r="AU316" s="175"/>
      <c r="AV316" s="175"/>
    </row>
    <row r="317" spans="5:48" x14ac:dyDescent="0.2">
      <c r="O317" s="174"/>
      <c r="Y317" s="175"/>
      <c r="Z317" s="175"/>
      <c r="AA317" s="175"/>
      <c r="AB317" s="175"/>
      <c r="AC317" s="175"/>
      <c r="AD317" s="175"/>
      <c r="AE317" s="175"/>
      <c r="AF317" s="175"/>
      <c r="AG317" s="175"/>
      <c r="AH317" s="175"/>
      <c r="AI317" s="175"/>
      <c r="AJ317" s="175"/>
      <c r="AK317" s="175"/>
      <c r="AL317" s="175"/>
      <c r="AM317" s="175"/>
      <c r="AN317" s="175"/>
      <c r="AO317" s="175"/>
      <c r="AP317" s="175"/>
      <c r="AQ317" s="175"/>
      <c r="AR317" s="175"/>
      <c r="AS317" s="175"/>
      <c r="AT317" s="175"/>
      <c r="AU317" s="175"/>
      <c r="AV317" s="175"/>
    </row>
    <row r="318" spans="5:48" x14ac:dyDescent="0.2">
      <c r="O318" s="174"/>
      <c r="Y318" s="175"/>
      <c r="Z318" s="175"/>
      <c r="AA318" s="175"/>
      <c r="AB318" s="175"/>
      <c r="AC318" s="175"/>
      <c r="AD318" s="175"/>
      <c r="AE318" s="175"/>
      <c r="AF318" s="175"/>
      <c r="AG318" s="175"/>
      <c r="AH318" s="175"/>
      <c r="AI318" s="175"/>
      <c r="AJ318" s="175"/>
      <c r="AK318" s="175"/>
      <c r="AL318" s="175"/>
      <c r="AM318" s="175"/>
      <c r="AN318" s="175"/>
      <c r="AO318" s="175"/>
      <c r="AP318" s="175"/>
      <c r="AQ318" s="175"/>
      <c r="AR318" s="175"/>
      <c r="AS318" s="175"/>
      <c r="AT318" s="175"/>
      <c r="AU318" s="175"/>
      <c r="AV318" s="175"/>
    </row>
    <row r="319" spans="5:48" x14ac:dyDescent="0.2">
      <c r="O319" s="174"/>
    </row>
    <row r="320" spans="5:48" x14ac:dyDescent="0.2">
      <c r="O320" s="174"/>
    </row>
    <row r="321" spans="15:15" x14ac:dyDescent="0.2">
      <c r="O321" s="174"/>
    </row>
    <row r="322" spans="15:15" x14ac:dyDescent="0.2">
      <c r="O322" s="174"/>
    </row>
    <row r="323" spans="15:15" x14ac:dyDescent="0.2">
      <c r="O323" s="174"/>
    </row>
    <row r="324" spans="15:15" x14ac:dyDescent="0.2">
      <c r="O324" s="174"/>
    </row>
    <row r="325" spans="15:15" x14ac:dyDescent="0.2">
      <c r="O325" s="174"/>
    </row>
    <row r="326" spans="15:15" x14ac:dyDescent="0.2">
      <c r="O326" s="174"/>
    </row>
    <row r="327" spans="15:15" x14ac:dyDescent="0.2">
      <c r="O327" s="174"/>
    </row>
    <row r="328" spans="15:15" x14ac:dyDescent="0.2">
      <c r="O328" s="174"/>
    </row>
    <row r="329" spans="15:15" x14ac:dyDescent="0.2">
      <c r="O329" s="174"/>
    </row>
    <row r="330" spans="15:15" x14ac:dyDescent="0.2">
      <c r="O330" s="174"/>
    </row>
    <row r="331" spans="15:15" x14ac:dyDescent="0.2">
      <c r="O331" s="174"/>
    </row>
    <row r="332" spans="15:15" x14ac:dyDescent="0.2">
      <c r="O332" s="174"/>
    </row>
    <row r="333" spans="15:15" x14ac:dyDescent="0.2">
      <c r="O333" s="174"/>
    </row>
    <row r="334" spans="15:15" x14ac:dyDescent="0.2">
      <c r="O334" s="174"/>
    </row>
  </sheetData>
  <sheetProtection sort="0" autoFilter="0"/>
  <protectedRanges>
    <protectedRange sqref="W16" name="Rango2_4_5_1_1_1_1_1_1_1"/>
    <protectedRange sqref="X16" name="Rango2_4_5_1_1_1_1_1_1_1_1"/>
    <protectedRange algorithmName="SHA-512" hashValue="TvKQSNrPyYgDaKIPekAhfes+BeWelymkz8wT3MQpZB+/Zfpfi+1YMuN/+lt8MKT+KJo0CvfvAKUuwGf9Rjf1Yg==" saltValue="sve+okrN9egQU3nQYMBtPg==" spinCount="100000" sqref="DN9:DN14" name="Rango2_2_1_4_11"/>
    <protectedRange algorithmName="SHA-512" hashValue="TvKQSNrPyYgDaKIPekAhfes+BeWelymkz8wT3MQpZB+/Zfpfi+1YMuN/+lt8MKT+KJo0CvfvAKUuwGf9Rjf1Yg==" saltValue="sve+okrN9egQU3nQYMBtPg==" spinCount="100000" sqref="DN15:DN17" name="Rango2_2_1_2_1_1"/>
    <protectedRange algorithmName="SHA-512" hashValue="TvKQSNrPyYgDaKIPekAhfes+BeWelymkz8wT3MQpZB+/Zfpfi+1YMuN/+lt8MKT+KJo0CvfvAKUuwGf9Rjf1Yg==" saltValue="sve+okrN9egQU3nQYMBtPg==" spinCount="100000" sqref="DN22" name="Rango2_2_1_2_2_1"/>
    <protectedRange algorithmName="SHA-512" hashValue="TvKQSNrPyYgDaKIPekAhfes+BeWelymkz8wT3MQpZB+/Zfpfi+1YMuN/+lt8MKT+KJo0CvfvAKUuwGf9Rjf1Yg==" saltValue="sve+okrN9egQU3nQYMBtPg==" spinCount="100000" sqref="DN21" name="Rango2_2_1_4_1_1"/>
    <protectedRange algorithmName="SHA-512" hashValue="TvKQSNrPyYgDaKIPekAhfes+BeWelymkz8wT3MQpZB+/Zfpfi+1YMuN/+lt8MKT+KJo0CvfvAKUuwGf9Rjf1Yg==" saltValue="sve+okrN9egQU3nQYMBtPg==" spinCount="100000" sqref="DN27 DM28:DN28" name="Rango2_2_1_4_2_1"/>
    <protectedRange algorithmName="SHA-512" hashValue="TvKQSNrPyYgDaKIPekAhfes+BeWelymkz8wT3MQpZB+/Zfpfi+1YMuN/+lt8MKT+KJo0CvfvAKUuwGf9Rjf1Yg==" saltValue="sve+okrN9egQU3nQYMBtPg==" spinCount="100000" sqref="DN33" name="Rango2_2_1_2_3_1"/>
    <protectedRange algorithmName="SHA-512" hashValue="TvKQSNrPyYgDaKIPekAhfes+BeWelymkz8wT3MQpZB+/Zfpfi+1YMuN/+lt8MKT+KJo0CvfvAKUuwGf9Rjf1Yg==" saltValue="sve+okrN9egQU3nQYMBtPg==" spinCount="100000" sqref="DN39" name="Rango2_2_1_4_3_1"/>
    <protectedRange algorithmName="SHA-512" hashValue="TvKQSNrPyYgDaKIPekAhfes+BeWelymkz8wT3MQpZB+/Zfpfi+1YMuN/+lt8MKT+KJo0CvfvAKUuwGf9Rjf1Yg==" saltValue="sve+okrN9egQU3nQYMBtPg==" spinCount="100000" sqref="DN45" name="Rango2_2_1_2_4_1"/>
    <protectedRange algorithmName="SHA-512" hashValue="TvKQSNrPyYgDaKIPekAhfes+BeWelymkz8wT3MQpZB+/Zfpfi+1YMuN/+lt8MKT+KJo0CvfvAKUuwGf9Rjf1Yg==" saltValue="sve+okrN9egQU3nQYMBtPg==" spinCount="100000" sqref="DN51:DN52" name="Rango2_2_1_3_4"/>
    <protectedRange algorithmName="SHA-512" hashValue="TvKQSNrPyYgDaKIPekAhfes+BeWelymkz8wT3MQpZB+/Zfpfi+1YMuN/+lt8MKT+KJo0CvfvAKUuwGf9Rjf1Yg==" saltValue="sve+okrN9egQU3nQYMBtPg==" spinCount="100000" sqref="DN57" name="Rango2_2_1_2_5_1"/>
    <protectedRange algorithmName="SHA-512" hashValue="TvKQSNrPyYgDaKIPekAhfes+BeWelymkz8wT3MQpZB+/Zfpfi+1YMuN/+lt8MKT+KJo0CvfvAKUuwGf9Rjf1Yg==" saltValue="sve+okrN9egQU3nQYMBtPg==" spinCount="100000" sqref="DN63" name="Rango2_2_1_1_1"/>
    <protectedRange algorithmName="SHA-512" hashValue="TvKQSNrPyYgDaKIPekAhfes+BeWelymkz8wT3MQpZB+/Zfpfi+1YMuN/+lt8MKT+KJo0CvfvAKUuwGf9Rjf1Yg==" saltValue="sve+okrN9egQU3nQYMBtPg==" spinCount="100000" sqref="DN69" name="Rango2_2_1_2"/>
    <protectedRange algorithmName="SHA-512" hashValue="TvKQSNrPyYgDaKIPekAhfes+BeWelymkz8wT3MQpZB+/Zfpfi+1YMuN/+lt8MKT+KJo0CvfvAKUuwGf9Rjf1Yg==" saltValue="sve+okrN9egQU3nQYMBtPg==" spinCount="100000" sqref="DN75" name="Rango2_2_1_4_4_1"/>
    <protectedRange algorithmName="SHA-512" hashValue="TvKQSNrPyYgDaKIPekAhfes+BeWelymkz8wT3MQpZB+/Zfpfi+1YMuN/+lt8MKT+KJo0CvfvAKUuwGf9Rjf1Yg==" saltValue="sve+okrN9egQU3nQYMBtPg==" spinCount="100000" sqref="DN81" name="Rango2_2_1_4_5_1"/>
    <protectedRange algorithmName="SHA-512" hashValue="TvKQSNrPyYgDaKIPekAhfes+BeWelymkz8wT3MQpZB+/Zfpfi+1YMuN/+lt8MKT+KJo0CvfvAKUuwGf9Rjf1Yg==" saltValue="sve+okrN9egQU3nQYMBtPg==" spinCount="100000" sqref="DN93" name="Rango2_2_1_2_6_1"/>
    <protectedRange algorithmName="SHA-512" hashValue="TvKQSNrPyYgDaKIPekAhfes+BeWelymkz8wT3MQpZB+/Zfpfi+1YMuN/+lt8MKT+KJo0CvfvAKUuwGf9Rjf1Yg==" saltValue="sve+okrN9egQU3nQYMBtPg==" spinCount="100000" sqref="DN94" name="Rango2_2_1_4_6_1"/>
    <protectedRange algorithmName="SHA-512" hashValue="TvKQSNrPyYgDaKIPekAhfes+BeWelymkz8wT3MQpZB+/Zfpfi+1YMuN/+lt8MKT+KJo0CvfvAKUuwGf9Rjf1Yg==" saltValue="sve+okrN9egQU3nQYMBtPg==" spinCount="100000" sqref="DN99" name="Rango2_2_1_4_7_1"/>
    <protectedRange algorithmName="SHA-512" hashValue="TvKQSNrPyYgDaKIPekAhfes+BeWelymkz8wT3MQpZB+/Zfpfi+1YMuN/+lt8MKT+KJo0CvfvAKUuwGf9Rjf1Yg==" saltValue="sve+okrN9egQU3nQYMBtPg==" spinCount="100000" sqref="DN105:DN106" name="Rango2_2_1_4_8_1"/>
    <protectedRange algorithmName="SHA-512" hashValue="TvKQSNrPyYgDaKIPekAhfes+BeWelymkz8wT3MQpZB+/Zfpfi+1YMuN/+lt8MKT+KJo0CvfvAKUuwGf9Rjf1Yg==" saltValue="sve+okrN9egQU3nQYMBtPg==" spinCount="100000" sqref="DN111" name="Rango2_2_1_3_1_1"/>
    <protectedRange algorithmName="SHA-512" hashValue="TvKQSNrPyYgDaKIPekAhfes+BeWelymkz8wT3MQpZB+/Zfpfi+1YMuN/+lt8MKT+KJo0CvfvAKUuwGf9Rjf1Yg==" saltValue="sve+okrN9egQU3nQYMBtPg==" spinCount="100000" sqref="DN117:DN118" name="Rango2_2_1_3_2_1"/>
    <protectedRange algorithmName="SHA-512" hashValue="TvKQSNrPyYgDaKIPekAhfes+BeWelymkz8wT3MQpZB+/Zfpfi+1YMuN/+lt8MKT+KJo0CvfvAKUuwGf9Rjf1Yg==" saltValue="sve+okrN9egQU3nQYMBtPg==" spinCount="100000" sqref="DN123:DN124" name="Rango2_2_1_5_1"/>
    <protectedRange algorithmName="SHA-512" hashValue="TvKQSNrPyYgDaKIPekAhfes+BeWelymkz8wT3MQpZB+/Zfpfi+1YMuN/+lt8MKT+KJo0CvfvAKUuwGf9Rjf1Yg==" saltValue="sve+okrN9egQU3nQYMBtPg==" spinCount="100000" sqref="DN129" name="Rango2_2_1_2_7_1"/>
    <protectedRange algorithmName="SHA-512" hashValue="TvKQSNrPyYgDaKIPekAhfes+BeWelymkz8wT3MQpZB+/Zfpfi+1YMuN/+lt8MKT+KJo0CvfvAKUuwGf9Rjf1Yg==" saltValue="sve+okrN9egQU3nQYMBtPg==" spinCount="100000" sqref="DN135" name="Rango2_2_1_4_9_1"/>
    <protectedRange algorithmName="SHA-512" hashValue="TvKQSNrPyYgDaKIPekAhfes+BeWelymkz8wT3MQpZB+/Zfpfi+1YMuN/+lt8MKT+KJo0CvfvAKUuwGf9Rjf1Yg==" saltValue="sve+okrN9egQU3nQYMBtPg==" spinCount="100000" sqref="DN141" name="Rango2_2_1_4_10_1"/>
    <protectedRange algorithmName="SHA-512" hashValue="TvKQSNrPyYgDaKIPekAhfes+BeWelymkz8wT3MQpZB+/Zfpfi+1YMuN/+lt8MKT+KJo0CvfvAKUuwGf9Rjf1Yg==" saltValue="sve+okrN9egQU3nQYMBtPg==" spinCount="100000" sqref="DN147" name="Rango2_2_1_3_3_1"/>
    <protectedRange algorithmName="SHA-512" hashValue="TvKQSNrPyYgDaKIPekAhfes+BeWelymkz8wT3MQpZB+/Zfpfi+1YMuN/+lt8MKT+KJo0CvfvAKUuwGf9Rjf1Yg==" saltValue="sve+okrN9egQU3nQYMBtPg==" spinCount="100000" sqref="DW27 DW33" name="Rango2_2_1_2_3_2"/>
    <protectedRange algorithmName="SHA-512" hashValue="TvKQSNrPyYgDaKIPekAhfes+BeWelymkz8wT3MQpZB+/Zfpfi+1YMuN/+lt8MKT+KJo0CvfvAKUuwGf9Rjf1Yg==" saltValue="sve+okrN9egQU3nQYMBtPg==" spinCount="100000" sqref="DW39 DW93:DW94 DW99 DW105:DW106" name="Rango2_2_1_4_3_2"/>
    <protectedRange algorithmName="SHA-512" hashValue="TvKQSNrPyYgDaKIPekAhfes+BeWelymkz8wT3MQpZB+/Zfpfi+1YMuN/+lt8MKT+KJo0CvfvAKUuwGf9Rjf1Yg==" saltValue="sve+okrN9egQU3nQYMBtPg==" spinCount="100000" sqref="DW45" name="Rango2_2_1_2_4_2"/>
    <protectedRange algorithmName="SHA-512" hashValue="TvKQSNrPyYgDaKIPekAhfes+BeWelymkz8wT3MQpZB+/Zfpfi+1YMuN/+lt8MKT+KJo0CvfvAKUuwGf9Rjf1Yg==" saltValue="sve+okrN9egQU3nQYMBtPg==" spinCount="100000" sqref="DW51:DW52 DW69 DW57" name="Rango2_2_1_3_5"/>
    <protectedRange algorithmName="SHA-512" hashValue="TvKQSNrPyYgDaKIPekAhfes+BeWelymkz8wT3MQpZB+/Zfpfi+1YMuN/+lt8MKT+KJo0CvfvAKUuwGf9Rjf1Yg==" saltValue="sve+okrN9egQU3nQYMBtPg==" spinCount="100000" sqref="DW75 DW135 DW141" name="Rango2_2_1_4_4_2"/>
    <protectedRange algorithmName="SHA-512" hashValue="TvKQSNrPyYgDaKIPekAhfes+BeWelymkz8wT3MQpZB+/Zfpfi+1YMuN/+lt8MKT+KJo0CvfvAKUuwGf9Rjf1Yg==" saltValue="sve+okrN9egQU3nQYMBtPg==" spinCount="100000" sqref="DW81" name="Rango2_2_1_4_5_2"/>
    <protectedRange algorithmName="SHA-512" hashValue="TvKQSNrPyYgDaKIPekAhfes+BeWelymkz8wT3MQpZB+/Zfpfi+1YMuN/+lt8MKT+KJo0CvfvAKUuwGf9Rjf1Yg==" saltValue="sve+okrN9egQU3nQYMBtPg==" spinCount="100000" sqref="DW117:DW118 DW123:DW124 DW129 DW147 DW111" name="Rango2_2_1_3_2_2"/>
  </protectedRanges>
  <mergeCells count="1448">
    <mergeCell ref="CX219:CX224"/>
    <mergeCell ref="CY219:CY224"/>
    <mergeCell ref="CZ219:CZ224"/>
    <mergeCell ref="DA219:DA224"/>
    <mergeCell ref="DB219:DB224"/>
    <mergeCell ref="DC219:DC224"/>
    <mergeCell ref="DD219:DD224"/>
    <mergeCell ref="DE219:DE224"/>
    <mergeCell ref="DF219:DF224"/>
    <mergeCell ref="DG219:DG224"/>
    <mergeCell ref="CX195:CX200"/>
    <mergeCell ref="CY195:CY200"/>
    <mergeCell ref="CZ195:CZ200"/>
    <mergeCell ref="DA195:DA200"/>
    <mergeCell ref="DB195:DB200"/>
    <mergeCell ref="DC195:DC200"/>
    <mergeCell ref="DD195:DD200"/>
    <mergeCell ref="CZ207:CZ212"/>
    <mergeCell ref="DA207:DA212"/>
    <mergeCell ref="DB207:DB212"/>
    <mergeCell ref="DC207:DC212"/>
    <mergeCell ref="DD207:DD212"/>
    <mergeCell ref="DH219:DH224"/>
    <mergeCell ref="DI219:DI224"/>
    <mergeCell ref="CW207:CW212"/>
    <mergeCell ref="CX207:CX212"/>
    <mergeCell ref="H21:H26"/>
    <mergeCell ref="H27:H32"/>
    <mergeCell ref="H33:H38"/>
    <mergeCell ref="H39:H44"/>
    <mergeCell ref="H45:H50"/>
    <mergeCell ref="H51:H56"/>
    <mergeCell ref="H57:H62"/>
    <mergeCell ref="H63:H68"/>
    <mergeCell ref="H69:H74"/>
    <mergeCell ref="H75:H80"/>
    <mergeCell ref="H81:H86"/>
    <mergeCell ref="H87:H92"/>
    <mergeCell ref="H93:H98"/>
    <mergeCell ref="H99:H104"/>
    <mergeCell ref="P39:P44"/>
    <mergeCell ref="BA213:BA218"/>
    <mergeCell ref="BA219:BA224"/>
    <mergeCell ref="BA21:BA26"/>
    <mergeCell ref="DF207:DF212"/>
    <mergeCell ref="DG207:DG212"/>
    <mergeCell ref="DH207:DH212"/>
    <mergeCell ref="DI207:DI212"/>
    <mergeCell ref="DF189:DF194"/>
    <mergeCell ref="DG189:DG194"/>
    <mergeCell ref="DH189:DH194"/>
    <mergeCell ref="DI189:DI194"/>
    <mergeCell ref="CV195:CV200"/>
    <mergeCell ref="CW195:CW200"/>
    <mergeCell ref="DI165:DI170"/>
    <mergeCell ref="DD177:DD182"/>
    <mergeCell ref="DE177:DE182"/>
    <mergeCell ref="DF177:DF182"/>
    <mergeCell ref="DG177:DG182"/>
    <mergeCell ref="DH177:DH182"/>
    <mergeCell ref="DI177:DI182"/>
    <mergeCell ref="DE165:DE170"/>
    <mergeCell ref="CV183:CV188"/>
    <mergeCell ref="CW183:CW188"/>
    <mergeCell ref="CX183:CX188"/>
    <mergeCell ref="CY183:CY188"/>
    <mergeCell ref="CZ183:CZ188"/>
    <mergeCell ref="DA183:DA188"/>
    <mergeCell ref="DB183:DB188"/>
    <mergeCell ref="DC183:DC188"/>
    <mergeCell ref="DD183:DD188"/>
    <mergeCell ref="DE183:DE188"/>
    <mergeCell ref="DF183:DF188"/>
    <mergeCell ref="DG183:DG188"/>
    <mergeCell ref="DH183:DH188"/>
    <mergeCell ref="DI183:DI188"/>
    <mergeCell ref="DA177:DA182"/>
    <mergeCell ref="DB177:DB182"/>
    <mergeCell ref="DC177:DC182"/>
    <mergeCell ref="EK189:EK194"/>
    <mergeCell ref="EH189:EH194"/>
    <mergeCell ref="EI189:EI194"/>
    <mergeCell ref="EH177:EH182"/>
    <mergeCell ref="EI177:EI182"/>
    <mergeCell ref="EJ177:EJ182"/>
    <mergeCell ref="EK177:EK182"/>
    <mergeCell ref="EH183:EH188"/>
    <mergeCell ref="DH153:DH158"/>
    <mergeCell ref="DI153:DI158"/>
    <mergeCell ref="CV159:CV164"/>
    <mergeCell ref="CW159:CW164"/>
    <mergeCell ref="CX159:CX164"/>
    <mergeCell ref="CY159:CY164"/>
    <mergeCell ref="CZ159:CZ164"/>
    <mergeCell ref="DA159:DA164"/>
    <mergeCell ref="DB159:DB164"/>
    <mergeCell ref="DC159:DC164"/>
    <mergeCell ref="DD159:DD164"/>
    <mergeCell ref="DE159:DE164"/>
    <mergeCell ref="DF159:DF164"/>
    <mergeCell ref="DG159:DG164"/>
    <mergeCell ref="DH159:DH164"/>
    <mergeCell ref="DI159:DI164"/>
    <mergeCell ref="DK159:DK164"/>
    <mergeCell ref="DL159:DL164"/>
    <mergeCell ref="DM159:DM164"/>
    <mergeCell ref="DN159:DN164"/>
    <mergeCell ref="DO159:DO164"/>
    <mergeCell ref="DF165:DF170"/>
    <mergeCell ref="DG165:DG170"/>
    <mergeCell ref="DH165:DH170"/>
    <mergeCell ref="EJ171:EJ176"/>
    <mergeCell ref="EK171:EK176"/>
    <mergeCell ref="EK165:EK170"/>
    <mergeCell ref="EC171:EC176"/>
    <mergeCell ref="ED171:ED176"/>
    <mergeCell ref="EH153:EH158"/>
    <mergeCell ref="EI153:EI158"/>
    <mergeCell ref="EC153:EC158"/>
    <mergeCell ref="ED153:ED158"/>
    <mergeCell ref="EE153:EE158"/>
    <mergeCell ref="EF153:EF158"/>
    <mergeCell ref="EG153:EG158"/>
    <mergeCell ref="EJ153:EJ158"/>
    <mergeCell ref="EK153:EK158"/>
    <mergeCell ref="DZ219:DZ224"/>
    <mergeCell ref="EA219:EA224"/>
    <mergeCell ref="EB219:EB224"/>
    <mergeCell ref="EC219:EC224"/>
    <mergeCell ref="ED219:ED224"/>
    <mergeCell ref="EE219:EE224"/>
    <mergeCell ref="EF219:EF224"/>
    <mergeCell ref="EG219:EG224"/>
    <mergeCell ref="EH219:EH224"/>
    <mergeCell ref="EI219:EI224"/>
    <mergeCell ref="EJ219:EJ224"/>
    <mergeCell ref="EK219:EK224"/>
    <mergeCell ref="EI213:EI218"/>
    <mergeCell ref="EJ213:EJ218"/>
    <mergeCell ref="EK213:EK218"/>
    <mergeCell ref="EF195:EF200"/>
    <mergeCell ref="EG195:EG200"/>
    <mergeCell ref="EJ189:EJ194"/>
    <mergeCell ref="BO7:BR7"/>
    <mergeCell ref="BS7:BV7"/>
    <mergeCell ref="BW7:BZ7"/>
    <mergeCell ref="DP6:DS7"/>
    <mergeCell ref="DT6:DX7"/>
    <mergeCell ref="DY6:EB7"/>
    <mergeCell ref="EC6:EG7"/>
    <mergeCell ref="EH6:EK7"/>
    <mergeCell ref="EH9:EH14"/>
    <mergeCell ref="EI9:EI14"/>
    <mergeCell ref="EJ9:EJ14"/>
    <mergeCell ref="EK9:EK14"/>
    <mergeCell ref="DY9:DY14"/>
    <mergeCell ref="DZ9:DZ14"/>
    <mergeCell ref="CA7:CD7"/>
    <mergeCell ref="CE7:CH7"/>
    <mergeCell ref="CI7:CL7"/>
    <mergeCell ref="CM7:CP7"/>
    <mergeCell ref="CQ7:CT7"/>
    <mergeCell ref="CU7:CX7"/>
    <mergeCell ref="CY7:DB7"/>
    <mergeCell ref="DC7:DF7"/>
    <mergeCell ref="DG7:DJ7"/>
    <mergeCell ref="EA9:EA14"/>
    <mergeCell ref="DK6:DO7"/>
    <mergeCell ref="EB9:EB14"/>
    <mergeCell ref="DR213:DR218"/>
    <mergeCell ref="DS213:DS218"/>
    <mergeCell ref="DT213:DT218"/>
    <mergeCell ref="DU213:DU218"/>
    <mergeCell ref="DV213:DV218"/>
    <mergeCell ref="DW213:DW218"/>
    <mergeCell ref="DX213:DX218"/>
    <mergeCell ref="DY213:DY218"/>
    <mergeCell ref="DZ213:DZ218"/>
    <mergeCell ref="EA213:EA218"/>
    <mergeCell ref="EB213:EB218"/>
    <mergeCell ref="EC213:EC218"/>
    <mergeCell ref="ED213:ED218"/>
    <mergeCell ref="EE213:EE218"/>
    <mergeCell ref="EF213:EF218"/>
    <mergeCell ref="EG213:EG218"/>
    <mergeCell ref="EH213:EH218"/>
    <mergeCell ref="DR219:DR224"/>
    <mergeCell ref="DS219:DS224"/>
    <mergeCell ref="DT219:DT224"/>
    <mergeCell ref="DU219:DU224"/>
    <mergeCell ref="DV219:DV224"/>
    <mergeCell ref="DW219:DW224"/>
    <mergeCell ref="DX219:DX224"/>
    <mergeCell ref="DY219:DY224"/>
    <mergeCell ref="EJ201:EJ206"/>
    <mergeCell ref="EK201:EK206"/>
    <mergeCell ref="EH195:EH200"/>
    <mergeCell ref="EI195:EI200"/>
    <mergeCell ref="EJ195:EJ200"/>
    <mergeCell ref="DR207:DR212"/>
    <mergeCell ref="DS207:DS212"/>
    <mergeCell ref="DT207:DT212"/>
    <mergeCell ref="DU207:DU212"/>
    <mergeCell ref="DV207:DV212"/>
    <mergeCell ref="DW207:DW212"/>
    <mergeCell ref="DX207:DX212"/>
    <mergeCell ref="DY207:DY212"/>
    <mergeCell ref="DZ207:DZ212"/>
    <mergeCell ref="EA207:EA212"/>
    <mergeCell ref="EB207:EB212"/>
    <mergeCell ref="EC207:EC212"/>
    <mergeCell ref="ED207:ED212"/>
    <mergeCell ref="EE207:EE212"/>
    <mergeCell ref="EF207:EF212"/>
    <mergeCell ref="EG207:EG212"/>
    <mergeCell ref="EC195:EC200"/>
    <mergeCell ref="ED195:ED200"/>
    <mergeCell ref="EE195:EE200"/>
    <mergeCell ref="DR195:DR200"/>
    <mergeCell ref="DS195:DS200"/>
    <mergeCell ref="EJ183:EJ188"/>
    <mergeCell ref="EK183:EK188"/>
    <mergeCell ref="DR189:DR194"/>
    <mergeCell ref="DS189:DS194"/>
    <mergeCell ref="EC189:EC194"/>
    <mergeCell ref="ED189:ED194"/>
    <mergeCell ref="EE189:EE194"/>
    <mergeCell ref="EF189:EF194"/>
    <mergeCell ref="EG189:EG194"/>
    <mergeCell ref="EH207:EH212"/>
    <mergeCell ref="EI207:EI212"/>
    <mergeCell ref="EJ207:EJ212"/>
    <mergeCell ref="EK207:EK212"/>
    <mergeCell ref="EK195:EK200"/>
    <mergeCell ref="DR201:DR206"/>
    <mergeCell ref="DS201:DS206"/>
    <mergeCell ref="DT201:DT206"/>
    <mergeCell ref="DU201:DU206"/>
    <mergeCell ref="DV201:DV206"/>
    <mergeCell ref="DW201:DW206"/>
    <mergeCell ref="DX201:DX206"/>
    <mergeCell ref="DY201:DY206"/>
    <mergeCell ref="DZ201:DZ206"/>
    <mergeCell ref="EA201:EA206"/>
    <mergeCell ref="EB201:EB206"/>
    <mergeCell ref="EC201:EC206"/>
    <mergeCell ref="ED201:ED206"/>
    <mergeCell ref="EE201:EE206"/>
    <mergeCell ref="EF201:EF206"/>
    <mergeCell ref="EG201:EG206"/>
    <mergeCell ref="EH201:EH206"/>
    <mergeCell ref="EI201:EI206"/>
    <mergeCell ref="DK171:DK176"/>
    <mergeCell ref="DL171:DL176"/>
    <mergeCell ref="DM171:DM176"/>
    <mergeCell ref="DN171:DN176"/>
    <mergeCell ref="DO171:DO176"/>
    <mergeCell ref="DP171:DP176"/>
    <mergeCell ref="DQ171:DQ176"/>
    <mergeCell ref="DR171:DR176"/>
    <mergeCell ref="DS171:DS176"/>
    <mergeCell ref="DS177:DS182"/>
    <mergeCell ref="EE171:EE176"/>
    <mergeCell ref="EF171:EF176"/>
    <mergeCell ref="EG171:EG176"/>
    <mergeCell ref="EH171:EH176"/>
    <mergeCell ref="EI171:EI176"/>
    <mergeCell ref="DR183:DR188"/>
    <mergeCell ref="DS183:DS188"/>
    <mergeCell ref="EC183:EC188"/>
    <mergeCell ref="ED183:ED188"/>
    <mergeCell ref="EE183:EE188"/>
    <mergeCell ref="EF183:EF188"/>
    <mergeCell ref="EG183:EG188"/>
    <mergeCell ref="EC177:EC182"/>
    <mergeCell ref="ED177:ED182"/>
    <mergeCell ref="EE177:EE182"/>
    <mergeCell ref="EF177:EF182"/>
    <mergeCell ref="EG177:EG182"/>
    <mergeCell ref="DR177:DR182"/>
    <mergeCell ref="EI183:EI188"/>
    <mergeCell ref="DQ189:DQ194"/>
    <mergeCell ref="DP165:DP170"/>
    <mergeCell ref="DQ165:DQ170"/>
    <mergeCell ref="EJ159:EJ164"/>
    <mergeCell ref="EK159:EK164"/>
    <mergeCell ref="DR165:DR170"/>
    <mergeCell ref="DS165:DS170"/>
    <mergeCell ref="EC165:EC170"/>
    <mergeCell ref="ED165:ED170"/>
    <mergeCell ref="EE165:EE170"/>
    <mergeCell ref="EF165:EF170"/>
    <mergeCell ref="EG165:EG170"/>
    <mergeCell ref="EH165:EH170"/>
    <mergeCell ref="EI165:EI170"/>
    <mergeCell ref="EJ165:EJ170"/>
    <mergeCell ref="EC159:EC164"/>
    <mergeCell ref="ED159:ED164"/>
    <mergeCell ref="EE159:EE164"/>
    <mergeCell ref="EF159:EF164"/>
    <mergeCell ref="EG159:EG164"/>
    <mergeCell ref="EH159:EH164"/>
    <mergeCell ref="EI159:EI164"/>
    <mergeCell ref="DR159:DR164"/>
    <mergeCell ref="DS159:DS164"/>
    <mergeCell ref="DP159:DP164"/>
    <mergeCell ref="DQ159:DQ164"/>
    <mergeCell ref="DR153:DR158"/>
    <mergeCell ref="DS153:DS158"/>
    <mergeCell ref="EH81:EH86"/>
    <mergeCell ref="EI81:EI86"/>
    <mergeCell ref="EJ81:EJ86"/>
    <mergeCell ref="EK81:EK86"/>
    <mergeCell ref="R207:R212"/>
    <mergeCell ref="S207:S212"/>
    <mergeCell ref="T207:T212"/>
    <mergeCell ref="R183:R188"/>
    <mergeCell ref="S183:S188"/>
    <mergeCell ref="T183:T188"/>
    <mergeCell ref="R171:R176"/>
    <mergeCell ref="S171:S176"/>
    <mergeCell ref="T171:T176"/>
    <mergeCell ref="R159:R164"/>
    <mergeCell ref="S159:S164"/>
    <mergeCell ref="T159:T164"/>
    <mergeCell ref="R129:R134"/>
    <mergeCell ref="S129:S134"/>
    <mergeCell ref="T129:T134"/>
    <mergeCell ref="R117:R122"/>
    <mergeCell ref="S117:S122"/>
    <mergeCell ref="T117:T122"/>
    <mergeCell ref="S141:S146"/>
    <mergeCell ref="T141:T146"/>
    <mergeCell ref="R141:R146"/>
    <mergeCell ref="BD93:BD98"/>
    <mergeCell ref="AZ99:AZ104"/>
    <mergeCell ref="BB99:BB104"/>
    <mergeCell ref="BC99:BC104"/>
    <mergeCell ref="BD99:BD104"/>
    <mergeCell ref="BB51:BB56"/>
    <mergeCell ref="BC51:BC56"/>
    <mergeCell ref="BD51:BD56"/>
    <mergeCell ref="AZ51:AZ56"/>
    <mergeCell ref="R213:R218"/>
    <mergeCell ref="S213:S218"/>
    <mergeCell ref="T213:T218"/>
    <mergeCell ref="R201:R206"/>
    <mergeCell ref="S201:S206"/>
    <mergeCell ref="T201:T206"/>
    <mergeCell ref="R189:R194"/>
    <mergeCell ref="S189:S194"/>
    <mergeCell ref="T189:T194"/>
    <mergeCell ref="R177:R182"/>
    <mergeCell ref="S177:S182"/>
    <mergeCell ref="T177:T182"/>
    <mergeCell ref="R165:R170"/>
    <mergeCell ref="S165:S170"/>
    <mergeCell ref="T165:T170"/>
    <mergeCell ref="R153:R158"/>
    <mergeCell ref="R195:R200"/>
    <mergeCell ref="S195:S200"/>
    <mergeCell ref="T195:T200"/>
    <mergeCell ref="R105:R110"/>
    <mergeCell ref="S105:S110"/>
    <mergeCell ref="T105:T110"/>
    <mergeCell ref="R93:R98"/>
    <mergeCell ref="S93:S98"/>
    <mergeCell ref="T93:T98"/>
    <mergeCell ref="R81:R86"/>
    <mergeCell ref="S81:S86"/>
    <mergeCell ref="T81:T86"/>
    <mergeCell ref="A219:A224"/>
    <mergeCell ref="F219:F224"/>
    <mergeCell ref="I219:I224"/>
    <mergeCell ref="O219:O224"/>
    <mergeCell ref="Q219:Q224"/>
    <mergeCell ref="R219:R224"/>
    <mergeCell ref="S219:S224"/>
    <mergeCell ref="T219:T224"/>
    <mergeCell ref="A213:A218"/>
    <mergeCell ref="F213:F218"/>
    <mergeCell ref="I213:I218"/>
    <mergeCell ref="O213:O218"/>
    <mergeCell ref="Q213:Q218"/>
    <mergeCell ref="B213:B218"/>
    <mergeCell ref="C213:C218"/>
    <mergeCell ref="D213:D218"/>
    <mergeCell ref="B219:B224"/>
    <mergeCell ref="C219:C224"/>
    <mergeCell ref="D219:D224"/>
    <mergeCell ref="H213:H218"/>
    <mergeCell ref="H219:H224"/>
    <mergeCell ref="P213:P218"/>
    <mergeCell ref="P219:P224"/>
    <mergeCell ref="A201:A206"/>
    <mergeCell ref="F201:F206"/>
    <mergeCell ref="I201:I206"/>
    <mergeCell ref="O201:O206"/>
    <mergeCell ref="Q201:Q206"/>
    <mergeCell ref="B207:B212"/>
    <mergeCell ref="C207:C212"/>
    <mergeCell ref="D207:D212"/>
    <mergeCell ref="B201:B206"/>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O207:O212"/>
    <mergeCell ref="Q207:Q212"/>
    <mergeCell ref="A189:A194"/>
    <mergeCell ref="F189:F194"/>
    <mergeCell ref="I189:I194"/>
    <mergeCell ref="O189:O194"/>
    <mergeCell ref="Q189:Q194"/>
    <mergeCell ref="B195:B200"/>
    <mergeCell ref="C195:C200"/>
    <mergeCell ref="D195:D200"/>
    <mergeCell ref="B189:B194"/>
    <mergeCell ref="C189:C194"/>
    <mergeCell ref="D189:D194"/>
    <mergeCell ref="H189:H194"/>
    <mergeCell ref="H195:H200"/>
    <mergeCell ref="P189:P194"/>
    <mergeCell ref="P195:P200"/>
    <mergeCell ref="A183:A188"/>
    <mergeCell ref="F183:F188"/>
    <mergeCell ref="I183:I188"/>
    <mergeCell ref="O183:O188"/>
    <mergeCell ref="Q183:Q188"/>
    <mergeCell ref="A177:A182"/>
    <mergeCell ref="F177:F182"/>
    <mergeCell ref="I177:I182"/>
    <mergeCell ref="O177:O182"/>
    <mergeCell ref="Q177:Q182"/>
    <mergeCell ref="B177:B182"/>
    <mergeCell ref="C177:C182"/>
    <mergeCell ref="D177:D182"/>
    <mergeCell ref="B183:B188"/>
    <mergeCell ref="C183:C188"/>
    <mergeCell ref="D183:D188"/>
    <mergeCell ref="H177:H182"/>
    <mergeCell ref="H183:H188"/>
    <mergeCell ref="P177:P182"/>
    <mergeCell ref="P183:P188"/>
    <mergeCell ref="A171:A176"/>
    <mergeCell ref="F171:F176"/>
    <mergeCell ref="I171:I176"/>
    <mergeCell ref="O171:O176"/>
    <mergeCell ref="Q171:Q176"/>
    <mergeCell ref="A165:A170"/>
    <mergeCell ref="F165:F170"/>
    <mergeCell ref="I165:I170"/>
    <mergeCell ref="O165:O170"/>
    <mergeCell ref="Q165:Q170"/>
    <mergeCell ref="D165:D170"/>
    <mergeCell ref="B171:B176"/>
    <mergeCell ref="C171:C176"/>
    <mergeCell ref="D171:D176"/>
    <mergeCell ref="B165:B170"/>
    <mergeCell ref="C165:C170"/>
    <mergeCell ref="H165:H170"/>
    <mergeCell ref="H171:H176"/>
    <mergeCell ref="P165:P170"/>
    <mergeCell ref="P171:P176"/>
    <mergeCell ref="A159:A164"/>
    <mergeCell ref="F159:F164"/>
    <mergeCell ref="I159:I164"/>
    <mergeCell ref="O159:O164"/>
    <mergeCell ref="Q159:Q164"/>
    <mergeCell ref="A153:A158"/>
    <mergeCell ref="F153:F158"/>
    <mergeCell ref="I153:I158"/>
    <mergeCell ref="O153:O158"/>
    <mergeCell ref="Q153:Q158"/>
    <mergeCell ref="B153:B158"/>
    <mergeCell ref="C153:C158"/>
    <mergeCell ref="D153:D158"/>
    <mergeCell ref="B159:B164"/>
    <mergeCell ref="C159:C164"/>
    <mergeCell ref="D159:D164"/>
    <mergeCell ref="H153:H158"/>
    <mergeCell ref="H159:H164"/>
    <mergeCell ref="P153:P158"/>
    <mergeCell ref="P159:P164"/>
    <mergeCell ref="T153:T158"/>
    <mergeCell ref="S153:S158"/>
    <mergeCell ref="A147:A152"/>
    <mergeCell ref="F147:F152"/>
    <mergeCell ref="I147:I152"/>
    <mergeCell ref="O147:O152"/>
    <mergeCell ref="Q147:Q152"/>
    <mergeCell ref="R147:R152"/>
    <mergeCell ref="S147:S152"/>
    <mergeCell ref="T147:T152"/>
    <mergeCell ref="A141:A146"/>
    <mergeCell ref="F141:F146"/>
    <mergeCell ref="I141:I146"/>
    <mergeCell ref="O141:O146"/>
    <mergeCell ref="Q141:Q146"/>
    <mergeCell ref="B141:B146"/>
    <mergeCell ref="C141:C146"/>
    <mergeCell ref="D141:D146"/>
    <mergeCell ref="B147:B152"/>
    <mergeCell ref="C147:C152"/>
    <mergeCell ref="D147:D152"/>
    <mergeCell ref="H141:H146"/>
    <mergeCell ref="H147:H152"/>
    <mergeCell ref="P141:P146"/>
    <mergeCell ref="P147:P152"/>
    <mergeCell ref="J141:J146"/>
    <mergeCell ref="J147:J152"/>
    <mergeCell ref="A135:A140"/>
    <mergeCell ref="F135:F140"/>
    <mergeCell ref="I135:I140"/>
    <mergeCell ref="O135:O140"/>
    <mergeCell ref="Q135:Q140"/>
    <mergeCell ref="R135:R140"/>
    <mergeCell ref="S135:S140"/>
    <mergeCell ref="T135:T140"/>
    <mergeCell ref="A129:A134"/>
    <mergeCell ref="F129:F134"/>
    <mergeCell ref="I129:I134"/>
    <mergeCell ref="O129:O134"/>
    <mergeCell ref="Q129:Q134"/>
    <mergeCell ref="B129:B134"/>
    <mergeCell ref="C129:C134"/>
    <mergeCell ref="D129:D134"/>
    <mergeCell ref="B135:B140"/>
    <mergeCell ref="C135:C140"/>
    <mergeCell ref="D135:D140"/>
    <mergeCell ref="H129:H134"/>
    <mergeCell ref="H135:H140"/>
    <mergeCell ref="P129:P134"/>
    <mergeCell ref="P135:P140"/>
    <mergeCell ref="J129:J134"/>
    <mergeCell ref="J135:J140"/>
    <mergeCell ref="A123:A128"/>
    <mergeCell ref="F123:F128"/>
    <mergeCell ref="I123:I128"/>
    <mergeCell ref="O123:O128"/>
    <mergeCell ref="Q123:Q128"/>
    <mergeCell ref="R123:R128"/>
    <mergeCell ref="S123:S128"/>
    <mergeCell ref="T123:T128"/>
    <mergeCell ref="A117:A122"/>
    <mergeCell ref="F117:F122"/>
    <mergeCell ref="I117:I122"/>
    <mergeCell ref="O117:O122"/>
    <mergeCell ref="Q117:Q122"/>
    <mergeCell ref="B117:B122"/>
    <mergeCell ref="C117:C122"/>
    <mergeCell ref="D117:D122"/>
    <mergeCell ref="B123:B128"/>
    <mergeCell ref="C123:C128"/>
    <mergeCell ref="D123:D128"/>
    <mergeCell ref="H117:H122"/>
    <mergeCell ref="H123:H128"/>
    <mergeCell ref="P117:P122"/>
    <mergeCell ref="P123:P128"/>
    <mergeCell ref="J117:J122"/>
    <mergeCell ref="J123:J128"/>
    <mergeCell ref="A111:A116"/>
    <mergeCell ref="F111:F116"/>
    <mergeCell ref="I111:I116"/>
    <mergeCell ref="O111:O116"/>
    <mergeCell ref="Q111:Q116"/>
    <mergeCell ref="R111:R116"/>
    <mergeCell ref="S111:S116"/>
    <mergeCell ref="T111:T116"/>
    <mergeCell ref="A105:A110"/>
    <mergeCell ref="F105:F110"/>
    <mergeCell ref="I105:I110"/>
    <mergeCell ref="O105:O110"/>
    <mergeCell ref="Q105:Q110"/>
    <mergeCell ref="B105:B110"/>
    <mergeCell ref="C105:C110"/>
    <mergeCell ref="D105:D110"/>
    <mergeCell ref="B111:B116"/>
    <mergeCell ref="C111:C116"/>
    <mergeCell ref="D111:D116"/>
    <mergeCell ref="H111:H116"/>
    <mergeCell ref="P105:P110"/>
    <mergeCell ref="P111:P116"/>
    <mergeCell ref="H105:H110"/>
    <mergeCell ref="A99:A104"/>
    <mergeCell ref="F99:F104"/>
    <mergeCell ref="I99:I104"/>
    <mergeCell ref="O99:O104"/>
    <mergeCell ref="Q99:Q104"/>
    <mergeCell ref="R99:R104"/>
    <mergeCell ref="S99:S104"/>
    <mergeCell ref="T99:T104"/>
    <mergeCell ref="A93:A98"/>
    <mergeCell ref="F93:F98"/>
    <mergeCell ref="I93:I98"/>
    <mergeCell ref="O93:O98"/>
    <mergeCell ref="Q93:Q98"/>
    <mergeCell ref="B93:B98"/>
    <mergeCell ref="C93:C98"/>
    <mergeCell ref="D93:D98"/>
    <mergeCell ref="B99:B104"/>
    <mergeCell ref="C99:C104"/>
    <mergeCell ref="D99:D104"/>
    <mergeCell ref="P93:P98"/>
    <mergeCell ref="P99:P104"/>
    <mergeCell ref="A87:A92"/>
    <mergeCell ref="F87:F92"/>
    <mergeCell ref="I87:I92"/>
    <mergeCell ref="O87:O92"/>
    <mergeCell ref="Q87:Q92"/>
    <mergeCell ref="R87:R92"/>
    <mergeCell ref="S87:S92"/>
    <mergeCell ref="T87:T92"/>
    <mergeCell ref="A81:A86"/>
    <mergeCell ref="F81:F86"/>
    <mergeCell ref="I81:I86"/>
    <mergeCell ref="O81:O86"/>
    <mergeCell ref="Q81:Q86"/>
    <mergeCell ref="B81:B86"/>
    <mergeCell ref="C81:C86"/>
    <mergeCell ref="D81:D86"/>
    <mergeCell ref="B87:B92"/>
    <mergeCell ref="C87:C92"/>
    <mergeCell ref="D87:D92"/>
    <mergeCell ref="P81:P86"/>
    <mergeCell ref="P87:P92"/>
    <mergeCell ref="R69:R74"/>
    <mergeCell ref="S69:S74"/>
    <mergeCell ref="T69:T74"/>
    <mergeCell ref="A75:A80"/>
    <mergeCell ref="F75:F80"/>
    <mergeCell ref="I75:I80"/>
    <mergeCell ref="O75:O80"/>
    <mergeCell ref="Q75:Q80"/>
    <mergeCell ref="R75:R80"/>
    <mergeCell ref="S75:S80"/>
    <mergeCell ref="T75:T80"/>
    <mergeCell ref="A69:A74"/>
    <mergeCell ref="F69:F74"/>
    <mergeCell ref="I69:I74"/>
    <mergeCell ref="O69:O74"/>
    <mergeCell ref="Q69:Q74"/>
    <mergeCell ref="B75:B80"/>
    <mergeCell ref="C75:C80"/>
    <mergeCell ref="D75:D80"/>
    <mergeCell ref="B69:B74"/>
    <mergeCell ref="C69:C74"/>
    <mergeCell ref="D69:D74"/>
    <mergeCell ref="P69:P74"/>
    <mergeCell ref="P75:P80"/>
    <mergeCell ref="G1:U3"/>
    <mergeCell ref="W7:W8"/>
    <mergeCell ref="BI7:BI8"/>
    <mergeCell ref="A63:A68"/>
    <mergeCell ref="F63:F68"/>
    <mergeCell ref="I63:I68"/>
    <mergeCell ref="O63:O68"/>
    <mergeCell ref="Q63:Q68"/>
    <mergeCell ref="R63:R68"/>
    <mergeCell ref="S63:S68"/>
    <mergeCell ref="T63:T68"/>
    <mergeCell ref="A57:A62"/>
    <mergeCell ref="F57:F62"/>
    <mergeCell ref="I57:I62"/>
    <mergeCell ref="O57:O62"/>
    <mergeCell ref="Q57:Q62"/>
    <mergeCell ref="B57:B62"/>
    <mergeCell ref="C57:C62"/>
    <mergeCell ref="D57:D62"/>
    <mergeCell ref="B63:B68"/>
    <mergeCell ref="C63:C68"/>
    <mergeCell ref="D63:D68"/>
    <mergeCell ref="P57:P62"/>
    <mergeCell ref="P63:P68"/>
    <mergeCell ref="Q51:Q56"/>
    <mergeCell ref="P51:P56"/>
    <mergeCell ref="O51:O56"/>
    <mergeCell ref="I51:I56"/>
    <mergeCell ref="F51:F56"/>
    <mergeCell ref="D51:D56"/>
    <mergeCell ref="C51:C56"/>
    <mergeCell ref="BH7:BH8"/>
    <mergeCell ref="BF6:BM6"/>
    <mergeCell ref="V7:V8"/>
    <mergeCell ref="AZ7:AZ8"/>
    <mergeCell ref="BB7:BB8"/>
    <mergeCell ref="BC7:BC8"/>
    <mergeCell ref="BD7:BD8"/>
    <mergeCell ref="T9:T14"/>
    <mergeCell ref="Y7:AH7"/>
    <mergeCell ref="BE7:BE8"/>
    <mergeCell ref="A7:A8"/>
    <mergeCell ref="U7:U8"/>
    <mergeCell ref="A6:O6"/>
    <mergeCell ref="Q6:T6"/>
    <mergeCell ref="AI7:AI8"/>
    <mergeCell ref="BF7:BF8"/>
    <mergeCell ref="BG7:BG8"/>
    <mergeCell ref="H7:H8"/>
    <mergeCell ref="G7:G8"/>
    <mergeCell ref="BA7:BA8"/>
    <mergeCell ref="AJ7:AX7"/>
    <mergeCell ref="AY7:AY8"/>
    <mergeCell ref="U6:X6"/>
    <mergeCell ref="Y6:AY6"/>
    <mergeCell ref="J7:J8"/>
    <mergeCell ref="J9:J14"/>
    <mergeCell ref="D27:D32"/>
    <mergeCell ref="B33:B38"/>
    <mergeCell ref="C33:C38"/>
    <mergeCell ref="D33:D38"/>
    <mergeCell ref="P27:P32"/>
    <mergeCell ref="P33:P38"/>
    <mergeCell ref="CG6:DJ6"/>
    <mergeCell ref="BN6:BN8"/>
    <mergeCell ref="A9:A14"/>
    <mergeCell ref="AZ9:AZ14"/>
    <mergeCell ref="R7:R8"/>
    <mergeCell ref="S7:S8"/>
    <mergeCell ref="P7:P8"/>
    <mergeCell ref="P9:P14"/>
    <mergeCell ref="T7:T8"/>
    <mergeCell ref="O7:O8"/>
    <mergeCell ref="O9:O14"/>
    <mergeCell ref="Q9:Q14"/>
    <mergeCell ref="R9:R14"/>
    <mergeCell ref="BE9:BE14"/>
    <mergeCell ref="Q7:Q8"/>
    <mergeCell ref="B7:B8"/>
    <mergeCell ref="C7:C8"/>
    <mergeCell ref="D7:D8"/>
    <mergeCell ref="BL7:BL8"/>
    <mergeCell ref="BK7:BK8"/>
    <mergeCell ref="BJ7:BJ8"/>
    <mergeCell ref="BO6:CD6"/>
    <mergeCell ref="X7:X8"/>
    <mergeCell ref="K7:N7"/>
    <mergeCell ref="BM7:BM8"/>
    <mergeCell ref="AZ6:BE6"/>
    <mergeCell ref="BD57:BD62"/>
    <mergeCell ref="AZ63:AZ68"/>
    <mergeCell ref="BB63:BB68"/>
    <mergeCell ref="BC63:BC68"/>
    <mergeCell ref="BD63:BD68"/>
    <mergeCell ref="BD21:BD26"/>
    <mergeCell ref="BB27:BB32"/>
    <mergeCell ref="BC27:BC32"/>
    <mergeCell ref="BD27:BD32"/>
    <mergeCell ref="BB9:BB14"/>
    <mergeCell ref="BC9:BC14"/>
    <mergeCell ref="BD9:BD14"/>
    <mergeCell ref="AZ15:AZ20"/>
    <mergeCell ref="BB15:BB20"/>
    <mergeCell ref="BC15:BC20"/>
    <mergeCell ref="BD15:BD20"/>
    <mergeCell ref="AZ45:AZ50"/>
    <mergeCell ref="BB45:BB50"/>
    <mergeCell ref="BC45:BC50"/>
    <mergeCell ref="BD45:BD50"/>
    <mergeCell ref="BA9:BA14"/>
    <mergeCell ref="BD33:BD38"/>
    <mergeCell ref="BC33:BC38"/>
    <mergeCell ref="BB33:BB38"/>
    <mergeCell ref="AZ33:AZ38"/>
    <mergeCell ref="BA15:BA20"/>
    <mergeCell ref="BA27:BA32"/>
    <mergeCell ref="BA33:BA38"/>
    <mergeCell ref="BA39:BA44"/>
    <mergeCell ref="BA45:BA50"/>
    <mergeCell ref="BA51:BA56"/>
    <mergeCell ref="BA57:BA62"/>
    <mergeCell ref="BD81:BD86"/>
    <mergeCell ref="AZ87:AZ92"/>
    <mergeCell ref="BB87:BB92"/>
    <mergeCell ref="BC87:BC92"/>
    <mergeCell ref="BD87:BD92"/>
    <mergeCell ref="AZ69:AZ74"/>
    <mergeCell ref="BB69:BB74"/>
    <mergeCell ref="BC69:BC74"/>
    <mergeCell ref="BD69:BD74"/>
    <mergeCell ref="AZ75:AZ80"/>
    <mergeCell ref="BB75:BB80"/>
    <mergeCell ref="BC75:BC80"/>
    <mergeCell ref="BD75:BD80"/>
    <mergeCell ref="BA69:BA74"/>
    <mergeCell ref="BA75:BA80"/>
    <mergeCell ref="BA81:BA86"/>
    <mergeCell ref="BA87:BA92"/>
    <mergeCell ref="BA99:BA104"/>
    <mergeCell ref="AZ129:AZ134"/>
    <mergeCell ref="BB129:BB134"/>
    <mergeCell ref="BC129:BC134"/>
    <mergeCell ref="BD129:BD134"/>
    <mergeCell ref="AZ135:AZ140"/>
    <mergeCell ref="BB135:BB140"/>
    <mergeCell ref="BC135:BC140"/>
    <mergeCell ref="BD135:BD140"/>
    <mergeCell ref="AZ117:AZ122"/>
    <mergeCell ref="BB117:BB122"/>
    <mergeCell ref="BC117:BC122"/>
    <mergeCell ref="BD117:BD122"/>
    <mergeCell ref="AZ123:AZ128"/>
    <mergeCell ref="BB123:BB128"/>
    <mergeCell ref="BC123:BC128"/>
    <mergeCell ref="BD123:BD128"/>
    <mergeCell ref="AZ105:AZ110"/>
    <mergeCell ref="BB105:BB110"/>
    <mergeCell ref="BC105:BC110"/>
    <mergeCell ref="BD105:BD110"/>
    <mergeCell ref="AZ111:AZ116"/>
    <mergeCell ref="BB111:BB116"/>
    <mergeCell ref="BC111:BC116"/>
    <mergeCell ref="BD111:BD116"/>
    <mergeCell ref="BA105:BA110"/>
    <mergeCell ref="BA111:BA116"/>
    <mergeCell ref="BA117:BA122"/>
    <mergeCell ref="BA123:BA128"/>
    <mergeCell ref="BA129:BA134"/>
    <mergeCell ref="BA135:BA140"/>
    <mergeCell ref="AZ153:AZ158"/>
    <mergeCell ref="BB153:BB158"/>
    <mergeCell ref="BC153:BC158"/>
    <mergeCell ref="BD153:BD158"/>
    <mergeCell ref="AZ159:AZ164"/>
    <mergeCell ref="BB159:BB164"/>
    <mergeCell ref="BC159:BC164"/>
    <mergeCell ref="BD159:BD164"/>
    <mergeCell ref="AZ147:AZ152"/>
    <mergeCell ref="BB147:BB152"/>
    <mergeCell ref="BC147:BC152"/>
    <mergeCell ref="BD147:BD152"/>
    <mergeCell ref="BA147:BA152"/>
    <mergeCell ref="BA153:BA158"/>
    <mergeCell ref="BA159:BA164"/>
    <mergeCell ref="BA165:BA170"/>
    <mergeCell ref="BA171:BA176"/>
    <mergeCell ref="AZ165:AZ170"/>
    <mergeCell ref="BB165:BB170"/>
    <mergeCell ref="AZ183:AZ188"/>
    <mergeCell ref="BB183:BB188"/>
    <mergeCell ref="BC183:BC188"/>
    <mergeCell ref="BD183:BD188"/>
    <mergeCell ref="BA177:BA182"/>
    <mergeCell ref="BA183:BA188"/>
    <mergeCell ref="BA189:BA194"/>
    <mergeCell ref="BA195:BA200"/>
    <mergeCell ref="BA201:BA206"/>
    <mergeCell ref="BA207:BA212"/>
    <mergeCell ref="AZ201:AZ206"/>
    <mergeCell ref="BB201:BB206"/>
    <mergeCell ref="BC201:BC206"/>
    <mergeCell ref="BD201:BD206"/>
    <mergeCell ref="BC165:BC170"/>
    <mergeCell ref="BD165:BD170"/>
    <mergeCell ref="AZ171:AZ176"/>
    <mergeCell ref="BB171:BB176"/>
    <mergeCell ref="BC171:BC176"/>
    <mergeCell ref="BD171:BD176"/>
    <mergeCell ref="BE75:BE80"/>
    <mergeCell ref="BE81:BE86"/>
    <mergeCell ref="BE87:BE92"/>
    <mergeCell ref="BE93:BE98"/>
    <mergeCell ref="BE99:BE104"/>
    <mergeCell ref="BE105:BE110"/>
    <mergeCell ref="BE201:BE206"/>
    <mergeCell ref="BE135:BE140"/>
    <mergeCell ref="BE129:BE134"/>
    <mergeCell ref="BE123:BE128"/>
    <mergeCell ref="BE177:BE182"/>
    <mergeCell ref="BE183:BE188"/>
    <mergeCell ref="BE189:BE194"/>
    <mergeCell ref="BE195:BE200"/>
    <mergeCell ref="BE111:BE116"/>
    <mergeCell ref="BE117:BE122"/>
    <mergeCell ref="AZ207:AZ212"/>
    <mergeCell ref="BB207:BB212"/>
    <mergeCell ref="BC207:BC212"/>
    <mergeCell ref="BD207:BD212"/>
    <mergeCell ref="AZ189:AZ194"/>
    <mergeCell ref="BB189:BB194"/>
    <mergeCell ref="BC189:BC194"/>
    <mergeCell ref="BD189:BD194"/>
    <mergeCell ref="AZ195:AZ200"/>
    <mergeCell ref="BB195:BB200"/>
    <mergeCell ref="BC195:BC200"/>
    <mergeCell ref="BD195:BD200"/>
    <mergeCell ref="AZ177:AZ182"/>
    <mergeCell ref="BB177:BB182"/>
    <mergeCell ref="BC177:BC182"/>
    <mergeCell ref="BD177:BD182"/>
    <mergeCell ref="AZ237:AZ242"/>
    <mergeCell ref="BB237:BB242"/>
    <mergeCell ref="BC237:BC242"/>
    <mergeCell ref="BD237:BD242"/>
    <mergeCell ref="AZ225:AZ230"/>
    <mergeCell ref="BB225:BB230"/>
    <mergeCell ref="BC225:BC230"/>
    <mergeCell ref="BD225:BD230"/>
    <mergeCell ref="AZ231:AZ236"/>
    <mergeCell ref="BB231:BB236"/>
    <mergeCell ref="BC231:BC236"/>
    <mergeCell ref="BD231:BD236"/>
    <mergeCell ref="AZ213:AZ218"/>
    <mergeCell ref="BB213:BB218"/>
    <mergeCell ref="BC213:BC218"/>
    <mergeCell ref="BD213:BD218"/>
    <mergeCell ref="AZ219:AZ224"/>
    <mergeCell ref="BB219:BB224"/>
    <mergeCell ref="BC219:BC224"/>
    <mergeCell ref="BD219:BD224"/>
    <mergeCell ref="BN69:BN74"/>
    <mergeCell ref="BN63:BN68"/>
    <mergeCell ref="BN57:BN62"/>
    <mergeCell ref="BN51:BN56"/>
    <mergeCell ref="BN45:BN50"/>
    <mergeCell ref="BN27:BN32"/>
    <mergeCell ref="BN21:BN26"/>
    <mergeCell ref="BN39:BN44"/>
    <mergeCell ref="BN33:BN38"/>
    <mergeCell ref="BN9:BN14"/>
    <mergeCell ref="BE207:BE212"/>
    <mergeCell ref="BE213:BE218"/>
    <mergeCell ref="BE219:BE224"/>
    <mergeCell ref="BE147:BE152"/>
    <mergeCell ref="BE153:BE158"/>
    <mergeCell ref="BE159:BE164"/>
    <mergeCell ref="BE165:BE170"/>
    <mergeCell ref="BE171:BE176"/>
    <mergeCell ref="BN159:BN164"/>
    <mergeCell ref="BN165:BN170"/>
    <mergeCell ref="BN171:BN176"/>
    <mergeCell ref="BE141:BE146"/>
    <mergeCell ref="BE15:BE20"/>
    <mergeCell ref="BE21:BE26"/>
    <mergeCell ref="BE27:BE32"/>
    <mergeCell ref="BE33:BE38"/>
    <mergeCell ref="BE39:BE44"/>
    <mergeCell ref="BE45:BE50"/>
    <mergeCell ref="BE51:BE56"/>
    <mergeCell ref="BE57:BE62"/>
    <mergeCell ref="BE63:BE68"/>
    <mergeCell ref="BE69:BE74"/>
    <mergeCell ref="CK153:CK158"/>
    <mergeCell ref="CS153:CS158"/>
    <mergeCell ref="CT153:CT158"/>
    <mergeCell ref="CU153:CU158"/>
    <mergeCell ref="DJ153:DJ158"/>
    <mergeCell ref="CV153:CV158"/>
    <mergeCell ref="CW153:CW158"/>
    <mergeCell ref="CX153:CX158"/>
    <mergeCell ref="BN147:BN152"/>
    <mergeCell ref="CY153:CY158"/>
    <mergeCell ref="CZ153:CZ158"/>
    <mergeCell ref="DA153:DA158"/>
    <mergeCell ref="DB153:DB158"/>
    <mergeCell ref="DC153:DC158"/>
    <mergeCell ref="DD153:DD158"/>
    <mergeCell ref="DE153:DE158"/>
    <mergeCell ref="DF153:DF158"/>
    <mergeCell ref="DG153:DG158"/>
    <mergeCell ref="DQ153:DQ158"/>
    <mergeCell ref="BN153:BN158"/>
    <mergeCell ref="CG159:CG164"/>
    <mergeCell ref="CH159:CH164"/>
    <mergeCell ref="CI159:CI164"/>
    <mergeCell ref="CJ159:CJ164"/>
    <mergeCell ref="CK159:CK164"/>
    <mergeCell ref="CS159:CS164"/>
    <mergeCell ref="CT159:CT164"/>
    <mergeCell ref="CU159:CU164"/>
    <mergeCell ref="DJ159:DJ164"/>
    <mergeCell ref="DK153:DK158"/>
    <mergeCell ref="DL153:DL158"/>
    <mergeCell ref="DM153:DM158"/>
    <mergeCell ref="DN153:DN158"/>
    <mergeCell ref="DO153:DO158"/>
    <mergeCell ref="DP153:DP158"/>
    <mergeCell ref="CG153:CG158"/>
    <mergeCell ref="CH153:CH158"/>
    <mergeCell ref="CI153:CI158"/>
    <mergeCell ref="CL153:CL158"/>
    <mergeCell ref="CL159:CL164"/>
    <mergeCell ref="CM153:CM158"/>
    <mergeCell ref="CN153:CN158"/>
    <mergeCell ref="CO153:CO158"/>
    <mergeCell ref="CP153:CP158"/>
    <mergeCell ref="CQ153:CQ158"/>
    <mergeCell ref="CR153:CR158"/>
    <mergeCell ref="CM159:CM164"/>
    <mergeCell ref="CN159:CN164"/>
    <mergeCell ref="CJ153:CJ158"/>
    <mergeCell ref="CR159:CR164"/>
    <mergeCell ref="CG171:CG176"/>
    <mergeCell ref="CH171:CH176"/>
    <mergeCell ref="CI171:CI176"/>
    <mergeCell ref="CJ171:CJ176"/>
    <mergeCell ref="CK171:CK176"/>
    <mergeCell ref="CS171:CS176"/>
    <mergeCell ref="CT171:CT176"/>
    <mergeCell ref="CU171:CU176"/>
    <mergeCell ref="DJ171:DJ176"/>
    <mergeCell ref="DK165:DK170"/>
    <mergeCell ref="DL165:DL170"/>
    <mergeCell ref="DM165:DM170"/>
    <mergeCell ref="DN165:DN170"/>
    <mergeCell ref="DO165:DO170"/>
    <mergeCell ref="CK165:CK170"/>
    <mergeCell ref="CS165:CS170"/>
    <mergeCell ref="CT165:CT170"/>
    <mergeCell ref="CV165:CV170"/>
    <mergeCell ref="CW165:CW170"/>
    <mergeCell ref="CX165:CX170"/>
    <mergeCell ref="CU165:CU170"/>
    <mergeCell ref="DJ165:DJ170"/>
    <mergeCell ref="CV171:CV176"/>
    <mergeCell ref="CW171:CW176"/>
    <mergeCell ref="CX171:CX176"/>
    <mergeCell ref="CY171:CY176"/>
    <mergeCell ref="CZ171:CZ176"/>
    <mergeCell ref="DA171:DA176"/>
    <mergeCell ref="DB171:DB176"/>
    <mergeCell ref="DC171:DC176"/>
    <mergeCell ref="CM165:CM170"/>
    <mergeCell ref="CN165:CN170"/>
    <mergeCell ref="CG177:CG182"/>
    <mergeCell ref="CH177:CH182"/>
    <mergeCell ref="CI177:CI182"/>
    <mergeCell ref="CJ177:CJ182"/>
    <mergeCell ref="CK177:CK182"/>
    <mergeCell ref="CS177:CS182"/>
    <mergeCell ref="CT177:CT182"/>
    <mergeCell ref="CU177:CU182"/>
    <mergeCell ref="DJ177:DJ182"/>
    <mergeCell ref="CG165:CG170"/>
    <mergeCell ref="CH165:CH170"/>
    <mergeCell ref="CI165:CI170"/>
    <mergeCell ref="CJ165:CJ170"/>
    <mergeCell ref="CY165:CY170"/>
    <mergeCell ref="CZ165:CZ170"/>
    <mergeCell ref="DA165:DA170"/>
    <mergeCell ref="DB165:DB170"/>
    <mergeCell ref="DC165:DC170"/>
    <mergeCell ref="DD165:DD170"/>
    <mergeCell ref="CL165:CL170"/>
    <mergeCell ref="CL171:CL176"/>
    <mergeCell ref="DD171:DD176"/>
    <mergeCell ref="DE171:DE176"/>
    <mergeCell ref="DF171:DF176"/>
    <mergeCell ref="DG171:DG176"/>
    <mergeCell ref="DH171:DH176"/>
    <mergeCell ref="DI171:DI176"/>
    <mergeCell ref="CV177:CV182"/>
    <mergeCell ref="CW177:CW182"/>
    <mergeCell ref="CX177:CX182"/>
    <mergeCell ref="CY177:CY182"/>
    <mergeCell ref="CZ177:CZ182"/>
    <mergeCell ref="BN189:BN194"/>
    <mergeCell ref="DK189:DK194"/>
    <mergeCell ref="DL189:DL194"/>
    <mergeCell ref="CG183:CG188"/>
    <mergeCell ref="CH183:CH188"/>
    <mergeCell ref="CI183:CI188"/>
    <mergeCell ref="CJ183:CJ188"/>
    <mergeCell ref="CK183:CK188"/>
    <mergeCell ref="CS183:CS188"/>
    <mergeCell ref="CT183:CT188"/>
    <mergeCell ref="CU183:CU188"/>
    <mergeCell ref="DJ183:DJ188"/>
    <mergeCell ref="DN183:DN188"/>
    <mergeCell ref="DO183:DO188"/>
    <mergeCell ref="DP183:DP188"/>
    <mergeCell ref="DQ183:DQ188"/>
    <mergeCell ref="BN183:BN188"/>
    <mergeCell ref="DK183:DK188"/>
    <mergeCell ref="DL183:DL188"/>
    <mergeCell ref="DM183:DM188"/>
    <mergeCell ref="CV189:CV194"/>
    <mergeCell ref="CW189:CW194"/>
    <mergeCell ref="CX189:CX194"/>
    <mergeCell ref="CY189:CY194"/>
    <mergeCell ref="CZ189:CZ194"/>
    <mergeCell ref="DA189:DA194"/>
    <mergeCell ref="DB189:DB194"/>
    <mergeCell ref="CG189:CG194"/>
    <mergeCell ref="DC189:DC194"/>
    <mergeCell ref="DD189:DD194"/>
    <mergeCell ref="DE189:DE194"/>
    <mergeCell ref="CH189:CH194"/>
    <mergeCell ref="CI189:CI194"/>
    <mergeCell ref="CJ189:CJ194"/>
    <mergeCell ref="CK189:CK194"/>
    <mergeCell ref="CS189:CS194"/>
    <mergeCell ref="CT189:CT194"/>
    <mergeCell ref="CU189:CU194"/>
    <mergeCell ref="DJ189:DJ194"/>
    <mergeCell ref="DQ177:DQ182"/>
    <mergeCell ref="BN177:BN182"/>
    <mergeCell ref="DK177:DK182"/>
    <mergeCell ref="DL177:DL182"/>
    <mergeCell ref="DM177:DM182"/>
    <mergeCell ref="DN177:DN182"/>
    <mergeCell ref="DO177:DO182"/>
    <mergeCell ref="DP177:DP182"/>
    <mergeCell ref="DM189:DM194"/>
    <mergeCell ref="DN189:DN194"/>
    <mergeCell ref="DO189:DO194"/>
    <mergeCell ref="CL177:CL182"/>
    <mergeCell ref="CL183:CL188"/>
    <mergeCell ref="CL189:CL194"/>
    <mergeCell ref="CM183:CM188"/>
    <mergeCell ref="CN183:CN188"/>
    <mergeCell ref="CO183:CO188"/>
    <mergeCell ref="CP183:CP188"/>
    <mergeCell ref="CQ183:CQ188"/>
    <mergeCell ref="CR183:CR188"/>
    <mergeCell ref="CM189:CM194"/>
    <mergeCell ref="CN189:CN194"/>
    <mergeCell ref="DP189:DP194"/>
    <mergeCell ref="CO189:CO194"/>
    <mergeCell ref="CP189:CP194"/>
    <mergeCell ref="DN201:DN206"/>
    <mergeCell ref="DO201:DO206"/>
    <mergeCell ref="DP201:DP206"/>
    <mergeCell ref="DQ201:DQ206"/>
    <mergeCell ref="BN201:BN206"/>
    <mergeCell ref="DQ195:DQ200"/>
    <mergeCell ref="BN195:BN200"/>
    <mergeCell ref="CG201:CG206"/>
    <mergeCell ref="CH201:CH206"/>
    <mergeCell ref="CI201:CI206"/>
    <mergeCell ref="CJ201:CJ206"/>
    <mergeCell ref="CK201:CK206"/>
    <mergeCell ref="CS201:CS206"/>
    <mergeCell ref="CT201:CT206"/>
    <mergeCell ref="CU201:CU206"/>
    <mergeCell ref="DJ201:DJ206"/>
    <mergeCell ref="DK195:DK200"/>
    <mergeCell ref="DL195:DL200"/>
    <mergeCell ref="DM195:DM200"/>
    <mergeCell ref="DN195:DN200"/>
    <mergeCell ref="DO195:DO200"/>
    <mergeCell ref="DP195:DP200"/>
    <mergeCell ref="CV201:CV206"/>
    <mergeCell ref="CW201:CW206"/>
    <mergeCell ref="CX201:CX206"/>
    <mergeCell ref="CY201:CY206"/>
    <mergeCell ref="CZ201:CZ206"/>
    <mergeCell ref="DA201:DA206"/>
    <mergeCell ref="DB201:DB206"/>
    <mergeCell ref="DC201:DC206"/>
    <mergeCell ref="DK201:DK206"/>
    <mergeCell ref="DL201:DL206"/>
    <mergeCell ref="DM201:DM206"/>
    <mergeCell ref="CG195:CG200"/>
    <mergeCell ref="CH195:CH200"/>
    <mergeCell ref="CI195:CI200"/>
    <mergeCell ref="CJ195:CJ200"/>
    <mergeCell ref="CK195:CK200"/>
    <mergeCell ref="CS195:CS200"/>
    <mergeCell ref="CT195:CT200"/>
    <mergeCell ref="CU195:CU200"/>
    <mergeCell ref="DJ195:DJ200"/>
    <mergeCell ref="CL195:CL200"/>
    <mergeCell ref="CL201:CL206"/>
    <mergeCell ref="DF201:DF206"/>
    <mergeCell ref="DG201:DG206"/>
    <mergeCell ref="DH201:DH206"/>
    <mergeCell ref="DI201:DI206"/>
    <mergeCell ref="DD201:DD206"/>
    <mergeCell ref="DE201:DE206"/>
    <mergeCell ref="DE195:DE200"/>
    <mergeCell ref="DF195:DF200"/>
    <mergeCell ref="DG195:DG200"/>
    <mergeCell ref="DH195:DH200"/>
    <mergeCell ref="DI195:DI200"/>
    <mergeCell ref="DP207:DP212"/>
    <mergeCell ref="DQ207:DQ212"/>
    <mergeCell ref="BN207:BN212"/>
    <mergeCell ref="CG213:CG218"/>
    <mergeCell ref="CH213:CH218"/>
    <mergeCell ref="CI213:CI218"/>
    <mergeCell ref="CJ213:CJ218"/>
    <mergeCell ref="CK213:CK218"/>
    <mergeCell ref="CS213:CS218"/>
    <mergeCell ref="CT213:CT218"/>
    <mergeCell ref="CU213:CU218"/>
    <mergeCell ref="DJ213:DJ218"/>
    <mergeCell ref="DK207:DK212"/>
    <mergeCell ref="DL207:DL212"/>
    <mergeCell ref="DM207:DM212"/>
    <mergeCell ref="DN207:DN212"/>
    <mergeCell ref="DO207:DO212"/>
    <mergeCell ref="CK207:CK212"/>
    <mergeCell ref="CS207:CS212"/>
    <mergeCell ref="CT207:CT212"/>
    <mergeCell ref="CU207:CU212"/>
    <mergeCell ref="DJ207:DJ212"/>
    <mergeCell ref="CL207:CL212"/>
    <mergeCell ref="CQ213:CQ218"/>
    <mergeCell ref="CR213:CR218"/>
    <mergeCell ref="CY207:CY212"/>
    <mergeCell ref="DE207:DE212"/>
    <mergeCell ref="CG207:CG212"/>
    <mergeCell ref="CH207:CH212"/>
    <mergeCell ref="CI207:CI212"/>
    <mergeCell ref="CJ207:CJ212"/>
    <mergeCell ref="CV207:CV212"/>
    <mergeCell ref="DN213:DN218"/>
    <mergeCell ref="DO213:DO218"/>
    <mergeCell ref="DP213:DP218"/>
    <mergeCell ref="CL213:CL218"/>
    <mergeCell ref="CL219:CL224"/>
    <mergeCell ref="CM219:CM224"/>
    <mergeCell ref="CN219:CN224"/>
    <mergeCell ref="CO219:CO224"/>
    <mergeCell ref="CP219:CP224"/>
    <mergeCell ref="CQ219:CQ224"/>
    <mergeCell ref="CR219:CR224"/>
    <mergeCell ref="CM213:CM218"/>
    <mergeCell ref="CN213:CN218"/>
    <mergeCell ref="CO213:CO218"/>
    <mergeCell ref="CP213:CP218"/>
    <mergeCell ref="DQ213:DQ218"/>
    <mergeCell ref="CV219:CV224"/>
    <mergeCell ref="CV213:CV218"/>
    <mergeCell ref="CW213:CW218"/>
    <mergeCell ref="CX213:CX218"/>
    <mergeCell ref="CY213:CY218"/>
    <mergeCell ref="CZ213:CZ218"/>
    <mergeCell ref="DA213:DA218"/>
    <mergeCell ref="DB213:DB218"/>
    <mergeCell ref="DC213:DC218"/>
    <mergeCell ref="DD213:DD218"/>
    <mergeCell ref="DE213:DE218"/>
    <mergeCell ref="DF213:DF218"/>
    <mergeCell ref="DG213:DG218"/>
    <mergeCell ref="DH213:DH218"/>
    <mergeCell ref="DI213:DI218"/>
    <mergeCell ref="CW219:CW224"/>
    <mergeCell ref="V1:X1"/>
    <mergeCell ref="V2:X2"/>
    <mergeCell ref="V3:X3"/>
    <mergeCell ref="B9:B14"/>
    <mergeCell ref="C9:C14"/>
    <mergeCell ref="D9:D14"/>
    <mergeCell ref="S9:S14"/>
    <mergeCell ref="E7:E8"/>
    <mergeCell ref="F7:F8"/>
    <mergeCell ref="I7:I8"/>
    <mergeCell ref="A1:F3"/>
    <mergeCell ref="DL219:DL224"/>
    <mergeCell ref="DM219:DM224"/>
    <mergeCell ref="DN219:DN224"/>
    <mergeCell ref="DO219:DO224"/>
    <mergeCell ref="DP219:DP224"/>
    <mergeCell ref="DQ219:DQ224"/>
    <mergeCell ref="BN219:BN224"/>
    <mergeCell ref="BN213:BN218"/>
    <mergeCell ref="CG219:CG224"/>
    <mergeCell ref="CH219:CH224"/>
    <mergeCell ref="CI219:CI224"/>
    <mergeCell ref="CJ219:CJ224"/>
    <mergeCell ref="CK219:CK224"/>
    <mergeCell ref="CS219:CS224"/>
    <mergeCell ref="CT219:CT224"/>
    <mergeCell ref="CU219:CU224"/>
    <mergeCell ref="DJ219:DJ224"/>
    <mergeCell ref="DK219:DK224"/>
    <mergeCell ref="DK213:DK218"/>
    <mergeCell ref="DL213:DL218"/>
    <mergeCell ref="DM213:DM218"/>
    <mergeCell ref="CO165:CO170"/>
    <mergeCell ref="CP165:CP170"/>
    <mergeCell ref="CQ165:CQ170"/>
    <mergeCell ref="CR165:CR170"/>
    <mergeCell ref="CM171:CM176"/>
    <mergeCell ref="CN171:CN176"/>
    <mergeCell ref="CO171:CO176"/>
    <mergeCell ref="CP171:CP176"/>
    <mergeCell ref="CQ171:CQ176"/>
    <mergeCell ref="CR171:CR176"/>
    <mergeCell ref="CM177:CM182"/>
    <mergeCell ref="CN177:CN182"/>
    <mergeCell ref="CO177:CO182"/>
    <mergeCell ref="CP177:CP182"/>
    <mergeCell ref="CQ177:CQ182"/>
    <mergeCell ref="CR177:CR182"/>
    <mergeCell ref="CO159:CO164"/>
    <mergeCell ref="CP159:CP164"/>
    <mergeCell ref="CQ159:CQ164"/>
    <mergeCell ref="CQ189:CQ194"/>
    <mergeCell ref="CR189:CR194"/>
    <mergeCell ref="CM195:CM200"/>
    <mergeCell ref="CN195:CN200"/>
    <mergeCell ref="CO195:CO200"/>
    <mergeCell ref="CP195:CP200"/>
    <mergeCell ref="CQ195:CQ200"/>
    <mergeCell ref="CR195:CR200"/>
    <mergeCell ref="CM201:CM206"/>
    <mergeCell ref="CN201:CN206"/>
    <mergeCell ref="CO201:CO206"/>
    <mergeCell ref="CP201:CP206"/>
    <mergeCell ref="CQ201:CQ206"/>
    <mergeCell ref="CR201:CR206"/>
    <mergeCell ref="CM207:CM212"/>
    <mergeCell ref="CN207:CN212"/>
    <mergeCell ref="CO207:CO212"/>
    <mergeCell ref="CP207:CP212"/>
    <mergeCell ref="CQ207:CQ212"/>
    <mergeCell ref="CR207:CR212"/>
    <mergeCell ref="BD141:BD146"/>
    <mergeCell ref="BC141:BC146"/>
    <mergeCell ref="BB141:BB146"/>
    <mergeCell ref="BA141:BA146"/>
    <mergeCell ref="AZ141:AZ146"/>
    <mergeCell ref="BN141:BN146"/>
    <mergeCell ref="B51:B56"/>
    <mergeCell ref="A51:A56"/>
    <mergeCell ref="T45:T50"/>
    <mergeCell ref="S45:S50"/>
    <mergeCell ref="R45:R50"/>
    <mergeCell ref="Q45:Q50"/>
    <mergeCell ref="P45:P50"/>
    <mergeCell ref="O45:O50"/>
    <mergeCell ref="I45:I50"/>
    <mergeCell ref="F45:F50"/>
    <mergeCell ref="D45:D50"/>
    <mergeCell ref="C45:C50"/>
    <mergeCell ref="B45:B50"/>
    <mergeCell ref="A45:A50"/>
    <mergeCell ref="BN135:BN140"/>
    <mergeCell ref="BN123:BN128"/>
    <mergeCell ref="BN129:BN134"/>
    <mergeCell ref="BN117:BN122"/>
    <mergeCell ref="BN111:BN116"/>
    <mergeCell ref="BN105:BN110"/>
    <mergeCell ref="BN93:BN98"/>
    <mergeCell ref="BN99:BN104"/>
    <mergeCell ref="BN87:BN92"/>
    <mergeCell ref="BN81:BN86"/>
    <mergeCell ref="BN75:BN80"/>
    <mergeCell ref="J57:J62"/>
    <mergeCell ref="BN15:BN20"/>
    <mergeCell ref="BC39:BC44"/>
    <mergeCell ref="BB39:BB44"/>
    <mergeCell ref="AZ39:AZ44"/>
    <mergeCell ref="T39:T44"/>
    <mergeCell ref="S39:S44"/>
    <mergeCell ref="R39:R44"/>
    <mergeCell ref="Q39:Q44"/>
    <mergeCell ref="O39:O44"/>
    <mergeCell ref="I39:I44"/>
    <mergeCell ref="F39:F44"/>
    <mergeCell ref="D39:D44"/>
    <mergeCell ref="C39:C44"/>
    <mergeCell ref="B39:B44"/>
    <mergeCell ref="A39:A44"/>
    <mergeCell ref="T51:T56"/>
    <mergeCell ref="S51:S56"/>
    <mergeCell ref="R51:R56"/>
    <mergeCell ref="J39:J44"/>
    <mergeCell ref="J45:J50"/>
    <mergeCell ref="J51:J56"/>
    <mergeCell ref="BD39:BD44"/>
    <mergeCell ref="A33:A38"/>
    <mergeCell ref="F33:F38"/>
    <mergeCell ref="I33:I38"/>
    <mergeCell ref="O33:O38"/>
    <mergeCell ref="Q33:Q38"/>
    <mergeCell ref="R33:R38"/>
    <mergeCell ref="O27:O32"/>
    <mergeCell ref="Q27:Q32"/>
    <mergeCell ref="R27:R32"/>
    <mergeCell ref="A27:A32"/>
    <mergeCell ref="BB93:BB98"/>
    <mergeCell ref="BC93:BC98"/>
    <mergeCell ref="AZ57:AZ62"/>
    <mergeCell ref="J15:J20"/>
    <mergeCell ref="J21:J26"/>
    <mergeCell ref="J27:J32"/>
    <mergeCell ref="J33:J38"/>
    <mergeCell ref="O21:O26"/>
    <mergeCell ref="I21:I26"/>
    <mergeCell ref="F21:F26"/>
    <mergeCell ref="A21:A26"/>
    <mergeCell ref="S15:S20"/>
    <mergeCell ref="I15:I20"/>
    <mergeCell ref="O15:O20"/>
    <mergeCell ref="Q15:Q20"/>
    <mergeCell ref="B15:B20"/>
    <mergeCell ref="C15:C20"/>
    <mergeCell ref="D15:D20"/>
    <mergeCell ref="B21:B26"/>
    <mergeCell ref="C21:C26"/>
    <mergeCell ref="D21:D26"/>
    <mergeCell ref="A15:A20"/>
    <mergeCell ref="F15:F20"/>
    <mergeCell ref="H15:H20"/>
    <mergeCell ref="BA93:BA98"/>
    <mergeCell ref="AZ81:AZ86"/>
    <mergeCell ref="BB81:BB86"/>
    <mergeCell ref="BC81:BC86"/>
    <mergeCell ref="B27:B32"/>
    <mergeCell ref="C27:C32"/>
    <mergeCell ref="F27:F32"/>
    <mergeCell ref="I27:I32"/>
    <mergeCell ref="BB57:BB62"/>
    <mergeCell ref="BC57:BC62"/>
    <mergeCell ref="BA63:BA68"/>
    <mergeCell ref="T15:T20"/>
    <mergeCell ref="R15:R20"/>
    <mergeCell ref="P15:P20"/>
    <mergeCell ref="J63:J68"/>
    <mergeCell ref="J69:J74"/>
    <mergeCell ref="J75:J80"/>
    <mergeCell ref="J81:J86"/>
    <mergeCell ref="J87:J92"/>
    <mergeCell ref="J93:J98"/>
    <mergeCell ref="J99:J104"/>
    <mergeCell ref="J105:J110"/>
    <mergeCell ref="J111:J116"/>
    <mergeCell ref="T33:T38"/>
    <mergeCell ref="AZ27:AZ32"/>
    <mergeCell ref="T27:T32"/>
    <mergeCell ref="S27:S32"/>
    <mergeCell ref="BC21:BC26"/>
    <mergeCell ref="BB21:BB26"/>
    <mergeCell ref="AZ21:AZ26"/>
    <mergeCell ref="T21:T26"/>
    <mergeCell ref="S21:S26"/>
    <mergeCell ref="R21:R26"/>
    <mergeCell ref="Q21:Q26"/>
    <mergeCell ref="P21:P26"/>
    <mergeCell ref="S33:S38"/>
    <mergeCell ref="R57:R62"/>
    <mergeCell ref="S57:S62"/>
    <mergeCell ref="T57:T62"/>
    <mergeCell ref="AZ93:AZ98"/>
  </mergeCells>
  <conditionalFormatting sqref="Q9 Q15 Q21 Q27 Q33 Q39 Q45 Q51 Q57 Q63 Q69 Q75 Q81 Q87 Q93 Q99 Q105 Q111 Q117 Q123 Q129 Q135 Q141 Q147 Q153 Q159 Q165 Q171 Q177 Q183 Q189 Q195 Q201 Q207 Q213 Q219">
    <cfRule type="cellIs" dxfId="32" priority="698" operator="equal">
      <formula>"Muy Alta"</formula>
    </cfRule>
    <cfRule type="cellIs" dxfId="31" priority="699" operator="equal">
      <formula>"Alta"</formula>
    </cfRule>
    <cfRule type="cellIs" dxfId="30" priority="700" operator="equal">
      <formula>"Media"</formula>
    </cfRule>
    <cfRule type="cellIs" dxfId="29" priority="701" operator="equal">
      <formula>"Baja"</formula>
    </cfRule>
    <cfRule type="cellIs" dxfId="28" priority="702" operator="equal">
      <formula>"Muy Baja"</formula>
    </cfRule>
  </conditionalFormatting>
  <conditionalFormatting sqref="T9:T283">
    <cfRule type="containsText" dxfId="27" priority="4" operator="containsText" text="Extremo">
      <formula>NOT(ISERROR(SEARCH("Extremo",T9)))</formula>
    </cfRule>
    <cfRule type="containsText" priority="5" operator="containsText" text="Extremo">
      <formula>NOT(ISERROR(SEARCH("Extremo",T9)))</formula>
    </cfRule>
    <cfRule type="containsText" dxfId="26" priority="6" operator="containsText" text="Alto">
      <formula>NOT(ISERROR(SEARCH("Alto",T9)))</formula>
    </cfRule>
    <cfRule type="containsText" dxfId="25" priority="7" operator="containsText" text="Moderado">
      <formula>NOT(ISERROR(SEARCH("Moderado",T9)))</formula>
    </cfRule>
    <cfRule type="containsText" dxfId="24" priority="8" operator="containsText" text="Moderado">
      <formula>NOT(ISERROR(SEARCH("Moderado",T9)))</formula>
    </cfRule>
  </conditionalFormatting>
  <conditionalFormatting sqref="BD9:BD283">
    <cfRule type="containsText" dxfId="23" priority="1" operator="containsText" text="Extremo">
      <formula>NOT(ISERROR(SEARCH("Extremo",BD9)))</formula>
    </cfRule>
    <cfRule type="containsText" dxfId="22" priority="2" operator="containsText" text="Moderado">
      <formula>NOT(ISERROR(SEARCH("Moderado",BD9)))</formula>
    </cfRule>
    <cfRule type="containsText" dxfId="21" priority="3" operator="containsText" text="Alto">
      <formula>NOT(ISERROR(SEARCH("Alto",BD9)))</formula>
    </cfRule>
  </conditionalFormatting>
  <dataValidations count="1">
    <dataValidation type="list" allowBlank="1" showInputMessage="1" showErrorMessage="1" sqref="DO28 DO34 DO40 DO46 DO64:DO66">
      <formula1>#REF!</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9" operator="containsText" id="{5E305582-81F0-4CBD-B774-F434B9E335CB}">
            <xm:f>NOT(ISERROR(SEARCH(CONTROLES!$F$51,AY9)))</xm:f>
            <xm:f>CONTROLES!$F$51</xm:f>
            <x14:dxf>
              <fill>
                <patternFill>
                  <bgColor rgb="FFFF0000"/>
                </patternFill>
              </fill>
            </x14:dxf>
          </x14:cfRule>
          <x14:cfRule type="containsText" priority="10" operator="containsText" id="{EE19193C-9370-4C52-8B2E-AAC82990A40C}">
            <xm:f>NOT(ISERROR(SEARCH(CONTROLES!$F$50,AY9)))</xm:f>
            <xm:f>CONTROLES!$F$50</xm:f>
            <x14:dxf>
              <fill>
                <patternFill>
                  <bgColor rgb="FFFFFF00"/>
                </patternFill>
              </fill>
            </x14:dxf>
          </x14:cfRule>
          <x14:cfRule type="containsText" priority="11" operator="containsText" id="{55500FEC-CD8E-48EB-BDF8-4E02A803E5D3}">
            <xm:f>NOT(ISERROR(SEARCH(CONTROLES!$F$49,AY9)))</xm:f>
            <xm:f>CONTROLES!$F$49</xm:f>
            <x14:dxf>
              <fill>
                <patternFill>
                  <bgColor rgb="FF92D050"/>
                </patternFill>
              </fill>
            </x14:dxf>
          </x14:cfRule>
          <x14:cfRule type="containsText" priority="12" stopIfTrue="1" operator="containsText" id="{0EF7DF82-8FE1-44C4-8C96-C22D2C071045}">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13" stopIfTrue="1" operator="containsText" id="{4E0F8D81-FC1E-4F5D-B5C9-3856B56B5C3C}">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14" stopIfTrue="1" operator="containsText" id="{CECF0F65-2260-4BCF-864F-3AC259D6DF64}">
            <xm:f>NOT(ISERROR(SEARCH('C:\DALILA\CAJA DE LA VIVIENDA POPULAR 2022\RIESGOS\MAPAS DE RIESGOS\INSTRUMENTOS PROPUESTOS MAYO 2022\[208-PLA-Ft-95 Mapa Riesgos de Corrupción_2022_Versión 4-2022_INSTRUMENTO.Xlsx]CONTROLES'!#REF!,AY9)))</xm:f>
            <xm:f>'C:\DALILA\CAJA DE LA VIVIENDA POPULAR 2022\RIESGOS\MAPAS DE RIESGOS\INSTRUMENTOS PROPUESTOS MAYO 2022\[208-PLA-Ft-95 Mapa Riesgos de Corrupción_2022_Versión 4-2022_INSTRUMENTO.Xlsx]CONTROLES'!#REF!</xm:f>
            <x14:dxf>
              <fill>
                <patternFill>
                  <bgColor rgb="FFFFFF00"/>
                </patternFill>
              </fill>
            </x14:dxf>
          </x14:cfRule>
          <xm:sqref>AY9:AY224</xm:sqref>
        </x14:conditionalFormatting>
      </x14:conditionalFormattings>
    </ext>
    <ext xmlns:x14="http://schemas.microsoft.com/office/spreadsheetml/2009/9/main" uri="{CCE6A557-97BC-4b89-ADB6-D9C93CAAB3DF}">
      <x14:dataValidations xmlns:xm="http://schemas.microsoft.com/office/excel/2006/main" count="24">
        <x14:dataValidation type="list" allowBlank="1" showInputMessage="1" showErrorMessage="1">
          <x14:formula1>
            <xm:f>'Tabla Valoración controles'!$D$13:$D$14</xm:f>
          </x14:formula1>
          <xm:sqref>AG9:AG224</xm:sqref>
        </x14:dataValidation>
        <x14:dataValidation type="list" allowBlank="1" showInputMessage="1" showErrorMessage="1">
          <x14:formula1>
            <xm:f>'Tabla Valoración controles'!$D$11:$D$12</xm:f>
          </x14:formula1>
          <xm:sqref>AE9:AE224</xm:sqref>
        </x14:dataValidation>
        <x14:dataValidation type="list" allowBlank="1" showInputMessage="1" showErrorMessage="1">
          <x14:formula1>
            <xm:f>'Tabla Valoración controles'!$D$9:$D$10</xm:f>
          </x14:formula1>
          <xm:sqref>AC9:AC224</xm:sqref>
        </x14:dataValidation>
        <x14:dataValidation type="list" allowBlank="1" showInputMessage="1" showErrorMessage="1">
          <x14:formula1>
            <xm:f>'Tabla Valoración controles'!$D$7:$D$8</xm:f>
          </x14:formula1>
          <xm:sqref>AA9:AA224</xm:sqref>
        </x14:dataValidation>
        <x14:dataValidation type="list" allowBlank="1" showInputMessage="1" showErrorMessage="1">
          <x14:formula1>
            <xm:f>FORMULAS!$A$58:$A$60</xm:f>
          </x14:formula1>
          <xm:sqref>CE153:CF224 BO148:CD224 ED9:ED152 EG75 EG57 EG81 EG135 EG141 EG9 EG15:EG17 EG129 EG21:EG22 EG27 EG33 EG39 EG45 EG63 EG87:EG88 EG93:EG94 EG99 EG105:EG106 EG51:EG52 EG111 EG117:EG118 EG147 EG69 EG123:EG124 BO10:CD14 BO18:CD20 BO23:CD26 BO29:CD32 BO35:CD38 BO41:CD44 BO47:CD50 BO53:CD56 BO58:CD62 BO67:CD68 BO70:CD74 BO76:CD80 BO82:CD86 BO89:CD92 BO95:CD98 BO100:CD104 BO107:CD110 BO112:CD116 BO119:CD122 BO125:CD128 BO130:CD134 BO136:CD140 BO142:CD146 BM9:BM224</xm:sqref>
        </x14:dataValidation>
        <x14:dataValidation type="list" allowBlank="1" showInputMessage="1" showErrorMessage="1">
          <x14:formula1>
            <xm:f>FORMULAS!$A$63:$A$72</xm:f>
          </x14:formula1>
          <xm:sqref>BH15:BH17 BH219 BH21:BH22 BH27 BH33 BH39 BH45 BH51:BH52 BH57 BH63 BH69 BH75 BH81 BH213 BH93:BH94 BH99 BH105:BH106 BH111 BH117:BH118 BH123:BH124 BH129 BH135 BH141 BH147 BH153 BH159 BH165 BH171 BH177 BH183 BH189 BH195 BH201 BH207 BH87 BH9</xm:sqref>
        </x14:dataValidation>
        <x14:dataValidation type="list" allowBlank="1" showInputMessage="1" showErrorMessage="1">
          <x14:formula1>
            <xm:f>FORMULAS!$A$15:$A$17</xm:f>
          </x14:formula1>
          <xm:sqref>Y9:Y224</xm:sqref>
        </x14:dataValidation>
        <x14:dataValidation type="list" allowBlank="1" showInputMessage="1" showErrorMessage="1">
          <x14:formula1>
            <xm:f>FORMULAS!$A$21:$A$24</xm:f>
          </x14:formula1>
          <xm:sqref>BE9:BE224</xm:sqref>
        </x14:dataValidation>
        <x14:dataValidation type="list" allowBlank="1" showInputMessage="1" showErrorMessage="1">
          <x14:formula1>
            <xm:f>FORMULAS!$A$77:$A$82</xm:f>
          </x14:formula1>
          <xm:sqref>AZ9:AZ224</xm:sqref>
        </x14:dataValidation>
        <x14:dataValidation type="list" allowBlank="1" showInputMessage="1" showErrorMessage="1">
          <x14:formula1>
            <xm:f>'E:\Usuario Windows\Descargas\[19-06 208-PLA-Ft-95 MRC_V2 - MV.xlsx]Operaciones'!#REF!</xm:f>
          </x14:formula1>
          <xm:sqref>BG147 BG93:BG94 BG87:BG88</xm:sqref>
        </x14:dataValidation>
        <x14:dataValidation type="list" allowBlank="1" showInputMessage="1" showErrorMessage="1">
          <x14:formula1>
            <xm:f>'C:\Users\imarino\Downloads\[1202211600050873_00003.xlsx]FORMULAS'!#REF!</xm:f>
          </x14:formula1>
          <xm:sqref>BH88</xm:sqref>
        </x14:dataValidation>
        <x14:dataValidation type="list" allowBlank="1" showInputMessage="1" showErrorMessage="1">
          <x14:formula1>
            <xm:f>'C:\DALILA\CAJA DE LA VIVIENDA POPULAR 2022\RIESGOS\MAPAS DE RIESGOS\INSTRUMENTOS PROPUESTOS MAYO 2022\[208-PLA-Ft-95 Mapa Riesgos de Corrupción_2022_Versión 4-2022_INSTRUMENTO.Xlsx]CONTROLES'!#REF!</xm:f>
          </x14:formula1>
          <xm:sqref>AV10:AV14 AV18:AV20 AV23:AV26 AV28:AV32 AV34:AV38 AV40:AV44 AV46:AV50 AV53:AV56 AV58:AV62 AV67:AV68 AV70:AV74 AV76:AV80 AV82:AV86 AN95:AN98 AV100:AV104 AV107:AV110 AJ119:AJ122 AV125:AV128 AV130:AV134 AV136:AV140 AV142:AV146 AV148:AV224 AJ10:AJ14 AJ18:AJ20 AJ23:AJ26 AJ28:AJ32 AJ34:AJ38 AJ40:AJ44 AJ46:AJ50 AJ53:AJ56 AJ58:AJ62 AJ67:AJ68 AJ70:AJ74 AJ76:AJ80 AJ82:AJ86 AT148:AT224 AJ100:AJ104 AJ107:AJ110 AL119:AL122 AJ125:AJ128 AJ130:AJ134 AJ136:AJ140 AJ142:AJ146 AJ148:AJ224 AL10:AL14 AL18:AL20 AL23:AL26 AL28:AL32 AL34:AL38 AL40:AL44 AL46:AL50 AL53:AL56 AL58:AL62 AL67:AL68 AL70:AL74 AL76:AL80 AL82:AL86 AP95:AP98 AL100:AL104 AL107:AL110 AN119:AN122 AL125:AL128 AL130:AL134 AL136:AL140 AL142:AL146 AL148:AL224 AN10:AN14 AN18:AN20 AN23:AN26 AN28:AN32 AN34:AN38 AN40:AN44 AN46:AN50 AN53:AN56 AN58:AN62 AN67:AN68 AN70:AN74 AN76:AN80 AN82:AN86 AR95:AR98 AN100:AN104 AN107:AN110 AP119:AP122 AN125:AN128 AN130:AN134 AN136:AN140 AN142:AN146 AN148:AN224 AP10:AP14 AP18:AP20 AP23:AP26 AP28:AP32 AP34:AP38 AP40:AP44 AP46:AP50 AP53:AP56 AP58:AP62 AP67:AP68 AP70:AP74 AP76:AP80 AP82:AP86 AT95:AT98 AP100:AP104 AP107:AP110 AR119:AR122 AP125:AP128 AP130:AP134 AP136:AP140 AP142:AP146 AP148:AP224 AR10:AR14 AR18:AR20 AR23:AR26 AR28:AR32 AR34:AR38 AR40:AR44 AR46:AR50 AR53:AR56 AR58:AR62 AR67:AR68 AR70:AR74 AR76:AR80 AR82:AR86 AV95:AV98 AR100:AR104 AR107:AR110 AT119:AT122 AR125:AR128 AR130:AR134 AR136:AR140 AR142:AR146 AR148:AR224 AT10:AT14 AT18:AT20 AT23:AT26 AT28:AT32 AT34:AT38 AT40:AT44 AT46:AT50 AT53:AT56 AT58:AT62 AT67:AT68 AT70:AT74 AT76:AT80 AT82:AT86 AJ95:AJ98 AT100:AT104 AT107:AT110 AL95:AL98 AT125:AT128 AT130:AT134 AT136:AT140 AT142:AT146 AJ89:AJ92 AT89:AT92 AR89:AR92 AP89:AP92 AN89:AN92 AL89:AL92 AV89:AV92 AT112:AT116 AR112:AR116 AP112:AP116 AN112:AN116 AL112:AL116 AJ112:AJ116 AV112:AV116 AV119:AV122</xm:sqref>
        </x14:dataValidation>
        <x14:dataValidation type="list" allowBlank="1" showInputMessage="1" showErrorMessage="1">
          <x14:formula1>
            <xm:f>CONTROLES!$C$50:$C$51</xm:f>
          </x14:formula1>
          <xm:sqref>AJ9 AJ15:AJ17 AJ21:AJ22 AJ27 AJ33 AJ39 AJ45 AJ51:AJ52 AJ57 AJ63:AJ66 AJ69 AJ75 AJ81 AJ87:AJ88 AJ99 AJ105:AJ106 AJ111 AJ123:AJ124 AJ129 AJ135 AJ141 AJ147 AJ93:AJ94 AJ117:AJ118</xm:sqref>
        </x14:dataValidation>
        <x14:dataValidation type="list" allowBlank="1" showInputMessage="1" showErrorMessage="1">
          <x14:formula1>
            <xm:f>CONTROLES!$C$52:$C$53</xm:f>
          </x14:formula1>
          <xm:sqref>AL9 AL15:AL17 AL21:AL22 AL27 AL33 AL39 AL45 AL51:AL52 AL57 AL63:AL66 AL69 AL75 AL81 AL87:AL88 AL99 AL105:AL106 AL111 AL123:AL124 AL129 AL135 AL141 AL147 AL93:AL94 AL117:AL118</xm:sqref>
        </x14:dataValidation>
        <x14:dataValidation type="list" allowBlank="1" showInputMessage="1" showErrorMessage="1">
          <x14:formula1>
            <xm:f>CONTROLES!$C$54:$C$55</xm:f>
          </x14:formula1>
          <xm:sqref>AN9 AN15:AN17 AN21:AN22 AN27 AN33 AN39 AN45 AN51:AN52 AN57 AN63:AN66 AN69 AN75 AN81 AN87:AN88 AN99 AN105:AN106 AN111 AN123:AN124 AN129 AN135 AN141 AN147 AN93:AN94 AN117:AN118</xm:sqref>
        </x14:dataValidation>
        <x14:dataValidation type="list" allowBlank="1" showInputMessage="1" showErrorMessage="1">
          <x14:formula1>
            <xm:f>CONTROLES!$C$56:$C$58</xm:f>
          </x14:formula1>
          <xm:sqref>AP9 AP15:AP17 AP21:AP22 AP27 AP33 AP39 AP45 AP51:AP52 AP57 AP63:AP66 AP69 AP75 AP81 AP87:AP88 AP99 AP105:AP106 AP111 AP123:AP124 AP129 AP135 AP141 AP147 AP93:AP94 AP117:AP118</xm:sqref>
        </x14:dataValidation>
        <x14:dataValidation type="list" allowBlank="1" showInputMessage="1" showErrorMessage="1">
          <x14:formula1>
            <xm:f>CONTROLES!$C$59:$C$60</xm:f>
          </x14:formula1>
          <xm:sqref>AR9 AR15:AR17 AR21:AR22 AR27 AR33 AR39 AR45 AR51:AR52 AR57 AR63:AR66 AR69 AR75 AR81 AR87:AR88 AR99 AR105:AR106 AR111 AR123:AR124 AR129 AR135 AR141 AR147 AR93:AR94 AR117:AR118</xm:sqref>
        </x14:dataValidation>
        <x14:dataValidation type="list" allowBlank="1" showInputMessage="1" showErrorMessage="1">
          <x14:formula1>
            <xm:f>CONTROLES!$C$61:$C$62</xm:f>
          </x14:formula1>
          <xm:sqref>AT9 AT15:AT17 AT21:AT22 AT27 AT33 AT39 AT45 AT51:AT52 AT57 AT63:AT66 AT69 AT75 AT81 AT87:AT88 AT99 AT105:AT106 AT111 AT123:AT124 AT129 AT135 AT141 AT147 AT93:AT94 AT117:AT118</xm:sqref>
        </x14:dataValidation>
        <x14:dataValidation type="list" allowBlank="1" showInputMessage="1" showErrorMessage="1">
          <x14:formula1>
            <xm:f>CONTROLES!$C$63:$C$65</xm:f>
          </x14:formula1>
          <xm:sqref>AV9 AV15:AV17 AV21:AV22 AV27 AV33 AV39 AV45 AV51:AV52 AV57 AV63:AV66 AV69 AV75 AV81 AV87:AV88 AV99 AV105:AV106 AV111 AV123:AV124 AV129 AV135 AV141 AV147 AV93:AV94 AV117:AV118</xm:sqref>
        </x14:dataValidation>
        <x14:dataValidation type="list" allowBlank="1" showInputMessage="1" showErrorMessage="1">
          <x14:formula1>
            <xm:f>FORMULAS!$A$30:$A$46</xm:f>
          </x14:formula1>
          <xm:sqref>B9:B224</xm:sqref>
        </x14:dataValidation>
        <x14:dataValidation type="list" allowBlank="1" showInputMessage="1" showErrorMessage="1">
          <x14:formula1>
            <xm:f>'C:\DALILA\CAJA DE LA VIVIENDA POPULAR 2022\PAAC\MAPAS DE RIESGOS\2 Cuatrimestre\[208-PLA-Ft-95 Mapa Riesgos de Corrupción_2022_Versión 2-2022_CONSOLIDADO.xlsx]FORMULAS'!#REF!</xm:f>
          </x14:formula1>
          <xm:sqref>CE142:CF146 CE119:CF122 CE67:CF68 CE82:CF86 CE148:CF152 CE112:CF116 CE107:CF110 CE58:CF62 CE10:CF14 CE125:CF128 CE89:CF92 CE95:CF98 CE100:CF104 CE18:CF20 CE46:CF50 CE23:CF26 CE28:CF32 CE34:CF38 CE40:CF44 CE53:CF56 CE70:CF74 CE76:CF80 CE130:CF134</xm:sqref>
        </x14:dataValidation>
        <x14:dataValidation type="list" allowBlank="1" showInputMessage="1" showErrorMessage="1">
          <x14:formula1>
            <xm:f>'C:\DALILA\CAJA DE LA VIVIENDA POPULAR 2022\PAAC\MAPAS DE RIESGOS\1 Cuatrimestre\[Reporte de Seguimiento Mapa de Riesgos de Gestión_2022_CONSOL.Xlsx]FORMULAS'!#REF!</xm:f>
          </x14:formula1>
          <xm:sqref>DO9:DO17 DL9:DL17 DO21:DO22 DL21:DL22 DO27 DL27:DL28 DO33 DL33:DL34 DO39 DL39:DL40 DO45 DL45:DL46 DO51:DO52 DL51:DL52 DO57 DL57 DO63 DL63:DL66 DO69 DL69 DO75 DL75 DO81 DL81 DO87:DO88 DL87:DL88 DO93:DO94 DL93:DL94 DO99 DL99 DO105:DO106 DL105:DL106 DO111 DL111 DO117:DO118 DL117:DL118 DO123:DO124 DL123:DL124 DO129 DL129 DO135 DL135 DO141 DL141 DO147 DL147 DU21:DU22 DU27 DX27 DU33 DX33 DX39 DU39 DU45:DU46 DX45 DU51:DU52 DX51:DX52 DU63:DU66 DX63 DU69 DX69 DU87:DU88 DU93:DU94 DX93:DX94 DU99 DX99 DU105:DU106 DX105:DX106 DU117:DU118 DX117:DX118 DU123:DU124 DX123:DX124 DU129 DX129 DU147 DX147 DU111 DX111 DU57 DX57 DX75 DU75 DU81 DX81 DX135 DU135 DX141 DU141</xm:sqref>
        </x14:dataValidation>
        <x14:dataValidation type="list" allowBlank="1" showInputMessage="1" showErrorMessage="1">
          <x14:formula1>
            <xm:f>'C:\Users\imarino\Downloads\[Seguimiento al mapa de riesgos de corrupción corte 30abr2022.xlsx]Operaciones'!#REF!</xm:f>
          </x14:formula1>
          <xm:sqref>DR9 DR15:DR17 DR21:DR22 DR27 DR33 DR39 DR45 DR51:DR52 DR57 DR63:DR66 DR69 DR75 DR81 DR87:DR88 DR93:DR94 DR99 DR105:DR106 DR111 DR117:DR118 DR123:DR124 DR129 DR135 DR141 DR147</xm:sqref>
        </x14:dataValidation>
        <x14:dataValidation type="list" allowBlank="1" showInputMessage="1" showErrorMessage="1">
          <x14:formula1>
            <xm:f>FORMULAS!A$77:A$82</xm:f>
          </x14:formula1>
          <xm:sqref>O9:O224</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51" t="s">
        <v>55</v>
      </c>
      <c r="C1" s="452"/>
      <c r="D1" s="452"/>
      <c r="E1" s="452"/>
      <c r="F1" s="453"/>
    </row>
    <row r="2" spans="2:8" ht="16.5" thickBot="1" x14ac:dyDescent="0.3">
      <c r="B2" s="10"/>
      <c r="C2" s="10"/>
      <c r="D2" s="10"/>
      <c r="E2" s="10"/>
      <c r="F2" s="10"/>
    </row>
    <row r="3" spans="2:8" ht="16.5" thickBot="1" x14ac:dyDescent="0.25">
      <c r="B3" s="455" t="s">
        <v>42</v>
      </c>
      <c r="C3" s="456"/>
      <c r="D3" s="456"/>
      <c r="E3" s="18" t="s">
        <v>43</v>
      </c>
      <c r="F3" s="19" t="s">
        <v>44</v>
      </c>
    </row>
    <row r="4" spans="2:8" ht="31.5" x14ac:dyDescent="0.2">
      <c r="B4" s="457" t="s">
        <v>45</v>
      </c>
      <c r="C4" s="459" t="s">
        <v>11</v>
      </c>
      <c r="D4" s="11" t="s">
        <v>12</v>
      </c>
      <c r="E4" s="12" t="s">
        <v>46</v>
      </c>
      <c r="F4" s="13">
        <v>0.25</v>
      </c>
      <c r="G4" s="120"/>
    </row>
    <row r="5" spans="2:8" ht="47.25" x14ac:dyDescent="0.2">
      <c r="B5" s="458"/>
      <c r="C5" s="460"/>
      <c r="D5" s="14" t="s">
        <v>13</v>
      </c>
      <c r="E5" s="15" t="s">
        <v>47</v>
      </c>
      <c r="F5" s="16">
        <v>0.15</v>
      </c>
    </row>
    <row r="6" spans="2:8" ht="47.25" x14ac:dyDescent="0.2">
      <c r="B6" s="458"/>
      <c r="C6" s="460"/>
      <c r="D6" s="14" t="s">
        <v>14</v>
      </c>
      <c r="E6" s="15" t="s">
        <v>48</v>
      </c>
      <c r="F6" s="16">
        <v>0.1</v>
      </c>
    </row>
    <row r="7" spans="2:8" ht="63" x14ac:dyDescent="0.2">
      <c r="B7" s="458"/>
      <c r="C7" s="460" t="s">
        <v>15</v>
      </c>
      <c r="D7" s="14" t="s">
        <v>9</v>
      </c>
      <c r="E7" s="15" t="s">
        <v>49</v>
      </c>
      <c r="F7" s="16">
        <v>0.25</v>
      </c>
    </row>
    <row r="8" spans="2:8" ht="31.5" x14ac:dyDescent="0.2">
      <c r="B8" s="458"/>
      <c r="C8" s="460"/>
      <c r="D8" s="14" t="s">
        <v>8</v>
      </c>
      <c r="E8" s="15" t="s">
        <v>50</v>
      </c>
      <c r="F8" s="16">
        <v>0.15</v>
      </c>
    </row>
    <row r="9" spans="2:8" ht="47.25" x14ac:dyDescent="0.2">
      <c r="B9" s="461" t="s">
        <v>98</v>
      </c>
      <c r="C9" s="463" t="s">
        <v>16</v>
      </c>
      <c r="D9" s="32" t="s">
        <v>17</v>
      </c>
      <c r="E9" s="33" t="s">
        <v>51</v>
      </c>
      <c r="F9" s="34"/>
      <c r="G9" s="31"/>
    </row>
    <row r="10" spans="2:8" ht="63" x14ac:dyDescent="0.2">
      <c r="B10" s="461"/>
      <c r="C10" s="463"/>
      <c r="D10" s="32" t="s">
        <v>18</v>
      </c>
      <c r="E10" s="33" t="s">
        <v>52</v>
      </c>
      <c r="F10" s="35"/>
    </row>
    <row r="11" spans="2:8" ht="47.25" x14ac:dyDescent="0.2">
      <c r="B11" s="461"/>
      <c r="C11" s="463" t="s">
        <v>19</v>
      </c>
      <c r="D11" s="32" t="s">
        <v>20</v>
      </c>
      <c r="E11" s="33" t="s">
        <v>53</v>
      </c>
      <c r="F11" s="34"/>
    </row>
    <row r="12" spans="2:8" ht="47.25" x14ac:dyDescent="0.2">
      <c r="B12" s="461"/>
      <c r="C12" s="463"/>
      <c r="D12" s="32" t="s">
        <v>21</v>
      </c>
      <c r="E12" s="33" t="s">
        <v>54</v>
      </c>
      <c r="F12" s="35"/>
    </row>
    <row r="13" spans="2:8" ht="31.5" x14ac:dyDescent="0.2">
      <c r="B13" s="461"/>
      <c r="C13" s="463" t="s">
        <v>22</v>
      </c>
      <c r="D13" s="32" t="s">
        <v>77</v>
      </c>
      <c r="E13" s="33" t="s">
        <v>80</v>
      </c>
      <c r="F13" s="34"/>
      <c r="H13" s="31"/>
    </row>
    <row r="14" spans="2:8" ht="32.25" thickBot="1" x14ac:dyDescent="0.25">
      <c r="B14" s="462"/>
      <c r="C14" s="464"/>
      <c r="D14" s="36" t="s">
        <v>78</v>
      </c>
      <c r="E14" s="37" t="s">
        <v>79</v>
      </c>
      <c r="F14" s="35"/>
    </row>
    <row r="15" spans="2:8" ht="49.5" customHeight="1" x14ac:dyDescent="0.2">
      <c r="B15" s="454" t="s">
        <v>97</v>
      </c>
      <c r="C15" s="454"/>
      <c r="D15" s="454"/>
      <c r="E15" s="454"/>
      <c r="F15" s="454"/>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S981"/>
  <sheetViews>
    <sheetView zoomScale="70" zoomScaleNormal="70" workbookViewId="0">
      <selection activeCell="C6" sqref="C6"/>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65"/>
      <c r="C1" s="465"/>
      <c r="D1" s="465"/>
      <c r="E1" s="465"/>
      <c r="F1" s="465"/>
      <c r="G1" s="466" t="s">
        <v>243</v>
      </c>
      <c r="H1" s="467"/>
      <c r="I1" s="467"/>
      <c r="J1" s="467"/>
      <c r="K1" s="467"/>
      <c r="L1" s="467"/>
      <c r="M1" s="467"/>
      <c r="N1" s="467"/>
      <c r="O1" s="467"/>
      <c r="P1" s="467"/>
      <c r="Q1" s="467"/>
      <c r="R1" s="467"/>
      <c r="S1" s="467"/>
      <c r="T1" s="467"/>
      <c r="U1" s="467"/>
      <c r="V1" s="467"/>
      <c r="W1" s="467"/>
      <c r="X1" s="467"/>
      <c r="Y1" s="468"/>
      <c r="Z1" s="68"/>
      <c r="AA1" s="68"/>
      <c r="AB1" s="68"/>
      <c r="AC1" s="475" t="s">
        <v>241</v>
      </c>
      <c r="AD1" s="476"/>
      <c r="AE1" s="476"/>
      <c r="AF1" s="477"/>
    </row>
    <row r="2" spans="1:45" s="69" customFormat="1" ht="42" customHeight="1" x14ac:dyDescent="0.2">
      <c r="A2" s="67"/>
      <c r="B2" s="465"/>
      <c r="C2" s="465"/>
      <c r="D2" s="465"/>
      <c r="E2" s="465"/>
      <c r="F2" s="465"/>
      <c r="G2" s="469"/>
      <c r="H2" s="470"/>
      <c r="I2" s="470"/>
      <c r="J2" s="470"/>
      <c r="K2" s="470"/>
      <c r="L2" s="470"/>
      <c r="M2" s="470"/>
      <c r="N2" s="470"/>
      <c r="O2" s="470"/>
      <c r="P2" s="470"/>
      <c r="Q2" s="470"/>
      <c r="R2" s="470"/>
      <c r="S2" s="470"/>
      <c r="T2" s="470"/>
      <c r="U2" s="470"/>
      <c r="V2" s="470"/>
      <c r="W2" s="470"/>
      <c r="X2" s="470"/>
      <c r="Y2" s="471"/>
      <c r="Z2" s="68"/>
      <c r="AA2" s="68"/>
      <c r="AB2" s="68"/>
      <c r="AC2" s="475" t="s">
        <v>240</v>
      </c>
      <c r="AD2" s="476"/>
      <c r="AE2" s="476"/>
      <c r="AF2" s="477"/>
    </row>
    <row r="3" spans="1:45" s="69" customFormat="1" ht="42" customHeight="1" x14ac:dyDescent="0.2">
      <c r="A3" s="67"/>
      <c r="B3" s="465"/>
      <c r="C3" s="465"/>
      <c r="D3" s="465"/>
      <c r="E3" s="465"/>
      <c r="F3" s="465"/>
      <c r="G3" s="472"/>
      <c r="H3" s="473"/>
      <c r="I3" s="473"/>
      <c r="J3" s="473"/>
      <c r="K3" s="473"/>
      <c r="L3" s="473"/>
      <c r="M3" s="473"/>
      <c r="N3" s="473"/>
      <c r="O3" s="473"/>
      <c r="P3" s="473"/>
      <c r="Q3" s="473"/>
      <c r="R3" s="473"/>
      <c r="S3" s="473"/>
      <c r="T3" s="473"/>
      <c r="U3" s="473"/>
      <c r="V3" s="473"/>
      <c r="W3" s="473"/>
      <c r="X3" s="473"/>
      <c r="Y3" s="474"/>
      <c r="Z3" s="68"/>
      <c r="AA3" s="68"/>
      <c r="AB3" s="68"/>
      <c r="AC3" s="475" t="s">
        <v>242</v>
      </c>
      <c r="AD3" s="476"/>
      <c r="AE3" s="476"/>
      <c r="AF3" s="477"/>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244</v>
      </c>
    </row>
    <row r="5" spans="1:45" s="81" customFormat="1" ht="111.75" customHeight="1" x14ac:dyDescent="0.25">
      <c r="A5" s="70"/>
      <c r="B5" s="74" t="s">
        <v>245</v>
      </c>
      <c r="C5" s="75" t="s">
        <v>246</v>
      </c>
      <c r="D5" s="75" t="s">
        <v>247</v>
      </c>
      <c r="E5" s="76" t="s">
        <v>248</v>
      </c>
      <c r="F5" s="76" t="s">
        <v>249</v>
      </c>
      <c r="G5" s="76" t="s">
        <v>250</v>
      </c>
      <c r="H5" s="76" t="s">
        <v>251</v>
      </c>
      <c r="I5" s="76" t="s">
        <v>252</v>
      </c>
      <c r="J5" s="76" t="s">
        <v>253</v>
      </c>
      <c r="K5" s="76" t="s">
        <v>254</v>
      </c>
      <c r="L5" s="76" t="s">
        <v>255</v>
      </c>
      <c r="M5" s="76" t="s">
        <v>256</v>
      </c>
      <c r="N5" s="76" t="s">
        <v>257</v>
      </c>
      <c r="O5" s="76" t="s">
        <v>258</v>
      </c>
      <c r="P5" s="76" t="s">
        <v>259</v>
      </c>
      <c r="Q5" s="76" t="s">
        <v>260</v>
      </c>
      <c r="R5" s="76" t="s">
        <v>261</v>
      </c>
      <c r="S5" s="76" t="s">
        <v>262</v>
      </c>
      <c r="T5" s="76" t="s">
        <v>263</v>
      </c>
      <c r="U5" s="76" t="s">
        <v>264</v>
      </c>
      <c r="V5" s="76" t="s">
        <v>265</v>
      </c>
      <c r="W5" s="76" t="s">
        <v>266</v>
      </c>
      <c r="X5" s="77" t="s">
        <v>267</v>
      </c>
      <c r="Y5" s="78" t="s">
        <v>268</v>
      </c>
      <c r="Z5" s="79" t="s">
        <v>62</v>
      </c>
      <c r="AA5" s="79" t="s">
        <v>6</v>
      </c>
      <c r="AB5" s="79" t="s">
        <v>58</v>
      </c>
      <c r="AC5" s="79" t="s">
        <v>62</v>
      </c>
      <c r="AD5" s="79" t="s">
        <v>6</v>
      </c>
      <c r="AE5" s="79" t="s">
        <v>58</v>
      </c>
      <c r="AF5" s="80" t="s">
        <v>269</v>
      </c>
      <c r="AS5" s="81" t="s">
        <v>267</v>
      </c>
    </row>
    <row r="6" spans="1:45" ht="78" customHeight="1" x14ac:dyDescent="0.25">
      <c r="A6" s="70"/>
      <c r="B6" s="97">
        <v>1</v>
      </c>
      <c r="C6" s="98" t="str">
        <f>VLOOKUP(B6,'Mapa Corrupcion'!$A$7:$B$224,2,TRUE)</f>
        <v xml:space="preserve">6. Mejoramiento de Barrios </v>
      </c>
      <c r="D6" s="98" t="str">
        <f>VLOOKUP(B6,'Mapa Corrupcion'!$A$7:$I$224,9,1)</f>
        <v>Posibilidad de investigaciones en contra de la entidad por el favorecimiento a terceros debido al seguimiento poco riguroso del contrato designado de parte de la interventoría y/o la supervisión</v>
      </c>
      <c r="E6" s="83" t="s">
        <v>267</v>
      </c>
      <c r="F6" s="83" t="s">
        <v>267</v>
      </c>
      <c r="G6" s="83" t="s">
        <v>267</v>
      </c>
      <c r="H6" s="83" t="s">
        <v>267</v>
      </c>
      <c r="I6" s="83" t="s">
        <v>267</v>
      </c>
      <c r="J6" s="83" t="s">
        <v>267</v>
      </c>
      <c r="K6" s="83" t="s">
        <v>268</v>
      </c>
      <c r="L6" s="83" t="s">
        <v>268</v>
      </c>
      <c r="M6" s="83" t="s">
        <v>268</v>
      </c>
      <c r="N6" s="83" t="s">
        <v>267</v>
      </c>
      <c r="O6" s="83" t="s">
        <v>267</v>
      </c>
      <c r="P6" s="83" t="s">
        <v>267</v>
      </c>
      <c r="Q6" s="83" t="s">
        <v>267</v>
      </c>
      <c r="R6" s="83" t="s">
        <v>267</v>
      </c>
      <c r="S6" s="83" t="s">
        <v>268</v>
      </c>
      <c r="T6" s="83" t="s">
        <v>268</v>
      </c>
      <c r="U6" s="83" t="s">
        <v>268</v>
      </c>
      <c r="V6" s="83" t="s">
        <v>268</v>
      </c>
      <c r="W6" s="83" t="s">
        <v>268</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270</v>
      </c>
      <c r="AS6" t="s">
        <v>268</v>
      </c>
    </row>
    <row r="7" spans="1:45" ht="78" customHeight="1" x14ac:dyDescent="0.25">
      <c r="A7" s="70"/>
      <c r="B7" s="99">
        <v>2</v>
      </c>
      <c r="C7" s="98" t="str">
        <f>VLOOKUP(B7,'Mapa Corrupcion'!$A$7:$B$224,2,TRUE)</f>
        <v>4. Reasentamientos</v>
      </c>
      <c r="D7" s="98" t="str">
        <f>VLOOKUP(B7,'Mapa Corrupcion'!$A$7:$I$224,9,1)</f>
        <v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v>
      </c>
      <c r="E7" s="83" t="s">
        <v>267</v>
      </c>
      <c r="F7" s="83" t="s">
        <v>267</v>
      </c>
      <c r="G7" s="83" t="s">
        <v>267</v>
      </c>
      <c r="H7" s="83" t="s">
        <v>267</v>
      </c>
      <c r="I7" s="83" t="s">
        <v>267</v>
      </c>
      <c r="J7" s="83" t="s">
        <v>267</v>
      </c>
      <c r="K7" s="83" t="s">
        <v>268</v>
      </c>
      <c r="L7" s="83" t="s">
        <v>268</v>
      </c>
      <c r="M7" s="83" t="s">
        <v>268</v>
      </c>
      <c r="N7" s="83" t="s">
        <v>267</v>
      </c>
      <c r="O7" s="83" t="s">
        <v>267</v>
      </c>
      <c r="P7" s="83" t="s">
        <v>267</v>
      </c>
      <c r="Q7" s="83" t="s">
        <v>267</v>
      </c>
      <c r="R7" s="83" t="s">
        <v>267</v>
      </c>
      <c r="S7" s="83" t="s">
        <v>268</v>
      </c>
      <c r="T7" s="83" t="s">
        <v>268</v>
      </c>
      <c r="U7" s="83" t="s">
        <v>268</v>
      </c>
      <c r="V7" s="83" t="s">
        <v>268</v>
      </c>
      <c r="W7" s="83" t="s">
        <v>268</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267</v>
      </c>
    </row>
    <row r="8" spans="1:45" ht="78" customHeight="1" x14ac:dyDescent="0.25">
      <c r="A8" s="70"/>
      <c r="B8" s="99">
        <v>3</v>
      </c>
      <c r="C8" s="98" t="str">
        <f>VLOOKUP(B8,'Mapa Corrupcion'!$A$7:$B$224,2,TRUE)</f>
        <v>3. Prevención del Daño Antijurídico y Representación Judicial</v>
      </c>
      <c r="D8" s="98" t="str">
        <f>VLOOKUP(B8,'Mapa Corrupcion'!$A$7:$I$224,9,1)</f>
        <v>Posibilidad de manipular la información y/u omisión intencional de actuaciones judiciales o administrativas, a fin de favorecer intereses particulares, generando posibles sanciones o afectaciones de tipo legal para la entidad.</v>
      </c>
      <c r="E8" s="83" t="s">
        <v>267</v>
      </c>
      <c r="F8" s="83" t="s">
        <v>267</v>
      </c>
      <c r="G8" s="83" t="s">
        <v>267</v>
      </c>
      <c r="H8" s="83" t="s">
        <v>267</v>
      </c>
      <c r="I8" s="83" t="s">
        <v>267</v>
      </c>
      <c r="J8" s="83" t="s">
        <v>267</v>
      </c>
      <c r="K8" s="83" t="s">
        <v>268</v>
      </c>
      <c r="L8" s="83" t="s">
        <v>268</v>
      </c>
      <c r="M8" s="83" t="s">
        <v>268</v>
      </c>
      <c r="N8" s="83" t="s">
        <v>267</v>
      </c>
      <c r="O8" s="83" t="s">
        <v>267</v>
      </c>
      <c r="P8" s="83" t="s">
        <v>267</v>
      </c>
      <c r="Q8" s="83" t="s">
        <v>267</v>
      </c>
      <c r="R8" s="83" t="s">
        <v>267</v>
      </c>
      <c r="S8" s="83" t="s">
        <v>268</v>
      </c>
      <c r="T8" s="83" t="s">
        <v>268</v>
      </c>
      <c r="U8" s="83" t="s">
        <v>268</v>
      </c>
      <c r="V8" s="83" t="s">
        <v>268</v>
      </c>
      <c r="W8" s="83" t="s">
        <v>268</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267</v>
      </c>
    </row>
    <row r="9" spans="1:45" ht="78" customHeight="1" x14ac:dyDescent="0.25">
      <c r="A9" s="70"/>
      <c r="B9" s="99">
        <v>4</v>
      </c>
      <c r="C9" s="98" t="str">
        <f>VLOOKUP(B9,'Mapa Corrupcion'!$A$7:$B$224,2,TRUE)</f>
        <v>8. Servicio al Ciudadano</v>
      </c>
      <c r="D9" s="98" t="str">
        <f>VLOOKUP(B9,'Mapa Corrupcion'!$A$7:$I$224,9,1)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267</v>
      </c>
      <c r="F9" s="83" t="s">
        <v>267</v>
      </c>
      <c r="G9" s="83" t="s">
        <v>267</v>
      </c>
      <c r="H9" s="83" t="s">
        <v>267</v>
      </c>
      <c r="I9" s="83" t="s">
        <v>267</v>
      </c>
      <c r="J9" s="83" t="s">
        <v>267</v>
      </c>
      <c r="K9" s="83" t="s">
        <v>268</v>
      </c>
      <c r="L9" s="83" t="s">
        <v>268</v>
      </c>
      <c r="M9" s="83" t="s">
        <v>268</v>
      </c>
      <c r="N9" s="83" t="s">
        <v>267</v>
      </c>
      <c r="O9" s="83" t="s">
        <v>267</v>
      </c>
      <c r="P9" s="83" t="s">
        <v>267</v>
      </c>
      <c r="Q9" s="83" t="s">
        <v>267</v>
      </c>
      <c r="R9" s="83" t="s">
        <v>267</v>
      </c>
      <c r="S9" s="83" t="s">
        <v>268</v>
      </c>
      <c r="T9" s="83" t="s">
        <v>268</v>
      </c>
      <c r="U9" s="83" t="s">
        <v>268</v>
      </c>
      <c r="V9" s="83" t="s">
        <v>268</v>
      </c>
      <c r="W9" s="83" t="s">
        <v>268</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Corrupcion'!$A$7:$B$224,2,TRUE)</f>
        <v>13. Adquisición de Bienes y Servicios</v>
      </c>
      <c r="D10" s="98" t="str">
        <f>VLOOKUP(B10,'Mapa Corrupcion'!$A$7:$I$224,9,1)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267</v>
      </c>
      <c r="F10" s="83" t="s">
        <v>267</v>
      </c>
      <c r="G10" s="83" t="s">
        <v>267</v>
      </c>
      <c r="H10" s="83" t="s">
        <v>267</v>
      </c>
      <c r="I10" s="83" t="s">
        <v>267</v>
      </c>
      <c r="J10" s="83" t="s">
        <v>267</v>
      </c>
      <c r="K10" s="83" t="s">
        <v>268</v>
      </c>
      <c r="L10" s="83" t="s">
        <v>268</v>
      </c>
      <c r="M10" s="83" t="s">
        <v>268</v>
      </c>
      <c r="N10" s="83" t="s">
        <v>267</v>
      </c>
      <c r="O10" s="83" t="s">
        <v>267</v>
      </c>
      <c r="P10" s="83" t="s">
        <v>267</v>
      </c>
      <c r="Q10" s="83" t="s">
        <v>267</v>
      </c>
      <c r="R10" s="83" t="s">
        <v>267</v>
      </c>
      <c r="S10" s="83" t="s">
        <v>268</v>
      </c>
      <c r="T10" s="83" t="s">
        <v>268</v>
      </c>
      <c r="U10" s="83" t="s">
        <v>268</v>
      </c>
      <c r="V10" s="83" t="s">
        <v>268</v>
      </c>
      <c r="W10" s="83" t="s">
        <v>268</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Corrupcion'!$A$7:$B$224,2,TRUE)</f>
        <v>13. Adquisición de Bienes y Servicios</v>
      </c>
      <c r="D11" s="98" t="str">
        <f>VLOOKUP(B11,'Mapa Corrupcion'!$A$7:$I$224,9,1)</f>
        <v>Posibilidad de validar documentos elaborados de manera fraudulenta y/o sin acatar la normatividad vigente por parte del funcionario y/o contratista para favorecer a un tercero generando mala imagen a la Entidad y/o perdida de credibilidad.</v>
      </c>
      <c r="E11" s="83" t="s">
        <v>267</v>
      </c>
      <c r="F11" s="83" t="s">
        <v>267</v>
      </c>
      <c r="G11" s="83" t="s">
        <v>267</v>
      </c>
      <c r="H11" s="83" t="s">
        <v>267</v>
      </c>
      <c r="I11" s="83" t="s">
        <v>267</v>
      </c>
      <c r="J11" s="83" t="s">
        <v>267</v>
      </c>
      <c r="K11" s="83" t="s">
        <v>268</v>
      </c>
      <c r="L11" s="83" t="s">
        <v>268</v>
      </c>
      <c r="M11" s="83" t="s">
        <v>268</v>
      </c>
      <c r="N11" s="83" t="s">
        <v>267</v>
      </c>
      <c r="O11" s="83" t="s">
        <v>267</v>
      </c>
      <c r="P11" s="83" t="s">
        <v>267</v>
      </c>
      <c r="Q11" s="83" t="s">
        <v>267</v>
      </c>
      <c r="R11" s="83" t="s">
        <v>267</v>
      </c>
      <c r="S11" s="83" t="s">
        <v>268</v>
      </c>
      <c r="T11" s="83" t="s">
        <v>268</v>
      </c>
      <c r="U11" s="83" t="s">
        <v>268</v>
      </c>
      <c r="V11" s="83" t="s">
        <v>268</v>
      </c>
      <c r="W11" s="83" t="s">
        <v>268</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Corrupcion'!$A$7:$B$224,2,TRUE)</f>
        <v xml:space="preserve">15. Gestión de Control Disciplinario Interno </v>
      </c>
      <c r="D12" s="98" t="str">
        <f>VLOOKUP(B12,'Mapa Corrupcion'!$A$7:$I$224,9,1)</f>
        <v xml:space="preserve">Posibilidad de expedir actos administrativos sin el debido proceso favoreciendo o desfavoreciendo a terceros por parte de la Oficina de Control Disciplinario Interno </v>
      </c>
      <c r="E12" s="83" t="s">
        <v>267</v>
      </c>
      <c r="F12" s="83" t="s">
        <v>267</v>
      </c>
      <c r="G12" s="83" t="s">
        <v>267</v>
      </c>
      <c r="H12" s="83" t="s">
        <v>267</v>
      </c>
      <c r="I12" s="83" t="s">
        <v>267</v>
      </c>
      <c r="J12" s="83" t="s">
        <v>267</v>
      </c>
      <c r="K12" s="83" t="s">
        <v>268</v>
      </c>
      <c r="L12" s="83" t="s">
        <v>268</v>
      </c>
      <c r="M12" s="83" t="s">
        <v>268</v>
      </c>
      <c r="N12" s="83" t="s">
        <v>267</v>
      </c>
      <c r="O12" s="83" t="s">
        <v>267</v>
      </c>
      <c r="P12" s="83" t="s">
        <v>267</v>
      </c>
      <c r="Q12" s="83" t="s">
        <v>267</v>
      </c>
      <c r="R12" s="83" t="s">
        <v>267</v>
      </c>
      <c r="S12" s="83" t="s">
        <v>268</v>
      </c>
      <c r="T12" s="83" t="s">
        <v>268</v>
      </c>
      <c r="U12" s="83" t="s">
        <v>268</v>
      </c>
      <c r="V12" s="83" t="s">
        <v>268</v>
      </c>
      <c r="W12" s="83" t="s">
        <v>268</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Corrupcion'!$A$7:$B$224,2,TRUE)</f>
        <v>10. Gestión Financiera</v>
      </c>
      <c r="D13" s="98" t="str">
        <f>VLOOKUP(B13,'Mapa Corrupcion'!$A$7:$I$224,9,1)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267</v>
      </c>
      <c r="F13" s="83" t="s">
        <v>267</v>
      </c>
      <c r="G13" s="83" t="s">
        <v>267</v>
      </c>
      <c r="H13" s="83" t="s">
        <v>267</v>
      </c>
      <c r="I13" s="83" t="s">
        <v>267</v>
      </c>
      <c r="J13" s="83" t="s">
        <v>267</v>
      </c>
      <c r="K13" s="83" t="s">
        <v>268</v>
      </c>
      <c r="L13" s="83" t="s">
        <v>268</v>
      </c>
      <c r="M13" s="83" t="s">
        <v>268</v>
      </c>
      <c r="N13" s="83" t="s">
        <v>267</v>
      </c>
      <c r="O13" s="83" t="s">
        <v>267</v>
      </c>
      <c r="P13" s="83" t="s">
        <v>267</v>
      </c>
      <c r="Q13" s="83" t="s">
        <v>267</v>
      </c>
      <c r="R13" s="83" t="s">
        <v>267</v>
      </c>
      <c r="S13" s="83" t="s">
        <v>268</v>
      </c>
      <c r="T13" s="83" t="s">
        <v>268</v>
      </c>
      <c r="U13" s="83" t="s">
        <v>268</v>
      </c>
      <c r="V13" s="83" t="s">
        <v>268</v>
      </c>
      <c r="W13" s="83" t="s">
        <v>268</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Corrupcion'!$A$7:$B$224,2,TRUE)</f>
        <v>12. Gestión del Talento Humano</v>
      </c>
      <c r="D14" s="98" t="str">
        <f>VLOOKUP(B14,'Mapa Corrupcion'!$A$7:$I$224,9,1)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267</v>
      </c>
      <c r="F14" s="83" t="s">
        <v>267</v>
      </c>
      <c r="G14" s="83" t="s">
        <v>267</v>
      </c>
      <c r="H14" s="83" t="s">
        <v>267</v>
      </c>
      <c r="I14" s="83" t="s">
        <v>267</v>
      </c>
      <c r="J14" s="83" t="s">
        <v>267</v>
      </c>
      <c r="K14" s="83" t="s">
        <v>268</v>
      </c>
      <c r="L14" s="83" t="s">
        <v>268</v>
      </c>
      <c r="M14" s="83" t="s">
        <v>268</v>
      </c>
      <c r="N14" s="83" t="s">
        <v>267</v>
      </c>
      <c r="O14" s="83" t="s">
        <v>267</v>
      </c>
      <c r="P14" s="83" t="s">
        <v>267</v>
      </c>
      <c r="Q14" s="83" t="s">
        <v>267</v>
      </c>
      <c r="R14" s="83" t="s">
        <v>267</v>
      </c>
      <c r="S14" s="83" t="s">
        <v>268</v>
      </c>
      <c r="T14" s="83" t="s">
        <v>268</v>
      </c>
      <c r="U14" s="83" t="s">
        <v>268</v>
      </c>
      <c r="V14" s="83" t="s">
        <v>268</v>
      </c>
      <c r="W14" s="83" t="s">
        <v>268</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Corrupcion'!$A$7:$B$224,2,TRUE)</f>
        <v>16. Evaluación de la Gestión</v>
      </c>
      <c r="D15" s="98" t="str">
        <f>VLOOKUP(B15,'Mapa Corrupcion'!$A$7:$I$224,9,1)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267</v>
      </c>
      <c r="F15" s="83" t="s">
        <v>267</v>
      </c>
      <c r="G15" s="83" t="s">
        <v>267</v>
      </c>
      <c r="H15" s="83" t="s">
        <v>267</v>
      </c>
      <c r="I15" s="83" t="s">
        <v>267</v>
      </c>
      <c r="J15" s="83" t="s">
        <v>267</v>
      </c>
      <c r="K15" s="83" t="s">
        <v>268</v>
      </c>
      <c r="L15" s="83" t="s">
        <v>268</v>
      </c>
      <c r="M15" s="83" t="s">
        <v>268</v>
      </c>
      <c r="N15" s="83" t="s">
        <v>267</v>
      </c>
      <c r="O15" s="83" t="s">
        <v>267</v>
      </c>
      <c r="P15" s="83" t="s">
        <v>267</v>
      </c>
      <c r="Q15" s="83" t="s">
        <v>267</v>
      </c>
      <c r="R15" s="83" t="s">
        <v>267</v>
      </c>
      <c r="S15" s="83" t="s">
        <v>268</v>
      </c>
      <c r="T15" s="83" t="s">
        <v>268</v>
      </c>
      <c r="U15" s="83" t="s">
        <v>268</v>
      </c>
      <c r="V15" s="83" t="s">
        <v>268</v>
      </c>
      <c r="W15" s="83" t="s">
        <v>268</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customHeight="1" x14ac:dyDescent="0.25">
      <c r="A16" s="70"/>
      <c r="B16" s="99">
        <v>11</v>
      </c>
      <c r="C16" s="98" t="str">
        <f>VLOOKUP(B16,'Mapa Corrupcion'!$A$7:$B$224,2,TRUE)</f>
        <v>7. Urbanizaciones y Titulación</v>
      </c>
      <c r="D16" s="98" t="str">
        <f>VLOOKUP(B16,'Mapa Corrupcion'!$A$7:$I$224,9,1)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v>
      </c>
      <c r="E16" s="83" t="s">
        <v>268</v>
      </c>
      <c r="F16" s="83" t="s">
        <v>268</v>
      </c>
      <c r="G16" s="83" t="s">
        <v>267</v>
      </c>
      <c r="H16" s="83" t="s">
        <v>267</v>
      </c>
      <c r="I16" s="83" t="s">
        <v>268</v>
      </c>
      <c r="J16" s="83" t="s">
        <v>268</v>
      </c>
      <c r="K16" s="83" t="s">
        <v>268</v>
      </c>
      <c r="L16" s="83" t="s">
        <v>268</v>
      </c>
      <c r="M16" s="83" t="s">
        <v>268</v>
      </c>
      <c r="N16" s="83" t="s">
        <v>268</v>
      </c>
      <c r="O16" s="83" t="s">
        <v>267</v>
      </c>
      <c r="P16" s="83" t="s">
        <v>267</v>
      </c>
      <c r="Q16" s="83" t="s">
        <v>267</v>
      </c>
      <c r="R16" s="83" t="s">
        <v>268</v>
      </c>
      <c r="S16" s="83" t="s">
        <v>268</v>
      </c>
      <c r="T16" s="83" t="s">
        <v>268</v>
      </c>
      <c r="U16" s="83" t="s">
        <v>268</v>
      </c>
      <c r="V16" s="83" t="s">
        <v>268</v>
      </c>
      <c r="W16" s="83" t="s">
        <v>268</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customHeight="1" x14ac:dyDescent="0.25">
      <c r="A17" s="70"/>
      <c r="B17" s="99">
        <v>12</v>
      </c>
      <c r="C17" s="98" t="str">
        <f>VLOOKUP(B17,'Mapa Corrupcion'!$A$7:$B$224,2,TRUE)</f>
        <v>11. Gestión Documental</v>
      </c>
      <c r="D17" s="98" t="str">
        <f>VLOOKUP(B17,'Mapa Corrupcion'!$A$7:$I$224,9,1)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268</v>
      </c>
      <c r="F17" s="83" t="s">
        <v>268</v>
      </c>
      <c r="G17" s="83" t="s">
        <v>267</v>
      </c>
      <c r="H17" s="83" t="s">
        <v>267</v>
      </c>
      <c r="I17" s="83" t="s">
        <v>268</v>
      </c>
      <c r="J17" s="83" t="s">
        <v>268</v>
      </c>
      <c r="K17" s="83" t="s">
        <v>268</v>
      </c>
      <c r="L17" s="83" t="s">
        <v>268</v>
      </c>
      <c r="M17" s="83" t="s">
        <v>268</v>
      </c>
      <c r="N17" s="83" t="s">
        <v>267</v>
      </c>
      <c r="O17" s="83" t="s">
        <v>268</v>
      </c>
      <c r="P17" s="83" t="s">
        <v>267</v>
      </c>
      <c r="Q17" s="83" t="s">
        <v>267</v>
      </c>
      <c r="R17" s="83" t="s">
        <v>268</v>
      </c>
      <c r="S17" s="83" t="s">
        <v>268</v>
      </c>
      <c r="T17" s="83" t="s">
        <v>268</v>
      </c>
      <c r="U17" s="83" t="s">
        <v>268</v>
      </c>
      <c r="V17" s="83" t="s">
        <v>268</v>
      </c>
      <c r="W17" s="83" t="s">
        <v>268</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Corrupcion'!$A$7:$B$224,2,TRUE)</f>
        <v>9.Gestión_Administrativa</v>
      </c>
      <c r="D18" s="98" t="str">
        <f>VLOOKUP(B18,'Mapa Corrupcion'!$A$7:$I$224,9,1)</f>
        <v>Posibilidad de favorecer a nombre propio o de un tercero en el momento de gestionar la recepción, almacenamiento y entrega de bienes muebles, registro de inventarios para apropiarse de los mismos o favorecer a un tercero</v>
      </c>
      <c r="E18" s="83" t="s">
        <v>267</v>
      </c>
      <c r="F18" s="83" t="s">
        <v>267</v>
      </c>
      <c r="G18" s="83" t="s">
        <v>267</v>
      </c>
      <c r="H18" s="83" t="s">
        <v>267</v>
      </c>
      <c r="I18" s="83" t="s">
        <v>267</v>
      </c>
      <c r="J18" s="83" t="s">
        <v>267</v>
      </c>
      <c r="K18" s="83" t="s">
        <v>268</v>
      </c>
      <c r="L18" s="83" t="s">
        <v>268</v>
      </c>
      <c r="M18" s="83" t="s">
        <v>268</v>
      </c>
      <c r="N18" s="83" t="s">
        <v>267</v>
      </c>
      <c r="O18" s="83" t="s">
        <v>267</v>
      </c>
      <c r="P18" s="83" t="s">
        <v>267</v>
      </c>
      <c r="Q18" s="83" t="s">
        <v>267</v>
      </c>
      <c r="R18" s="83" t="s">
        <v>267</v>
      </c>
      <c r="S18" s="83" t="s">
        <v>268</v>
      </c>
      <c r="T18" s="83" t="s">
        <v>268</v>
      </c>
      <c r="U18" s="83" t="s">
        <v>268</v>
      </c>
      <c r="V18" s="83" t="s">
        <v>268</v>
      </c>
      <c r="W18" s="83" t="s">
        <v>268</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Corrupcion'!$A$7:$B$224,2,TRUE)</f>
        <v>14. Gestión Tecnología de la Información y Comunicaciones</v>
      </c>
      <c r="D19" s="98" t="str">
        <f>VLOOKUP(B19,'Mapa Corrupcion'!$A$7:$I$224,9,1)</f>
        <v>Posibilidad de compartir información digital  de carácter confidencial que administra la CVP acerca de sus beneficiarios y/o grupos de interés , con terceros no autorizados buscando obtener un beneficio.</v>
      </c>
      <c r="E19" s="83" t="s">
        <v>267</v>
      </c>
      <c r="F19" s="83" t="s">
        <v>267</v>
      </c>
      <c r="G19" s="83" t="s">
        <v>267</v>
      </c>
      <c r="H19" s="83" t="s">
        <v>267</v>
      </c>
      <c r="I19" s="83" t="s">
        <v>267</v>
      </c>
      <c r="J19" s="83" t="s">
        <v>267</v>
      </c>
      <c r="K19" s="83" t="s">
        <v>268</v>
      </c>
      <c r="L19" s="83" t="s">
        <v>268</v>
      </c>
      <c r="M19" s="83" t="s">
        <v>268</v>
      </c>
      <c r="N19" s="83" t="s">
        <v>267</v>
      </c>
      <c r="O19" s="83" t="s">
        <v>267</v>
      </c>
      <c r="P19" s="83" t="s">
        <v>267</v>
      </c>
      <c r="Q19" s="83" t="s">
        <v>267</v>
      </c>
      <c r="R19" s="83" t="s">
        <v>267</v>
      </c>
      <c r="S19" s="83" t="s">
        <v>268</v>
      </c>
      <c r="T19" s="83" t="s">
        <v>268</v>
      </c>
      <c r="U19" s="83" t="s">
        <v>268</v>
      </c>
      <c r="V19" s="83" t="s">
        <v>268</v>
      </c>
      <c r="W19" s="83" t="s">
        <v>268</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Corrupcion'!$A$7:$B$224,2,TRUE)</f>
        <v>5. Mejoramiento de Vivienda</v>
      </c>
      <c r="D20" s="98" t="str">
        <f>VLOOKUP(B20,'Mapa Corrupcion'!$A$7:$I$224,9,1)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267</v>
      </c>
      <c r="F20" s="83" t="s">
        <v>267</v>
      </c>
      <c r="G20" s="83" t="s">
        <v>267</v>
      </c>
      <c r="H20" s="83" t="s">
        <v>267</v>
      </c>
      <c r="I20" s="83" t="s">
        <v>267</v>
      </c>
      <c r="J20" s="83" t="s">
        <v>267</v>
      </c>
      <c r="K20" s="83" t="s">
        <v>268</v>
      </c>
      <c r="L20" s="83" t="s">
        <v>268</v>
      </c>
      <c r="M20" s="83" t="s">
        <v>268</v>
      </c>
      <c r="N20" s="83" t="s">
        <v>267</v>
      </c>
      <c r="O20" s="83" t="s">
        <v>267</v>
      </c>
      <c r="P20" s="83" t="s">
        <v>267</v>
      </c>
      <c r="Q20" s="83" t="s">
        <v>267</v>
      </c>
      <c r="R20" s="83" t="s">
        <v>267</v>
      </c>
      <c r="S20" s="83" t="s">
        <v>268</v>
      </c>
      <c r="T20" s="83" t="s">
        <v>268</v>
      </c>
      <c r="U20" s="83" t="s">
        <v>268</v>
      </c>
      <c r="V20" s="83" t="s">
        <v>268</v>
      </c>
      <c r="W20" s="83" t="s">
        <v>268</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Corrupcion'!$A$7:$B$224,2,TRUE)</f>
        <v>5. Mejoramiento de Vivienda</v>
      </c>
      <c r="D21" s="98" t="str">
        <f>VLOOKUP(B21,'Mapa Corrupcion'!$A$7:$I$224,9,1)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267</v>
      </c>
      <c r="F21" s="83" t="s">
        <v>267</v>
      </c>
      <c r="G21" s="83" t="s">
        <v>267</v>
      </c>
      <c r="H21" s="83" t="s">
        <v>267</v>
      </c>
      <c r="I21" s="83" t="s">
        <v>267</v>
      </c>
      <c r="J21" s="83" t="s">
        <v>267</v>
      </c>
      <c r="K21" s="83" t="s">
        <v>268</v>
      </c>
      <c r="L21" s="83" t="s">
        <v>268</v>
      </c>
      <c r="M21" s="83" t="s">
        <v>268</v>
      </c>
      <c r="N21" s="83" t="s">
        <v>267</v>
      </c>
      <c r="O21" s="83" t="s">
        <v>267</v>
      </c>
      <c r="P21" s="83" t="s">
        <v>267</v>
      </c>
      <c r="Q21" s="83" t="s">
        <v>267</v>
      </c>
      <c r="R21" s="83" t="s">
        <v>267</v>
      </c>
      <c r="S21" s="83" t="s">
        <v>268</v>
      </c>
      <c r="T21" s="83" t="s">
        <v>268</v>
      </c>
      <c r="U21" s="83" t="s">
        <v>268</v>
      </c>
      <c r="V21" s="83" t="s">
        <v>268</v>
      </c>
      <c r="W21" s="83" t="s">
        <v>268</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customHeight="1" x14ac:dyDescent="0.25">
      <c r="A22" s="70"/>
      <c r="B22" s="99">
        <v>17</v>
      </c>
      <c r="C22" s="98" t="str">
        <f>VLOOKUP(B22,'Mapa Corrupcion'!$A$7:$B$224,2,TRUE)</f>
        <v>5. Mejoramiento de Vivienda</v>
      </c>
      <c r="D22" s="98" t="str">
        <f>VLOOKUP(B22,'Mapa Corrupcion'!$A$7:$I$224,9,1)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268</v>
      </c>
      <c r="F22" s="83" t="s">
        <v>268</v>
      </c>
      <c r="G22" s="83" t="s">
        <v>267</v>
      </c>
      <c r="H22" s="83" t="s">
        <v>267</v>
      </c>
      <c r="I22" s="83" t="s">
        <v>268</v>
      </c>
      <c r="J22" s="83" t="s">
        <v>268</v>
      </c>
      <c r="K22" s="83" t="s">
        <v>268</v>
      </c>
      <c r="L22" s="83" t="s">
        <v>268</v>
      </c>
      <c r="M22" s="83" t="s">
        <v>268</v>
      </c>
      <c r="N22" s="83" t="s">
        <v>267</v>
      </c>
      <c r="O22" s="83" t="s">
        <v>268</v>
      </c>
      <c r="P22" s="83" t="s">
        <v>267</v>
      </c>
      <c r="Q22" s="83" t="s">
        <v>267</v>
      </c>
      <c r="R22" s="83" t="s">
        <v>268</v>
      </c>
      <c r="S22" s="83" t="s">
        <v>268</v>
      </c>
      <c r="T22" s="83" t="s">
        <v>268</v>
      </c>
      <c r="U22" s="83" t="s">
        <v>268</v>
      </c>
      <c r="V22" s="83" t="s">
        <v>268</v>
      </c>
      <c r="W22" s="83" t="s">
        <v>268</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customHeight="1" x14ac:dyDescent="0.25">
      <c r="A23" s="70"/>
      <c r="B23" s="99">
        <v>18</v>
      </c>
      <c r="C23" s="98" t="str">
        <f>VLOOKUP(B23,'Mapa Corrupcion'!$A$7:$B$224,2,TRUE)</f>
        <v>10. Gestión Financiera</v>
      </c>
      <c r="D23" s="98" t="str">
        <f>VLOOKUP(B23,'Mapa Corrupcion'!$A$7:$I$224,9,1)</f>
        <v xml:space="preserve">Posibilidad de presentar debilidad en la aplicación de los puntos de control establecido en el procedimiento de pagos y Tramitar pagos sin cumplir con los requisitos establecidos   </v>
      </c>
      <c r="E23" s="83" t="s">
        <v>268</v>
      </c>
      <c r="F23" s="83" t="s">
        <v>268</v>
      </c>
      <c r="G23" s="83" t="s">
        <v>267</v>
      </c>
      <c r="H23" s="83" t="s">
        <v>267</v>
      </c>
      <c r="I23" s="83" t="s">
        <v>268</v>
      </c>
      <c r="J23" s="83" t="s">
        <v>268</v>
      </c>
      <c r="K23" s="83" t="s">
        <v>268</v>
      </c>
      <c r="L23" s="83" t="s">
        <v>268</v>
      </c>
      <c r="M23" s="83" t="s">
        <v>268</v>
      </c>
      <c r="N23" s="83" t="s">
        <v>267</v>
      </c>
      <c r="O23" s="83" t="s">
        <v>268</v>
      </c>
      <c r="P23" s="83" t="s">
        <v>267</v>
      </c>
      <c r="Q23" s="83" t="s">
        <v>267</v>
      </c>
      <c r="R23" s="83" t="s">
        <v>268</v>
      </c>
      <c r="S23" s="83" t="s">
        <v>268</v>
      </c>
      <c r="T23" s="83" t="s">
        <v>268</v>
      </c>
      <c r="U23" s="83" t="s">
        <v>268</v>
      </c>
      <c r="V23" s="83" t="s">
        <v>268</v>
      </c>
      <c r="W23" s="83" t="s">
        <v>268</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Corrupcion'!$A$7:$B$224,2,TRUE)</f>
        <v>10. Gestión Financiera</v>
      </c>
      <c r="D24" s="98" t="str">
        <f>VLOOKUP(B24,'Mapa Corrupcion'!$A$7:$I$224,9,1)</f>
        <v>Posibilidad de desviar recursos, y no recuperar préstamos otorgados, viéndose afectada la imagen y los ingresos de la entidad, con el ánimo de obtener un beneficio privado</v>
      </c>
      <c r="E24" s="83" t="s">
        <v>267</v>
      </c>
      <c r="F24" s="83" t="s">
        <v>267</v>
      </c>
      <c r="G24" s="83" t="s">
        <v>267</v>
      </c>
      <c r="H24" s="83" t="s">
        <v>267</v>
      </c>
      <c r="I24" s="83" t="s">
        <v>267</v>
      </c>
      <c r="J24" s="83" t="s">
        <v>267</v>
      </c>
      <c r="K24" s="83" t="s">
        <v>268</v>
      </c>
      <c r="L24" s="83" t="s">
        <v>268</v>
      </c>
      <c r="M24" s="83" t="s">
        <v>268</v>
      </c>
      <c r="N24" s="83" t="s">
        <v>267</v>
      </c>
      <c r="O24" s="83" t="s">
        <v>267</v>
      </c>
      <c r="P24" s="83" t="s">
        <v>267</v>
      </c>
      <c r="Q24" s="83" t="s">
        <v>267</v>
      </c>
      <c r="R24" s="83" t="s">
        <v>267</v>
      </c>
      <c r="S24" s="83" t="s">
        <v>268</v>
      </c>
      <c r="T24" s="83" t="s">
        <v>268</v>
      </c>
      <c r="U24" s="83" t="s">
        <v>268</v>
      </c>
      <c r="V24" s="83" t="s">
        <v>268</v>
      </c>
      <c r="W24" s="83" t="s">
        <v>268</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Corrupcion'!$A$7:$B$224,2,TRUE)</f>
        <v>7. Urbanizaciones y Titulación</v>
      </c>
      <c r="D25" s="98" t="str">
        <f>VLOOKUP(B25,'Mapa Corrupcion'!$A$7:$I$224,9,1)</f>
        <v>Posibilidad de favorecer a terceros, omitiendo los aspectos legales del proceso. Esto puede generar detrimento de los recursos públicos y generar investigaciones por parte de los entes de control, afectando la imagen de la entidad.</v>
      </c>
      <c r="E25" s="83" t="s">
        <v>267</v>
      </c>
      <c r="F25" s="83" t="s">
        <v>267</v>
      </c>
      <c r="G25" s="83" t="s">
        <v>267</v>
      </c>
      <c r="H25" s="83" t="s">
        <v>267</v>
      </c>
      <c r="I25" s="83" t="s">
        <v>267</v>
      </c>
      <c r="J25" s="83" t="s">
        <v>267</v>
      </c>
      <c r="K25" s="83" t="s">
        <v>268</v>
      </c>
      <c r="L25" s="83" t="s">
        <v>268</v>
      </c>
      <c r="M25" s="83" t="s">
        <v>268</v>
      </c>
      <c r="N25" s="83" t="s">
        <v>267</v>
      </c>
      <c r="O25" s="83" t="s">
        <v>267</v>
      </c>
      <c r="P25" s="83" t="s">
        <v>267</v>
      </c>
      <c r="Q25" s="83" t="s">
        <v>267</v>
      </c>
      <c r="R25" s="83" t="s">
        <v>267</v>
      </c>
      <c r="S25" s="83" t="s">
        <v>268</v>
      </c>
      <c r="T25" s="83" t="s">
        <v>268</v>
      </c>
      <c r="U25" s="83" t="s">
        <v>268</v>
      </c>
      <c r="V25" s="83" t="s">
        <v>268</v>
      </c>
      <c r="W25" s="83" t="s">
        <v>268</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78" customHeight="1" x14ac:dyDescent="0.25">
      <c r="A26" s="70"/>
      <c r="B26" s="99">
        <v>21</v>
      </c>
      <c r="C26" s="98" t="str">
        <f>VLOOKUP(B26,'Mapa Corrupcion'!$A$7:$B$224,2,TRUE)</f>
        <v>4. Reasentamientos</v>
      </c>
      <c r="D26" s="98" t="str">
        <f>VLOOKUP(B26,'Mapa Corrupcion'!$A$7:$I$224,9,1)</f>
        <v>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v>
      </c>
      <c r="E26" s="83" t="s">
        <v>267</v>
      </c>
      <c r="F26" s="83" t="s">
        <v>267</v>
      </c>
      <c r="G26" s="83" t="s">
        <v>267</v>
      </c>
      <c r="H26" s="83" t="s">
        <v>267</v>
      </c>
      <c r="I26" s="83" t="s">
        <v>267</v>
      </c>
      <c r="J26" s="83" t="s">
        <v>267</v>
      </c>
      <c r="K26" s="83" t="s">
        <v>268</v>
      </c>
      <c r="L26" s="83" t="s">
        <v>268</v>
      </c>
      <c r="M26" s="83" t="s">
        <v>268</v>
      </c>
      <c r="N26" s="83" t="s">
        <v>267</v>
      </c>
      <c r="O26" s="83" t="s">
        <v>267</v>
      </c>
      <c r="P26" s="83" t="s">
        <v>267</v>
      </c>
      <c r="Q26" s="83" t="s">
        <v>267</v>
      </c>
      <c r="R26" s="83" t="s">
        <v>267</v>
      </c>
      <c r="S26" s="83" t="s">
        <v>268</v>
      </c>
      <c r="T26" s="83" t="s">
        <v>268</v>
      </c>
      <c r="U26" s="83" t="s">
        <v>268</v>
      </c>
      <c r="V26" s="83" t="s">
        <v>268</v>
      </c>
      <c r="W26" s="83" t="s">
        <v>268</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8" customHeight="1" x14ac:dyDescent="0.25">
      <c r="A27" s="70"/>
      <c r="B27" s="99">
        <v>22</v>
      </c>
      <c r="C27" s="98" t="str">
        <f>VLOOKUP(B27,'Mapa Corrupcion'!$A$7:$B$224,2,TRUE)</f>
        <v>12. Gestión del Talento Humano</v>
      </c>
      <c r="D27" s="98" t="str">
        <f>VLOOKUP(B27,'Mapa Corrupcion'!$A$7:$I$224,9,1)</f>
        <v>Posibilidad de favorecer a nombre propio o de un tercero en el momento de realizar la liquidación y pagos de nómina, desconociendo los principios legales y ejecutando mal los recursos públicos</v>
      </c>
      <c r="E27" s="83" t="s">
        <v>268</v>
      </c>
      <c r="F27" s="83" t="s">
        <v>268</v>
      </c>
      <c r="G27" s="83" t="s">
        <v>267</v>
      </c>
      <c r="H27" s="83" t="s">
        <v>267</v>
      </c>
      <c r="I27" s="83" t="s">
        <v>268</v>
      </c>
      <c r="J27" s="83" t="s">
        <v>268</v>
      </c>
      <c r="K27" s="83" t="s">
        <v>268</v>
      </c>
      <c r="L27" s="83" t="s">
        <v>268</v>
      </c>
      <c r="M27" s="83" t="s">
        <v>268</v>
      </c>
      <c r="N27" s="83" t="s">
        <v>267</v>
      </c>
      <c r="O27" s="83" t="s">
        <v>268</v>
      </c>
      <c r="P27" s="83" t="s">
        <v>267</v>
      </c>
      <c r="Q27" s="83" t="s">
        <v>267</v>
      </c>
      <c r="R27" s="83" t="s">
        <v>268</v>
      </c>
      <c r="S27" s="83" t="s">
        <v>268</v>
      </c>
      <c r="T27" s="83" t="s">
        <v>268</v>
      </c>
      <c r="U27" s="83" t="s">
        <v>268</v>
      </c>
      <c r="V27" s="83" t="s">
        <v>268</v>
      </c>
      <c r="W27" s="83" t="s">
        <v>268</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8" customHeight="1" x14ac:dyDescent="0.25">
      <c r="A28" s="70"/>
      <c r="B28" s="99">
        <v>23</v>
      </c>
      <c r="C28" s="98" t="str">
        <f>VLOOKUP(B28,'Mapa Corrupcion'!$A$7:$B$224,2,TRUE)</f>
        <v>12. Gestión del Talento Humano</v>
      </c>
      <c r="D28" s="98" t="str">
        <f>VLOOKUP(B28,'Mapa Corrupcion'!$A$7:$I$224,9,1)</f>
        <v>Posibilidad de favorecer a nombre propio o de un tercero en el momento de realizar las certificaciones salariales, laborales y de tiempos laborados para pensiones</v>
      </c>
      <c r="E28" s="83" t="s">
        <v>268</v>
      </c>
      <c r="F28" s="83" t="s">
        <v>268</v>
      </c>
      <c r="G28" s="83" t="s">
        <v>267</v>
      </c>
      <c r="H28" s="83" t="s">
        <v>267</v>
      </c>
      <c r="I28" s="83" t="s">
        <v>268</v>
      </c>
      <c r="J28" s="83" t="s">
        <v>268</v>
      </c>
      <c r="K28" s="83" t="s">
        <v>268</v>
      </c>
      <c r="L28" s="83" t="s">
        <v>268</v>
      </c>
      <c r="M28" s="83" t="s">
        <v>268</v>
      </c>
      <c r="N28" s="83" t="s">
        <v>267</v>
      </c>
      <c r="O28" s="83" t="s">
        <v>268</v>
      </c>
      <c r="P28" s="83" t="s">
        <v>267</v>
      </c>
      <c r="Q28" s="83" t="s">
        <v>267</v>
      </c>
      <c r="R28" s="83" t="s">
        <v>268</v>
      </c>
      <c r="S28" s="83" t="s">
        <v>268</v>
      </c>
      <c r="T28" s="83" t="s">
        <v>268</v>
      </c>
      <c r="U28" s="83" t="s">
        <v>268</v>
      </c>
      <c r="V28" s="83" t="s">
        <v>268</v>
      </c>
      <c r="W28" s="83" t="s">
        <v>268</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8" customHeight="1" x14ac:dyDescent="0.25">
      <c r="A29" s="70"/>
      <c r="B29" s="99">
        <v>24</v>
      </c>
      <c r="C29" s="98" t="str">
        <f>VLOOKUP(B29,'Mapa Corrupcion'!$A$7:$B$224,2,TRUE)</f>
        <v>10. Gestión Financiera</v>
      </c>
      <c r="D29" s="98" t="str">
        <f>VLOOKUP(B29,'Mapa Corrupcion'!$A$7:$I$224,9,1)</f>
        <v>Posibilidad de desviar recursos, y no recuperar préstamos otorgados, viéndose afectada la imagen y los ingresos de la entidad, con el ánimo de obtener un beneficio privado</v>
      </c>
      <c r="E29" s="83" t="s">
        <v>268</v>
      </c>
      <c r="F29" s="83" t="s">
        <v>268</v>
      </c>
      <c r="G29" s="83" t="s">
        <v>267</v>
      </c>
      <c r="H29" s="83" t="s">
        <v>267</v>
      </c>
      <c r="I29" s="83" t="s">
        <v>268</v>
      </c>
      <c r="J29" s="83" t="s">
        <v>268</v>
      </c>
      <c r="K29" s="83" t="s">
        <v>268</v>
      </c>
      <c r="L29" s="83" t="s">
        <v>268</v>
      </c>
      <c r="M29" s="83" t="s">
        <v>268</v>
      </c>
      <c r="N29" s="83" t="s">
        <v>267</v>
      </c>
      <c r="O29" s="83" t="s">
        <v>268</v>
      </c>
      <c r="P29" s="83" t="s">
        <v>267</v>
      </c>
      <c r="Q29" s="83" t="s">
        <v>267</v>
      </c>
      <c r="R29" s="83" t="s">
        <v>268</v>
      </c>
      <c r="S29" s="83" t="s">
        <v>268</v>
      </c>
      <c r="T29" s="83" t="s">
        <v>268</v>
      </c>
      <c r="U29" s="83" t="s">
        <v>268</v>
      </c>
      <c r="V29" s="83" t="s">
        <v>268</v>
      </c>
      <c r="W29" s="83" t="s">
        <v>268</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34.5" customHeight="1" x14ac:dyDescent="0.25">
      <c r="A30" s="70"/>
      <c r="B30" s="88"/>
      <c r="C30" s="82" t="e">
        <f>VLOOKUP(B30,'Mapa Corrupcion'!$A$7:$B$224,2,TRUE)</f>
        <v>#N/A</v>
      </c>
      <c r="D30" s="82" t="e">
        <f>VLOOKUP(B30,'Mapa Corrupcion'!$A$7:$I$224,9,1)</f>
        <v>#N/A</v>
      </c>
      <c r="E30" s="83" t="s">
        <v>244</v>
      </c>
      <c r="F30" s="83" t="s">
        <v>244</v>
      </c>
      <c r="G30" s="83" t="s">
        <v>244</v>
      </c>
      <c r="H30" s="83" t="s">
        <v>244</v>
      </c>
      <c r="I30" s="83" t="s">
        <v>244</v>
      </c>
      <c r="J30" s="83" t="s">
        <v>244</v>
      </c>
      <c r="K30" s="83" t="s">
        <v>244</v>
      </c>
      <c r="L30" s="83" t="s">
        <v>244</v>
      </c>
      <c r="M30" s="83" t="s">
        <v>244</v>
      </c>
      <c r="N30" s="83" t="s">
        <v>244</v>
      </c>
      <c r="O30" s="83" t="s">
        <v>244</v>
      </c>
      <c r="P30" s="83" t="s">
        <v>244</v>
      </c>
      <c r="Q30" s="83" t="s">
        <v>244</v>
      </c>
      <c r="R30" s="83" t="s">
        <v>244</v>
      </c>
      <c r="S30" s="83" t="s">
        <v>244</v>
      </c>
      <c r="T30" s="83" t="s">
        <v>244</v>
      </c>
      <c r="U30" s="83" t="s">
        <v>244</v>
      </c>
      <c r="V30" s="83" t="s">
        <v>244</v>
      </c>
      <c r="W30" s="83" t="s">
        <v>244</v>
      </c>
      <c r="X30" s="84">
        <f t="shared" si="1"/>
        <v>0</v>
      </c>
      <c r="Y30" s="85">
        <f t="shared" si="2"/>
        <v>0</v>
      </c>
      <c r="Z30" s="86">
        <f t="shared" si="3"/>
        <v>0</v>
      </c>
      <c r="AA30" s="86">
        <f t="shared" si="4"/>
        <v>0</v>
      </c>
      <c r="AB30" s="86">
        <f t="shared" si="5"/>
        <v>5</v>
      </c>
      <c r="AC30" s="87" t="str">
        <f t="shared" si="6"/>
        <v xml:space="preserve"> </v>
      </c>
      <c r="AD30" s="87" t="str">
        <f t="shared" si="7"/>
        <v xml:space="preserve"> </v>
      </c>
      <c r="AE30" s="87" t="str">
        <f t="shared" si="0"/>
        <v>Moderado</v>
      </c>
      <c r="AF30" s="90" t="s">
        <v>271</v>
      </c>
    </row>
    <row r="31" spans="1:32" ht="34.5" customHeight="1" x14ac:dyDescent="0.25">
      <c r="A31" s="70"/>
      <c r="B31" s="88"/>
      <c r="C31" s="82" t="e">
        <f>VLOOKUP(B31,'Mapa Corrupcion'!$A$7:$B$224,2,TRUE)</f>
        <v>#N/A</v>
      </c>
      <c r="D31" s="82" t="e">
        <f>VLOOKUP(B31,'Mapa Corrupcion'!$A$7:$I$224,9,1)</f>
        <v>#N/A</v>
      </c>
      <c r="E31" s="83" t="s">
        <v>244</v>
      </c>
      <c r="F31" s="83" t="s">
        <v>244</v>
      </c>
      <c r="G31" s="83" t="s">
        <v>244</v>
      </c>
      <c r="H31" s="83" t="s">
        <v>244</v>
      </c>
      <c r="I31" s="83" t="s">
        <v>244</v>
      </c>
      <c r="J31" s="83" t="s">
        <v>244</v>
      </c>
      <c r="K31" s="83" t="s">
        <v>244</v>
      </c>
      <c r="L31" s="83" t="s">
        <v>244</v>
      </c>
      <c r="M31" s="83" t="s">
        <v>244</v>
      </c>
      <c r="N31" s="83" t="s">
        <v>244</v>
      </c>
      <c r="O31" s="83" t="s">
        <v>244</v>
      </c>
      <c r="P31" s="83" t="s">
        <v>244</v>
      </c>
      <c r="Q31" s="83" t="s">
        <v>244</v>
      </c>
      <c r="R31" s="83" t="s">
        <v>244</v>
      </c>
      <c r="S31" s="83" t="s">
        <v>244</v>
      </c>
      <c r="T31" s="83" t="s">
        <v>244</v>
      </c>
      <c r="U31" s="83" t="s">
        <v>244</v>
      </c>
      <c r="V31" s="83" t="s">
        <v>244</v>
      </c>
      <c r="W31" s="83" t="s">
        <v>244</v>
      </c>
      <c r="X31" s="84">
        <f t="shared" si="1"/>
        <v>0</v>
      </c>
      <c r="Y31" s="85">
        <f t="shared" si="2"/>
        <v>0</v>
      </c>
      <c r="Z31" s="86">
        <f t="shared" si="3"/>
        <v>0</v>
      </c>
      <c r="AA31" s="86">
        <f t="shared" si="4"/>
        <v>0</v>
      </c>
      <c r="AB31" s="86">
        <f t="shared" si="5"/>
        <v>5</v>
      </c>
      <c r="AC31" s="87" t="str">
        <f t="shared" si="6"/>
        <v xml:space="preserve"> </v>
      </c>
      <c r="AD31" s="87" t="str">
        <f t="shared" si="7"/>
        <v xml:space="preserve"> </v>
      </c>
      <c r="AE31" s="87" t="str">
        <f t="shared" si="0"/>
        <v>Moderado</v>
      </c>
      <c r="AF31" s="90" t="s">
        <v>271</v>
      </c>
    </row>
    <row r="32" spans="1:32" ht="34.5" customHeight="1" x14ac:dyDescent="0.25">
      <c r="A32" s="70"/>
      <c r="B32" s="88"/>
      <c r="C32" s="82" t="e">
        <f>VLOOKUP(B32,'Mapa Corrupcion'!$A$7:$B$224,2,TRUE)</f>
        <v>#N/A</v>
      </c>
      <c r="D32" s="82" t="e">
        <f>VLOOKUP(B32,'Mapa Corrupcion'!$A$7:$I$224,9,1)</f>
        <v>#N/A</v>
      </c>
      <c r="E32" s="83" t="s">
        <v>244</v>
      </c>
      <c r="F32" s="83" t="s">
        <v>244</v>
      </c>
      <c r="G32" s="83" t="s">
        <v>244</v>
      </c>
      <c r="H32" s="83" t="s">
        <v>244</v>
      </c>
      <c r="I32" s="83" t="s">
        <v>244</v>
      </c>
      <c r="J32" s="83" t="s">
        <v>244</v>
      </c>
      <c r="K32" s="83" t="s">
        <v>244</v>
      </c>
      <c r="L32" s="83" t="s">
        <v>244</v>
      </c>
      <c r="M32" s="83" t="s">
        <v>244</v>
      </c>
      <c r="N32" s="83" t="s">
        <v>244</v>
      </c>
      <c r="O32" s="83" t="s">
        <v>244</v>
      </c>
      <c r="P32" s="83" t="s">
        <v>244</v>
      </c>
      <c r="Q32" s="83" t="s">
        <v>244</v>
      </c>
      <c r="R32" s="83" t="s">
        <v>244</v>
      </c>
      <c r="S32" s="83" t="s">
        <v>244</v>
      </c>
      <c r="T32" s="83" t="s">
        <v>244</v>
      </c>
      <c r="U32" s="83" t="s">
        <v>244</v>
      </c>
      <c r="V32" s="83" t="s">
        <v>244</v>
      </c>
      <c r="W32" s="83" t="s">
        <v>244</v>
      </c>
      <c r="X32" s="84">
        <f t="shared" si="1"/>
        <v>0</v>
      </c>
      <c r="Y32" s="85">
        <f t="shared" si="2"/>
        <v>0</v>
      </c>
      <c r="Z32" s="86">
        <f t="shared" si="3"/>
        <v>0</v>
      </c>
      <c r="AA32" s="86">
        <f t="shared" si="4"/>
        <v>0</v>
      </c>
      <c r="AB32" s="86">
        <f t="shared" si="5"/>
        <v>5</v>
      </c>
      <c r="AC32" s="87" t="str">
        <f t="shared" si="6"/>
        <v xml:space="preserve"> </v>
      </c>
      <c r="AD32" s="87" t="str">
        <f t="shared" si="7"/>
        <v xml:space="preserve"> </v>
      </c>
      <c r="AE32" s="87" t="str">
        <f t="shared" si="0"/>
        <v>Moderado</v>
      </c>
      <c r="AF32" s="90" t="s">
        <v>271</v>
      </c>
    </row>
    <row r="33" spans="1:32" ht="34.5" customHeight="1" x14ac:dyDescent="0.25">
      <c r="A33" s="70"/>
      <c r="B33" s="88"/>
      <c r="C33" s="82" t="e">
        <f>VLOOKUP(B33,'Mapa Corrupcion'!$A$7:$B$224,2,TRUE)</f>
        <v>#N/A</v>
      </c>
      <c r="D33" s="82" t="e">
        <f>VLOOKUP(B33,'Mapa Corrupcion'!$A$7:$I$224,9,1)</f>
        <v>#N/A</v>
      </c>
      <c r="E33" s="83" t="s">
        <v>244</v>
      </c>
      <c r="F33" s="83" t="s">
        <v>244</v>
      </c>
      <c r="G33" s="83" t="s">
        <v>244</v>
      </c>
      <c r="H33" s="83" t="s">
        <v>244</v>
      </c>
      <c r="I33" s="83" t="s">
        <v>244</v>
      </c>
      <c r="J33" s="83" t="s">
        <v>244</v>
      </c>
      <c r="K33" s="83" t="s">
        <v>244</v>
      </c>
      <c r="L33" s="83" t="s">
        <v>244</v>
      </c>
      <c r="M33" s="83" t="s">
        <v>244</v>
      </c>
      <c r="N33" s="83" t="s">
        <v>244</v>
      </c>
      <c r="O33" s="83" t="s">
        <v>244</v>
      </c>
      <c r="P33" s="83" t="s">
        <v>244</v>
      </c>
      <c r="Q33" s="83" t="s">
        <v>244</v>
      </c>
      <c r="R33" s="83" t="s">
        <v>244</v>
      </c>
      <c r="S33" s="83" t="s">
        <v>244</v>
      </c>
      <c r="T33" s="83" t="s">
        <v>244</v>
      </c>
      <c r="U33" s="83" t="s">
        <v>244</v>
      </c>
      <c r="V33" s="83" t="s">
        <v>244</v>
      </c>
      <c r="W33" s="83" t="s">
        <v>244</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271</v>
      </c>
    </row>
    <row r="34" spans="1:32" ht="34.5" customHeight="1" x14ac:dyDescent="0.25">
      <c r="A34" s="70"/>
      <c r="B34" s="88"/>
      <c r="C34" s="82" t="e">
        <f>VLOOKUP(B34,'Mapa Corrupcion'!$A$7:$B$224,2,TRUE)</f>
        <v>#N/A</v>
      </c>
      <c r="D34" s="82" t="e">
        <f>VLOOKUP(B34,'Mapa Corrupcion'!$A$7:$I$224,9,1)</f>
        <v>#N/A</v>
      </c>
      <c r="E34" s="83" t="s">
        <v>244</v>
      </c>
      <c r="F34" s="83" t="s">
        <v>244</v>
      </c>
      <c r="G34" s="83" t="s">
        <v>244</v>
      </c>
      <c r="H34" s="83" t="s">
        <v>244</v>
      </c>
      <c r="I34" s="83" t="s">
        <v>244</v>
      </c>
      <c r="J34" s="83" t="s">
        <v>244</v>
      </c>
      <c r="K34" s="83" t="s">
        <v>244</v>
      </c>
      <c r="L34" s="83" t="s">
        <v>244</v>
      </c>
      <c r="M34" s="83" t="s">
        <v>244</v>
      </c>
      <c r="N34" s="83" t="s">
        <v>244</v>
      </c>
      <c r="O34" s="83" t="s">
        <v>244</v>
      </c>
      <c r="P34" s="83" t="s">
        <v>244</v>
      </c>
      <c r="Q34" s="83" t="s">
        <v>244</v>
      </c>
      <c r="R34" s="83" t="s">
        <v>244</v>
      </c>
      <c r="S34" s="83" t="s">
        <v>244</v>
      </c>
      <c r="T34" s="83" t="s">
        <v>244</v>
      </c>
      <c r="U34" s="83" t="s">
        <v>244</v>
      </c>
      <c r="V34" s="83" t="s">
        <v>244</v>
      </c>
      <c r="W34" s="83" t="s">
        <v>244</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271</v>
      </c>
    </row>
    <row r="35" spans="1:32" ht="34.5" customHeight="1" x14ac:dyDescent="0.25">
      <c r="A35" s="70"/>
      <c r="B35" s="88"/>
      <c r="C35" s="82" t="e">
        <f>VLOOKUP(B35,'Mapa Corrupcion'!$A$7:$B$224,2,TRUE)</f>
        <v>#N/A</v>
      </c>
      <c r="D35" s="82" t="e">
        <f>VLOOKUP(B35,'Mapa Corrupcion'!$A$7:$I$224,9,1)</f>
        <v>#N/A</v>
      </c>
      <c r="E35" s="83" t="s">
        <v>244</v>
      </c>
      <c r="F35" s="83" t="s">
        <v>244</v>
      </c>
      <c r="G35" s="83" t="s">
        <v>244</v>
      </c>
      <c r="H35" s="83" t="s">
        <v>244</v>
      </c>
      <c r="I35" s="83" t="s">
        <v>244</v>
      </c>
      <c r="J35" s="83" t="s">
        <v>244</v>
      </c>
      <c r="K35" s="83" t="s">
        <v>244</v>
      </c>
      <c r="L35" s="83" t="s">
        <v>244</v>
      </c>
      <c r="M35" s="83" t="s">
        <v>244</v>
      </c>
      <c r="N35" s="83" t="s">
        <v>244</v>
      </c>
      <c r="O35" s="83" t="s">
        <v>244</v>
      </c>
      <c r="P35" s="83" t="s">
        <v>244</v>
      </c>
      <c r="Q35" s="83" t="s">
        <v>244</v>
      </c>
      <c r="R35" s="83" t="s">
        <v>244</v>
      </c>
      <c r="S35" s="83" t="s">
        <v>244</v>
      </c>
      <c r="T35" s="83" t="s">
        <v>244</v>
      </c>
      <c r="U35" s="83" t="s">
        <v>244</v>
      </c>
      <c r="V35" s="83" t="s">
        <v>244</v>
      </c>
      <c r="W35" s="83" t="s">
        <v>244</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271</v>
      </c>
    </row>
    <row r="36" spans="1:32" ht="34.5" customHeight="1" x14ac:dyDescent="0.25">
      <c r="A36" s="70"/>
      <c r="B36" s="88"/>
      <c r="C36" s="82" t="e">
        <f>VLOOKUP(B36,'Mapa Corrupcion'!$A$7:$B$224,2,TRUE)</f>
        <v>#N/A</v>
      </c>
      <c r="D36" s="82" t="e">
        <f>VLOOKUP(B36,'Mapa Corrupcion'!$A$7:$I$224,9,1)</f>
        <v>#N/A</v>
      </c>
      <c r="E36" s="83" t="s">
        <v>244</v>
      </c>
      <c r="F36" s="83" t="s">
        <v>244</v>
      </c>
      <c r="G36" s="83" t="s">
        <v>244</v>
      </c>
      <c r="H36" s="83" t="s">
        <v>244</v>
      </c>
      <c r="I36" s="83" t="s">
        <v>244</v>
      </c>
      <c r="J36" s="83" t="s">
        <v>244</v>
      </c>
      <c r="K36" s="83" t="s">
        <v>244</v>
      </c>
      <c r="L36" s="83" t="s">
        <v>244</v>
      </c>
      <c r="M36" s="83" t="s">
        <v>244</v>
      </c>
      <c r="N36" s="83" t="s">
        <v>244</v>
      </c>
      <c r="O36" s="83" t="s">
        <v>244</v>
      </c>
      <c r="P36" s="83" t="s">
        <v>244</v>
      </c>
      <c r="Q36" s="83" t="s">
        <v>244</v>
      </c>
      <c r="R36" s="83" t="s">
        <v>244</v>
      </c>
      <c r="S36" s="83" t="s">
        <v>244</v>
      </c>
      <c r="T36" s="83" t="s">
        <v>244</v>
      </c>
      <c r="U36" s="83" t="s">
        <v>244</v>
      </c>
      <c r="V36" s="83" t="s">
        <v>244</v>
      </c>
      <c r="W36" s="83" t="s">
        <v>244</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271</v>
      </c>
    </row>
    <row r="37" spans="1:32" ht="34.5" customHeight="1" x14ac:dyDescent="0.25">
      <c r="A37" s="70"/>
      <c r="B37" s="88"/>
      <c r="C37" s="82" t="e">
        <f>VLOOKUP(B37,'Mapa Corrupcion'!$A$7:$B$224,2,TRUE)</f>
        <v>#N/A</v>
      </c>
      <c r="D37" s="82" t="e">
        <f>VLOOKUP(B37,'Mapa Corrupcion'!$A$7:$I$224,9,1)</f>
        <v>#N/A</v>
      </c>
      <c r="E37" s="83" t="s">
        <v>244</v>
      </c>
      <c r="F37" s="83" t="s">
        <v>244</v>
      </c>
      <c r="G37" s="83" t="s">
        <v>244</v>
      </c>
      <c r="H37" s="83" t="s">
        <v>244</v>
      </c>
      <c r="I37" s="83" t="s">
        <v>244</v>
      </c>
      <c r="J37" s="83" t="s">
        <v>244</v>
      </c>
      <c r="K37" s="83" t="s">
        <v>244</v>
      </c>
      <c r="L37" s="83" t="s">
        <v>244</v>
      </c>
      <c r="M37" s="83" t="s">
        <v>244</v>
      </c>
      <c r="N37" s="83" t="s">
        <v>244</v>
      </c>
      <c r="O37" s="83" t="s">
        <v>244</v>
      </c>
      <c r="P37" s="83" t="s">
        <v>244</v>
      </c>
      <c r="Q37" s="83" t="s">
        <v>244</v>
      </c>
      <c r="R37" s="83" t="s">
        <v>244</v>
      </c>
      <c r="S37" s="83" t="s">
        <v>244</v>
      </c>
      <c r="T37" s="83" t="s">
        <v>244</v>
      </c>
      <c r="U37" s="83" t="s">
        <v>244</v>
      </c>
      <c r="V37" s="83" t="s">
        <v>244</v>
      </c>
      <c r="W37" s="83" t="s">
        <v>244</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271</v>
      </c>
    </row>
    <row r="38" spans="1:32" ht="34.5" customHeight="1" x14ac:dyDescent="0.25">
      <c r="A38" s="70"/>
      <c r="B38" s="88"/>
      <c r="C38" s="82" t="e">
        <f>VLOOKUP(B38,'Mapa Corrupcion'!$A$7:$B$224,2,TRUE)</f>
        <v>#N/A</v>
      </c>
      <c r="D38" s="82" t="e">
        <f>VLOOKUP(B38,'Mapa Corrupcion'!$A$7:$I$224,9,1)</f>
        <v>#N/A</v>
      </c>
      <c r="E38" s="83" t="s">
        <v>244</v>
      </c>
      <c r="F38" s="83" t="s">
        <v>244</v>
      </c>
      <c r="G38" s="83" t="s">
        <v>244</v>
      </c>
      <c r="H38" s="83" t="s">
        <v>244</v>
      </c>
      <c r="I38" s="83" t="s">
        <v>244</v>
      </c>
      <c r="J38" s="83" t="s">
        <v>244</v>
      </c>
      <c r="K38" s="83" t="s">
        <v>244</v>
      </c>
      <c r="L38" s="83" t="s">
        <v>244</v>
      </c>
      <c r="M38" s="83" t="s">
        <v>244</v>
      </c>
      <c r="N38" s="83" t="s">
        <v>244</v>
      </c>
      <c r="O38" s="83" t="s">
        <v>244</v>
      </c>
      <c r="P38" s="83" t="s">
        <v>244</v>
      </c>
      <c r="Q38" s="83" t="s">
        <v>244</v>
      </c>
      <c r="R38" s="83" t="s">
        <v>244</v>
      </c>
      <c r="S38" s="83" t="s">
        <v>244</v>
      </c>
      <c r="T38" s="83" t="s">
        <v>244</v>
      </c>
      <c r="U38" s="83" t="s">
        <v>244</v>
      </c>
      <c r="V38" s="83" t="s">
        <v>244</v>
      </c>
      <c r="W38" s="83" t="s">
        <v>244</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271</v>
      </c>
    </row>
    <row r="39" spans="1:32" ht="34.5" customHeight="1" x14ac:dyDescent="0.25">
      <c r="A39" s="70"/>
      <c r="B39" s="88"/>
      <c r="C39" s="82" t="e">
        <f>VLOOKUP(B39,'Mapa Corrupcion'!$A$7:$B$224,2,TRUE)</f>
        <v>#N/A</v>
      </c>
      <c r="D39" s="82" t="e">
        <f>VLOOKUP(B39,'Mapa Corrupcion'!$A$7:$I$224,9,1)</f>
        <v>#N/A</v>
      </c>
      <c r="E39" s="83" t="s">
        <v>244</v>
      </c>
      <c r="F39" s="83" t="s">
        <v>244</v>
      </c>
      <c r="G39" s="83" t="s">
        <v>244</v>
      </c>
      <c r="H39" s="83" t="s">
        <v>244</v>
      </c>
      <c r="I39" s="83" t="s">
        <v>244</v>
      </c>
      <c r="J39" s="83" t="s">
        <v>244</v>
      </c>
      <c r="K39" s="83" t="s">
        <v>244</v>
      </c>
      <c r="L39" s="83" t="s">
        <v>244</v>
      </c>
      <c r="M39" s="83" t="s">
        <v>244</v>
      </c>
      <c r="N39" s="83" t="s">
        <v>244</v>
      </c>
      <c r="O39" s="83" t="s">
        <v>244</v>
      </c>
      <c r="P39" s="83" t="s">
        <v>244</v>
      </c>
      <c r="Q39" s="83" t="s">
        <v>244</v>
      </c>
      <c r="R39" s="83" t="s">
        <v>244</v>
      </c>
      <c r="S39" s="83" t="s">
        <v>244</v>
      </c>
      <c r="T39" s="83" t="s">
        <v>244</v>
      </c>
      <c r="U39" s="83" t="s">
        <v>244</v>
      </c>
      <c r="V39" s="83" t="s">
        <v>244</v>
      </c>
      <c r="W39" s="83" t="s">
        <v>244</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271</v>
      </c>
    </row>
    <row r="40" spans="1:32" ht="34.5" customHeight="1" x14ac:dyDescent="0.25">
      <c r="A40" s="70"/>
      <c r="B40" s="88"/>
      <c r="C40" s="82" t="e">
        <f>VLOOKUP(B40,'Mapa Corrupcion'!$A$7:$B$224,2,TRUE)</f>
        <v>#N/A</v>
      </c>
      <c r="D40" s="82" t="e">
        <f>VLOOKUP(B40,'Mapa Corrupcion'!$A$7:$I$224,9,1)</f>
        <v>#N/A</v>
      </c>
      <c r="E40" s="83" t="s">
        <v>244</v>
      </c>
      <c r="F40" s="83" t="s">
        <v>244</v>
      </c>
      <c r="G40" s="83" t="s">
        <v>244</v>
      </c>
      <c r="H40" s="83" t="s">
        <v>244</v>
      </c>
      <c r="I40" s="83" t="s">
        <v>244</v>
      </c>
      <c r="J40" s="83" t="s">
        <v>244</v>
      </c>
      <c r="K40" s="83" t="s">
        <v>244</v>
      </c>
      <c r="L40" s="83" t="s">
        <v>244</v>
      </c>
      <c r="M40" s="83" t="s">
        <v>244</v>
      </c>
      <c r="N40" s="83" t="s">
        <v>244</v>
      </c>
      <c r="O40" s="83" t="s">
        <v>244</v>
      </c>
      <c r="P40" s="83" t="s">
        <v>244</v>
      </c>
      <c r="Q40" s="83" t="s">
        <v>244</v>
      </c>
      <c r="R40" s="83" t="s">
        <v>244</v>
      </c>
      <c r="S40" s="83" t="s">
        <v>244</v>
      </c>
      <c r="T40" s="83" t="s">
        <v>244</v>
      </c>
      <c r="U40" s="83" t="s">
        <v>244</v>
      </c>
      <c r="V40" s="83" t="s">
        <v>244</v>
      </c>
      <c r="W40" s="83" t="s">
        <v>244</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271</v>
      </c>
    </row>
    <row r="41" spans="1:32" ht="34.5" customHeight="1" x14ac:dyDescent="0.25">
      <c r="A41" s="70"/>
      <c r="B41" s="88"/>
      <c r="C41" s="82" t="e">
        <f>VLOOKUP(B41,'Mapa Corrupcion'!$A$7:$B$224,2,TRUE)</f>
        <v>#N/A</v>
      </c>
      <c r="D41" s="82" t="e">
        <f>VLOOKUP(B41,'Mapa Corrupcion'!$A$7:$I$224,9,1)</f>
        <v>#N/A</v>
      </c>
      <c r="E41" s="83" t="s">
        <v>244</v>
      </c>
      <c r="F41" s="83" t="s">
        <v>244</v>
      </c>
      <c r="G41" s="83" t="s">
        <v>244</v>
      </c>
      <c r="H41" s="83" t="s">
        <v>244</v>
      </c>
      <c r="I41" s="83" t="s">
        <v>244</v>
      </c>
      <c r="J41" s="83" t="s">
        <v>244</v>
      </c>
      <c r="K41" s="83" t="s">
        <v>244</v>
      </c>
      <c r="L41" s="83" t="s">
        <v>244</v>
      </c>
      <c r="M41" s="83" t="s">
        <v>244</v>
      </c>
      <c r="N41" s="83" t="s">
        <v>244</v>
      </c>
      <c r="O41" s="83" t="s">
        <v>244</v>
      </c>
      <c r="P41" s="83" t="s">
        <v>244</v>
      </c>
      <c r="Q41" s="83" t="s">
        <v>244</v>
      </c>
      <c r="R41" s="83" t="s">
        <v>244</v>
      </c>
      <c r="S41" s="83" t="s">
        <v>244</v>
      </c>
      <c r="T41" s="83" t="s">
        <v>244</v>
      </c>
      <c r="U41" s="83" t="s">
        <v>244</v>
      </c>
      <c r="V41" s="83" t="s">
        <v>244</v>
      </c>
      <c r="W41" s="83" t="s">
        <v>244</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271</v>
      </c>
    </row>
    <row r="42" spans="1:32" ht="15.75" customHeight="1" x14ac:dyDescent="0.25">
      <c r="A42" s="70"/>
      <c r="B42" s="71"/>
      <c r="C42" s="82" t="e">
        <f>VLOOKUP(B42,'Mapa Corrupcion'!$A$7:$B$224,2,TRUE)</f>
        <v>#N/A</v>
      </c>
      <c r="D42" s="82" t="e">
        <f>VLOOKUP(B42,'Mapa Corrupcion'!$A$7:$I$224,9,1)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mergeCells count="5">
    <mergeCell ref="B1:F3"/>
    <mergeCell ref="G1:Y3"/>
    <mergeCell ref="AC1:AF1"/>
    <mergeCell ref="AC2:AF2"/>
    <mergeCell ref="AC3:AF3"/>
  </mergeCells>
  <conditionalFormatting sqref="AC35:AE41">
    <cfRule type="cellIs" dxfId="14" priority="113" operator="equal">
      <formula>"Insignificante"</formula>
    </cfRule>
    <cfRule type="cellIs" dxfId="13" priority="114" operator="equal">
      <formula>"Menor"</formula>
    </cfRule>
    <cfRule type="cellIs" dxfId="12" priority="115" operator="equal">
      <formula>"Moderado"</formula>
    </cfRule>
    <cfRule type="cellIs" dxfId="11" priority="116" operator="equal">
      <formula>"Mayor"</formula>
    </cfRule>
    <cfRule type="cellIs" dxfId="10" priority="117" operator="equal">
      <formula>"Catastrofico"</formula>
    </cfRule>
  </conditionalFormatting>
  <conditionalFormatting sqref="AE35:AE41">
    <cfRule type="cellIs" dxfId="9" priority="107" operator="lessThan">
      <formula>$W$8</formula>
    </cfRule>
  </conditionalFormatting>
  <conditionalFormatting sqref="AE9 AE30:AE34 AE6:AE7 AE14:AE20 AE24:AE28">
    <cfRule type="cellIs" dxfId="8" priority="96" operator="lessThan">
      <formula>$W$8</formula>
    </cfRule>
  </conditionalFormatting>
  <conditionalFormatting sqref="AE8">
    <cfRule type="cellIs" dxfId="7" priority="90" operator="lessThan">
      <formula>$W$8</formula>
    </cfRule>
  </conditionalFormatting>
  <conditionalFormatting sqref="AE29">
    <cfRule type="cellIs" dxfId="6" priority="79" operator="lessThan">
      <formula>$W$8</formula>
    </cfRule>
  </conditionalFormatting>
  <conditionalFormatting sqref="AE10">
    <cfRule type="cellIs" dxfId="5" priority="67" operator="lessThan">
      <formula>$W$8</formula>
    </cfRule>
  </conditionalFormatting>
  <conditionalFormatting sqref="AE11">
    <cfRule type="cellIs" dxfId="4" priority="55" operator="lessThan">
      <formula>$W$8</formula>
    </cfRule>
  </conditionalFormatting>
  <conditionalFormatting sqref="AE12">
    <cfRule type="cellIs" dxfId="3" priority="43" operator="lessThan">
      <formula>$W$8</formula>
    </cfRule>
  </conditionalFormatting>
  <conditionalFormatting sqref="AE13">
    <cfRule type="cellIs" dxfId="2" priority="31" operator="lessThan">
      <formula>$W$8</formula>
    </cfRule>
  </conditionalFormatting>
  <conditionalFormatting sqref="AE21">
    <cfRule type="cellIs" dxfId="1" priority="14" operator="lessThan">
      <formula>$W$8</formula>
    </cfRule>
  </conditionalFormatting>
  <conditionalFormatting sqref="AE22:AE23">
    <cfRule type="cellIs" dxfId="0" priority="2" operator="lessThan">
      <formula>$W$8</formula>
    </cfRule>
  </conditionalFormatting>
  <dataValidations count="1">
    <dataValidation type="list" allowBlank="1" showErrorMessage="1" sqref="E6:W41">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
  <sheetViews>
    <sheetView topLeftCell="A31" zoomScale="70" zoomScaleNormal="70" workbookViewId="0">
      <selection activeCell="C38" sqref="C38"/>
    </sheetView>
  </sheetViews>
  <sheetFormatPr baseColWidth="10" defaultRowHeight="15" x14ac:dyDescent="0.25"/>
  <cols>
    <col min="1" max="1" width="12.28515625" style="138" customWidth="1"/>
    <col min="2" max="2" width="8.85546875" style="8" bestFit="1" customWidth="1"/>
    <col min="3" max="3" width="44.85546875" style="8" customWidth="1"/>
    <col min="4" max="4" width="91.28515625" style="8" customWidth="1"/>
    <col min="5" max="5" width="29.85546875" style="8" bestFit="1" customWidth="1"/>
    <col min="6" max="16384" width="11.42578125" style="8"/>
  </cols>
  <sheetData>
    <row r="1" spans="1:7" ht="18" x14ac:dyDescent="0.25">
      <c r="A1" s="478" t="s">
        <v>630</v>
      </c>
      <c r="B1" s="478"/>
      <c r="C1" s="478"/>
      <c r="D1" s="478"/>
      <c r="E1" s="478"/>
      <c r="F1" s="478"/>
    </row>
    <row r="2" spans="1:7" ht="18" x14ac:dyDescent="0.25">
      <c r="A2" s="478" t="s">
        <v>618</v>
      </c>
      <c r="B2" s="478"/>
      <c r="C2" s="478"/>
      <c r="D2" s="478"/>
      <c r="E2" s="478"/>
      <c r="F2" s="478"/>
    </row>
    <row r="3" spans="1:7" ht="18" x14ac:dyDescent="0.25">
      <c r="A3" s="479" t="s">
        <v>619</v>
      </c>
      <c r="B3" s="479"/>
      <c r="C3" s="479"/>
      <c r="D3" s="479"/>
      <c r="E3" s="479"/>
      <c r="F3" s="479"/>
    </row>
    <row r="4" spans="1:7" ht="18" x14ac:dyDescent="0.25">
      <c r="A4" s="480" t="s">
        <v>620</v>
      </c>
      <c r="B4" s="480"/>
      <c r="C4" s="480"/>
      <c r="D4" s="480"/>
      <c r="E4" s="480"/>
      <c r="F4" s="480"/>
    </row>
    <row r="5" spans="1:7" ht="15.75" x14ac:dyDescent="0.25">
      <c r="A5" s="100" t="s">
        <v>621</v>
      </c>
      <c r="B5" s="100" t="s">
        <v>622</v>
      </c>
      <c r="C5" s="100" t="s">
        <v>246</v>
      </c>
      <c r="D5" s="100" t="s">
        <v>623</v>
      </c>
      <c r="E5" s="100" t="s">
        <v>624</v>
      </c>
      <c r="G5" s="101"/>
    </row>
    <row r="6" spans="1:7" ht="45" x14ac:dyDescent="0.25">
      <c r="A6" s="137">
        <v>44721</v>
      </c>
      <c r="B6" s="176">
        <v>2</v>
      </c>
      <c r="C6" s="103" t="s">
        <v>832</v>
      </c>
      <c r="D6" s="178" t="s">
        <v>833</v>
      </c>
      <c r="E6" s="177" t="s">
        <v>625</v>
      </c>
    </row>
    <row r="7" spans="1:7" ht="45" x14ac:dyDescent="0.25">
      <c r="A7" s="137">
        <v>44721</v>
      </c>
      <c r="B7" s="176">
        <v>2</v>
      </c>
      <c r="C7" s="103" t="s">
        <v>626</v>
      </c>
      <c r="D7" s="178" t="s">
        <v>834</v>
      </c>
      <c r="E7" s="119">
        <v>20221710002251</v>
      </c>
    </row>
    <row r="8" spans="1:7" ht="45" x14ac:dyDescent="0.25">
      <c r="A8" s="137">
        <v>44721</v>
      </c>
      <c r="B8" s="176">
        <v>2</v>
      </c>
      <c r="C8" s="102" t="s">
        <v>627</v>
      </c>
      <c r="D8" s="179" t="s">
        <v>835</v>
      </c>
      <c r="E8" s="119">
        <v>202217000023573</v>
      </c>
    </row>
    <row r="9" spans="1:7" ht="45" x14ac:dyDescent="0.25">
      <c r="A9" s="137">
        <v>44721</v>
      </c>
      <c r="B9" s="176">
        <v>2</v>
      </c>
      <c r="C9" s="102" t="s">
        <v>628</v>
      </c>
      <c r="D9" s="179" t="s">
        <v>835</v>
      </c>
      <c r="E9" s="119">
        <v>202217000013443</v>
      </c>
    </row>
    <row r="10" spans="1:7" ht="45" x14ac:dyDescent="0.25">
      <c r="A10" s="137">
        <v>44721</v>
      </c>
      <c r="B10" s="176">
        <v>2</v>
      </c>
      <c r="C10" s="102" t="s">
        <v>629</v>
      </c>
      <c r="D10" s="179" t="s">
        <v>835</v>
      </c>
      <c r="E10" s="119">
        <v>202217000013443</v>
      </c>
    </row>
    <row r="11" spans="1:7" ht="60" x14ac:dyDescent="0.25">
      <c r="A11" s="137">
        <v>44721</v>
      </c>
      <c r="B11" s="176">
        <v>2</v>
      </c>
      <c r="C11" s="117" t="s">
        <v>675</v>
      </c>
      <c r="D11" s="179" t="s">
        <v>836</v>
      </c>
      <c r="E11" s="119">
        <v>202215000049763</v>
      </c>
    </row>
    <row r="12" spans="1:7" ht="60" x14ac:dyDescent="0.25">
      <c r="A12" s="137">
        <v>44721</v>
      </c>
      <c r="B12" s="176">
        <v>2</v>
      </c>
      <c r="C12" s="117" t="s">
        <v>683</v>
      </c>
      <c r="D12" s="179" t="s">
        <v>837</v>
      </c>
      <c r="E12" s="119">
        <v>202214000049083</v>
      </c>
    </row>
    <row r="13" spans="1:7" ht="45" x14ac:dyDescent="0.25">
      <c r="A13" s="137">
        <v>44721</v>
      </c>
      <c r="B13" s="176">
        <v>2</v>
      </c>
      <c r="C13" s="117" t="s">
        <v>683</v>
      </c>
      <c r="D13" s="179" t="s">
        <v>838</v>
      </c>
      <c r="E13" s="119">
        <v>202214000049083</v>
      </c>
    </row>
    <row r="14" spans="1:7" ht="45" x14ac:dyDescent="0.25">
      <c r="A14" s="137">
        <v>44721</v>
      </c>
      <c r="B14" s="176">
        <v>2</v>
      </c>
      <c r="C14" s="117" t="s">
        <v>683</v>
      </c>
      <c r="D14" s="179" t="s">
        <v>839</v>
      </c>
      <c r="E14" s="119">
        <v>202214000049083</v>
      </c>
    </row>
    <row r="15" spans="1:7" ht="75" x14ac:dyDescent="0.25">
      <c r="A15" s="137">
        <v>44721</v>
      </c>
      <c r="B15" s="176">
        <v>2</v>
      </c>
      <c r="C15" s="117" t="s">
        <v>685</v>
      </c>
      <c r="D15" s="179" t="s">
        <v>840</v>
      </c>
      <c r="E15" s="119">
        <v>202213000049353</v>
      </c>
    </row>
    <row r="16" spans="1:7" ht="75" x14ac:dyDescent="0.25">
      <c r="A16" s="137">
        <v>44721</v>
      </c>
      <c r="B16" s="176">
        <v>2</v>
      </c>
      <c r="C16" s="117" t="s">
        <v>685</v>
      </c>
      <c r="D16" s="179" t="s">
        <v>841</v>
      </c>
      <c r="E16" s="119">
        <v>202213000049353</v>
      </c>
    </row>
    <row r="17" spans="1:5" ht="90" x14ac:dyDescent="0.25">
      <c r="A17" s="137">
        <v>44721</v>
      </c>
      <c r="B17" s="176">
        <v>2</v>
      </c>
      <c r="C17" s="118" t="s">
        <v>692</v>
      </c>
      <c r="D17" s="179" t="s">
        <v>842</v>
      </c>
      <c r="E17" s="119">
        <v>202211600050873</v>
      </c>
    </row>
    <row r="18" spans="1:5" ht="105" x14ac:dyDescent="0.25">
      <c r="A18" s="137">
        <v>44721</v>
      </c>
      <c r="B18" s="176">
        <v>2</v>
      </c>
      <c r="C18" s="118" t="s">
        <v>628</v>
      </c>
      <c r="D18" s="179" t="s">
        <v>843</v>
      </c>
      <c r="E18" s="119">
        <v>202217000053113</v>
      </c>
    </row>
    <row r="19" spans="1:5" ht="120" x14ac:dyDescent="0.25">
      <c r="A19" s="137">
        <v>44721</v>
      </c>
      <c r="B19" s="176">
        <v>2</v>
      </c>
      <c r="C19" s="118" t="s">
        <v>627</v>
      </c>
      <c r="D19" s="179" t="s">
        <v>844</v>
      </c>
      <c r="E19" s="119">
        <v>202217000053113</v>
      </c>
    </row>
    <row r="20" spans="1:5" ht="88.5" customHeight="1" x14ac:dyDescent="0.25">
      <c r="A20" s="137">
        <v>44721</v>
      </c>
      <c r="B20" s="176">
        <v>2</v>
      </c>
      <c r="C20" s="118" t="s">
        <v>629</v>
      </c>
      <c r="D20" s="179" t="s">
        <v>845</v>
      </c>
      <c r="E20" s="119">
        <v>202217000053113</v>
      </c>
    </row>
    <row r="21" spans="1:5" ht="75" x14ac:dyDescent="0.25">
      <c r="A21" s="137">
        <v>44721</v>
      </c>
      <c r="B21" s="176">
        <v>2</v>
      </c>
      <c r="C21" s="118" t="s">
        <v>755</v>
      </c>
      <c r="D21" s="179" t="s">
        <v>846</v>
      </c>
      <c r="E21" s="119">
        <v>202211200052773</v>
      </c>
    </row>
    <row r="22" spans="1:5" ht="45" x14ac:dyDescent="0.25">
      <c r="A22" s="137">
        <v>44721</v>
      </c>
      <c r="B22" s="176">
        <v>2</v>
      </c>
      <c r="C22" s="102" t="s">
        <v>626</v>
      </c>
      <c r="D22" s="179" t="s">
        <v>847</v>
      </c>
      <c r="E22" s="119">
        <v>202217100052493</v>
      </c>
    </row>
    <row r="23" spans="1:5" ht="45" x14ac:dyDescent="0.25">
      <c r="A23" s="137">
        <v>44721</v>
      </c>
      <c r="B23" s="176">
        <v>2</v>
      </c>
      <c r="C23" s="102" t="s">
        <v>626</v>
      </c>
      <c r="D23" s="179" t="s">
        <v>848</v>
      </c>
      <c r="E23" s="119">
        <v>202217100052493</v>
      </c>
    </row>
    <row r="24" spans="1:5" ht="45" x14ac:dyDescent="0.25">
      <c r="A24" s="137">
        <v>44721</v>
      </c>
      <c r="B24" s="176">
        <v>2</v>
      </c>
      <c r="C24" s="102" t="s">
        <v>756</v>
      </c>
      <c r="D24" s="179" t="s">
        <v>849</v>
      </c>
      <c r="E24" s="119">
        <v>202217200042433</v>
      </c>
    </row>
    <row r="25" spans="1:5" ht="45" x14ac:dyDescent="0.25">
      <c r="A25" s="137">
        <v>44721</v>
      </c>
      <c r="B25" s="176">
        <v>2</v>
      </c>
      <c r="C25" s="102" t="s">
        <v>756</v>
      </c>
      <c r="D25" s="179" t="s">
        <v>850</v>
      </c>
      <c r="E25" s="119">
        <v>202217200042433</v>
      </c>
    </row>
    <row r="26" spans="1:5" ht="45" x14ac:dyDescent="0.25">
      <c r="A26" s="137">
        <v>44721</v>
      </c>
      <c r="B26" s="176">
        <v>2</v>
      </c>
      <c r="C26" s="102" t="s">
        <v>757</v>
      </c>
      <c r="D26" s="179" t="s">
        <v>851</v>
      </c>
      <c r="E26" s="119">
        <v>202217200042433</v>
      </c>
    </row>
    <row r="27" spans="1:5" ht="45" x14ac:dyDescent="0.25">
      <c r="A27" s="137">
        <v>44721</v>
      </c>
      <c r="B27" s="176">
        <v>2</v>
      </c>
      <c r="C27" s="102" t="s">
        <v>756</v>
      </c>
      <c r="D27" s="179" t="s">
        <v>852</v>
      </c>
      <c r="E27" s="119">
        <v>202217200042433</v>
      </c>
    </row>
    <row r="28" spans="1:5" ht="45" x14ac:dyDescent="0.25">
      <c r="A28" s="137">
        <v>44721</v>
      </c>
      <c r="B28" s="176">
        <v>2</v>
      </c>
      <c r="C28" s="102" t="s">
        <v>756</v>
      </c>
      <c r="D28" s="179" t="s">
        <v>853</v>
      </c>
      <c r="E28" s="119">
        <v>202217200042433</v>
      </c>
    </row>
    <row r="29" spans="1:5" ht="45" x14ac:dyDescent="0.25">
      <c r="A29" s="137">
        <v>44721</v>
      </c>
      <c r="B29" s="176">
        <v>2</v>
      </c>
      <c r="C29" s="102" t="s">
        <v>756</v>
      </c>
      <c r="D29" s="179" t="s">
        <v>854</v>
      </c>
      <c r="E29" s="119">
        <v>202217200054463</v>
      </c>
    </row>
    <row r="30" spans="1:5" ht="45" x14ac:dyDescent="0.25">
      <c r="A30" s="137">
        <v>44721</v>
      </c>
      <c r="B30" s="176">
        <v>2</v>
      </c>
      <c r="C30" s="102" t="s">
        <v>757</v>
      </c>
      <c r="D30" s="179" t="s">
        <v>855</v>
      </c>
      <c r="E30" s="119">
        <v>202217200054463</v>
      </c>
    </row>
    <row r="31" spans="1:5" ht="60" x14ac:dyDescent="0.25">
      <c r="A31" s="137">
        <v>44721</v>
      </c>
      <c r="B31" s="176">
        <v>2</v>
      </c>
      <c r="C31" s="117" t="s">
        <v>759</v>
      </c>
      <c r="D31" s="179" t="s">
        <v>856</v>
      </c>
      <c r="E31" s="119">
        <v>202212000054563</v>
      </c>
    </row>
    <row r="32" spans="1:5" ht="60" x14ac:dyDescent="0.25">
      <c r="A32" s="137">
        <v>44721</v>
      </c>
      <c r="B32" s="176">
        <v>2</v>
      </c>
      <c r="C32" s="117" t="s">
        <v>759</v>
      </c>
      <c r="D32" s="179" t="s">
        <v>857</v>
      </c>
      <c r="E32" s="119">
        <v>202212000054563</v>
      </c>
    </row>
    <row r="33" spans="1:5" x14ac:dyDescent="0.25">
      <c r="A33" s="137">
        <v>44741</v>
      </c>
      <c r="B33" s="176">
        <v>2</v>
      </c>
      <c r="C33" s="117" t="s">
        <v>675</v>
      </c>
      <c r="D33" s="179" t="s">
        <v>859</v>
      </c>
      <c r="E33" s="119">
        <v>202215000064423</v>
      </c>
    </row>
    <row r="34" spans="1:5" x14ac:dyDescent="0.25">
      <c r="A34" s="137">
        <v>44761</v>
      </c>
      <c r="B34" s="176">
        <v>2</v>
      </c>
      <c r="C34" s="117" t="s">
        <v>685</v>
      </c>
      <c r="D34" s="179" t="s">
        <v>859</v>
      </c>
      <c r="E34" s="119">
        <v>202213000071733</v>
      </c>
    </row>
    <row r="35" spans="1:5" ht="45" x14ac:dyDescent="0.25">
      <c r="A35" s="200">
        <v>44830</v>
      </c>
      <c r="B35" s="201">
        <v>2</v>
      </c>
      <c r="C35" s="117" t="s">
        <v>628</v>
      </c>
      <c r="D35" s="202" t="s">
        <v>861</v>
      </c>
      <c r="E35" s="203" t="s">
        <v>862</v>
      </c>
    </row>
    <row r="36" spans="1:5" ht="45" x14ac:dyDescent="0.25">
      <c r="A36" s="200">
        <v>44830</v>
      </c>
      <c r="B36" s="201">
        <v>2</v>
      </c>
      <c r="C36" s="117" t="s">
        <v>627</v>
      </c>
      <c r="D36" s="202" t="s">
        <v>861</v>
      </c>
      <c r="E36" s="203" t="s">
        <v>862</v>
      </c>
    </row>
    <row r="37" spans="1:5" ht="45" x14ac:dyDescent="0.25">
      <c r="A37" s="200">
        <v>44830</v>
      </c>
      <c r="B37" s="201">
        <v>2</v>
      </c>
      <c r="C37" s="117" t="s">
        <v>629</v>
      </c>
      <c r="D37" s="202" t="s">
        <v>861</v>
      </c>
      <c r="E37" s="203" t="s">
        <v>862</v>
      </c>
    </row>
    <row r="38" spans="1:5" ht="30" x14ac:dyDescent="0.25">
      <c r="A38" s="200">
        <v>44852</v>
      </c>
      <c r="B38" s="201">
        <v>3</v>
      </c>
      <c r="C38" s="117" t="s">
        <v>869</v>
      </c>
      <c r="D38" s="202" t="s">
        <v>870</v>
      </c>
      <c r="E38" s="203">
        <v>202216000103473</v>
      </c>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1"/>
      <c r="B1" s="121"/>
      <c r="C1" s="121"/>
      <c r="D1" s="121"/>
      <c r="E1" s="121"/>
      <c r="F1" s="121"/>
      <c r="G1" s="121"/>
      <c r="H1" s="121"/>
      <c r="I1" s="121"/>
      <c r="J1" s="121"/>
      <c r="K1" s="121"/>
      <c r="L1" s="121"/>
      <c r="M1" s="121"/>
      <c r="N1" s="121"/>
      <c r="O1" s="121"/>
      <c r="P1" s="121"/>
      <c r="Q1" s="121"/>
      <c r="R1" s="121"/>
      <c r="S1" s="121"/>
      <c r="T1" s="121"/>
    </row>
    <row r="2" spans="1:20" x14ac:dyDescent="0.25">
      <c r="A2" s="121"/>
      <c r="B2" s="121"/>
      <c r="C2" s="121"/>
      <c r="D2" s="121"/>
      <c r="E2" s="121"/>
      <c r="F2" s="121"/>
      <c r="G2" s="121"/>
      <c r="H2" s="121"/>
      <c r="I2" s="121"/>
      <c r="J2" s="121"/>
      <c r="K2" s="121"/>
      <c r="L2" s="121"/>
      <c r="M2" s="121"/>
      <c r="N2" s="121"/>
      <c r="O2" s="121"/>
      <c r="P2" s="121"/>
      <c r="Q2" s="121"/>
      <c r="R2" s="121"/>
      <c r="S2" s="121"/>
      <c r="T2" s="121"/>
    </row>
    <row r="3" spans="1:20" x14ac:dyDescent="0.25">
      <c r="A3" s="121"/>
      <c r="B3" s="121"/>
      <c r="C3" s="121"/>
      <c r="D3" s="121"/>
      <c r="E3" s="121"/>
      <c r="F3" s="121"/>
      <c r="G3" s="121"/>
      <c r="H3" s="121"/>
      <c r="I3" s="121"/>
      <c r="J3" s="121"/>
      <c r="K3" s="121"/>
      <c r="L3" s="121"/>
      <c r="M3" s="121"/>
      <c r="N3" s="121"/>
      <c r="O3" s="121"/>
      <c r="P3" s="121"/>
      <c r="Q3" s="121"/>
      <c r="R3" s="121"/>
      <c r="S3" s="121"/>
      <c r="T3" s="121"/>
    </row>
    <row r="4" spans="1:20" x14ac:dyDescent="0.25">
      <c r="A4" s="121"/>
      <c r="B4" s="121"/>
      <c r="C4" s="121"/>
      <c r="D4" s="121"/>
      <c r="E4" s="121"/>
      <c r="F4" s="121"/>
      <c r="G4" s="121"/>
      <c r="H4" s="121"/>
      <c r="I4" s="121"/>
      <c r="J4" s="121"/>
      <c r="K4" s="121"/>
      <c r="L4" s="121"/>
      <c r="M4" s="121"/>
      <c r="N4" s="121"/>
      <c r="O4" s="121"/>
      <c r="P4" s="121"/>
      <c r="Q4" s="121"/>
      <c r="R4" s="121"/>
      <c r="S4" s="121"/>
      <c r="T4" s="121"/>
    </row>
    <row r="5" spans="1:20" x14ac:dyDescent="0.25">
      <c r="A5" s="121"/>
      <c r="B5" s="121"/>
      <c r="C5" s="121"/>
      <c r="D5" s="121"/>
      <c r="E5" s="121"/>
      <c r="F5" s="121"/>
      <c r="G5" s="121"/>
      <c r="H5" s="121"/>
      <c r="I5" s="121"/>
      <c r="J5" s="121"/>
      <c r="K5" s="121"/>
      <c r="L5" s="121"/>
      <c r="M5" s="121"/>
      <c r="N5" s="121"/>
      <c r="O5" s="121"/>
      <c r="P5" s="121"/>
      <c r="Q5" s="121"/>
      <c r="R5" s="121"/>
      <c r="S5" s="121"/>
      <c r="T5" s="121"/>
    </row>
    <row r="6" spans="1:20" x14ac:dyDescent="0.25">
      <c r="A6" s="121"/>
      <c r="B6" s="121"/>
      <c r="C6" s="121"/>
      <c r="D6" s="121"/>
      <c r="E6" s="121"/>
      <c r="F6" s="121"/>
      <c r="G6" s="121"/>
      <c r="H6" s="121"/>
      <c r="I6" s="121"/>
      <c r="J6" s="121"/>
      <c r="K6" s="121"/>
      <c r="L6" s="121"/>
      <c r="M6" s="121"/>
      <c r="N6" s="121"/>
      <c r="O6" s="121"/>
      <c r="P6" s="121"/>
      <c r="Q6" s="121"/>
      <c r="R6" s="121"/>
      <c r="S6" s="121"/>
      <c r="T6" s="121"/>
    </row>
    <row r="7" spans="1:20" x14ac:dyDescent="0.25">
      <c r="A7" s="121"/>
      <c r="B7" s="121"/>
      <c r="C7" s="121"/>
      <c r="D7" s="121"/>
      <c r="E7" s="121"/>
      <c r="F7" s="121"/>
      <c r="G7" s="121"/>
      <c r="H7" s="121"/>
      <c r="I7" s="121"/>
      <c r="J7" s="121"/>
      <c r="K7" s="121"/>
      <c r="L7" s="121"/>
      <c r="M7" s="121"/>
      <c r="N7" s="121"/>
      <c r="O7" s="121"/>
      <c r="P7" s="121"/>
      <c r="Q7" s="121"/>
      <c r="R7" s="121"/>
      <c r="S7" s="121"/>
      <c r="T7" s="121"/>
    </row>
    <row r="8" spans="1:20" x14ac:dyDescent="0.25">
      <c r="A8" s="121"/>
      <c r="B8" s="121"/>
      <c r="C8" s="121"/>
      <c r="D8" s="121"/>
      <c r="E8" s="121"/>
      <c r="F8" s="121"/>
      <c r="G8" s="121"/>
      <c r="H8" s="121"/>
      <c r="I8" s="121"/>
      <c r="J8" s="121"/>
      <c r="K8" s="121"/>
      <c r="L8" s="121"/>
      <c r="M8" s="121"/>
      <c r="N8" s="121"/>
      <c r="O8" s="121"/>
      <c r="P8" s="121"/>
      <c r="Q8" s="121"/>
      <c r="R8" s="121"/>
      <c r="S8" s="121"/>
      <c r="T8" s="121"/>
    </row>
    <row r="9" spans="1:20" x14ac:dyDescent="0.25">
      <c r="A9" s="121"/>
      <c r="B9" s="121"/>
      <c r="C9" s="121"/>
      <c r="D9" s="121"/>
      <c r="E9" s="121"/>
      <c r="F9" s="121"/>
      <c r="G9" s="121"/>
      <c r="H9" s="121"/>
      <c r="I9" s="121"/>
      <c r="J9" s="121"/>
      <c r="K9" s="121"/>
      <c r="L9" s="121"/>
      <c r="M9" s="121"/>
      <c r="N9" s="121"/>
      <c r="O9" s="121"/>
      <c r="P9" s="121"/>
      <c r="Q9" s="121"/>
      <c r="R9" s="121"/>
      <c r="S9" s="121"/>
      <c r="T9" s="121"/>
    </row>
    <row r="10" spans="1:20" x14ac:dyDescent="0.25">
      <c r="A10" s="121"/>
      <c r="B10" s="121"/>
      <c r="C10" s="121"/>
      <c r="D10" s="121"/>
      <c r="E10" s="121"/>
      <c r="F10" s="121"/>
      <c r="G10" s="121"/>
      <c r="H10" s="121"/>
      <c r="I10" s="121"/>
      <c r="J10" s="121"/>
      <c r="K10" s="121"/>
      <c r="L10" s="121"/>
      <c r="M10" s="121"/>
      <c r="N10" s="121"/>
      <c r="O10" s="121"/>
      <c r="P10" s="121"/>
      <c r="Q10" s="121"/>
      <c r="R10" s="121"/>
      <c r="S10" s="121"/>
      <c r="T10" s="121"/>
    </row>
    <row r="11" spans="1:20" x14ac:dyDescent="0.25">
      <c r="A11" s="121"/>
      <c r="B11" s="121"/>
      <c r="C11" s="121"/>
      <c r="D11" s="121"/>
      <c r="E11" s="121"/>
      <c r="F11" s="121"/>
      <c r="G11" s="121"/>
      <c r="H11" s="121"/>
      <c r="I11" s="121"/>
      <c r="J11" s="121"/>
      <c r="K11" s="121"/>
      <c r="L11" s="121"/>
      <c r="M11" s="121"/>
      <c r="N11" s="121"/>
      <c r="O11" s="121"/>
      <c r="P11" s="121"/>
      <c r="Q11" s="121"/>
      <c r="R11" s="121"/>
      <c r="S11" s="121"/>
      <c r="T11" s="121"/>
    </row>
    <row r="12" spans="1:20" x14ac:dyDescent="0.25">
      <c r="A12" s="121"/>
      <c r="B12" s="121"/>
      <c r="C12" s="121"/>
      <c r="D12" s="121"/>
      <c r="E12" s="121"/>
      <c r="F12" s="121"/>
      <c r="G12" s="121"/>
      <c r="H12" s="121"/>
      <c r="I12" s="121"/>
      <c r="J12" s="121"/>
      <c r="K12" s="121"/>
      <c r="L12" s="121"/>
      <c r="M12" s="121"/>
      <c r="N12" s="121"/>
      <c r="O12" s="121"/>
      <c r="P12" s="121"/>
      <c r="Q12" s="121"/>
      <c r="R12" s="121"/>
      <c r="S12" s="121"/>
      <c r="T12" s="121"/>
    </row>
    <row r="13" spans="1:20" x14ac:dyDescent="0.25">
      <c r="A13" s="121"/>
      <c r="B13" s="121"/>
      <c r="C13" s="121"/>
      <c r="D13" s="121"/>
      <c r="E13" s="121"/>
      <c r="F13" s="121"/>
      <c r="G13" s="121"/>
      <c r="H13" s="121"/>
      <c r="I13" s="121"/>
      <c r="J13" s="121"/>
      <c r="K13" s="121"/>
      <c r="L13" s="121"/>
      <c r="M13" s="121"/>
      <c r="N13" s="121"/>
      <c r="O13" s="121"/>
      <c r="P13" s="121"/>
      <c r="Q13" s="121"/>
      <c r="R13" s="121"/>
      <c r="S13" s="121"/>
      <c r="T13" s="121"/>
    </row>
    <row r="14" spans="1:20" x14ac:dyDescent="0.25">
      <c r="A14" s="121"/>
      <c r="B14" s="121"/>
      <c r="C14" s="121"/>
      <c r="D14" s="121"/>
      <c r="E14" s="121"/>
      <c r="F14" s="121"/>
      <c r="G14" s="121"/>
      <c r="H14" s="121"/>
      <c r="I14" s="121"/>
      <c r="J14" s="121"/>
      <c r="K14" s="121"/>
      <c r="L14" s="121"/>
      <c r="M14" s="121"/>
      <c r="N14" s="121"/>
      <c r="O14" s="121"/>
      <c r="P14" s="121"/>
      <c r="Q14" s="121"/>
      <c r="R14" s="121"/>
      <c r="S14" s="121"/>
      <c r="T14" s="121"/>
    </row>
    <row r="15" spans="1:20" x14ac:dyDescent="0.25">
      <c r="A15" s="121"/>
      <c r="B15" s="121"/>
      <c r="C15" s="121"/>
      <c r="D15" s="121"/>
      <c r="E15" s="121"/>
      <c r="F15" s="121"/>
      <c r="G15" s="121"/>
      <c r="H15" s="121"/>
      <c r="I15" s="121"/>
      <c r="J15" s="121"/>
      <c r="K15" s="121"/>
      <c r="L15" s="121"/>
      <c r="M15" s="121"/>
      <c r="N15" s="121"/>
      <c r="O15" s="121"/>
      <c r="P15" s="121"/>
      <c r="Q15" s="121"/>
      <c r="R15" s="121"/>
      <c r="S15" s="121"/>
      <c r="T15" s="121"/>
    </row>
    <row r="16" spans="1:20" x14ac:dyDescent="0.25">
      <c r="A16" s="121"/>
      <c r="B16" s="121"/>
      <c r="C16" s="121"/>
      <c r="D16" s="121"/>
      <c r="E16" s="121"/>
      <c r="F16" s="121"/>
      <c r="G16" s="121"/>
      <c r="H16" s="121"/>
      <c r="I16" s="121"/>
      <c r="J16" s="121"/>
      <c r="K16" s="121"/>
      <c r="L16" s="121"/>
      <c r="M16" s="121"/>
      <c r="N16" s="121"/>
      <c r="O16" s="121"/>
      <c r="P16" s="121"/>
      <c r="Q16" s="121"/>
      <c r="R16" s="121"/>
      <c r="S16" s="121"/>
      <c r="T16" s="121"/>
    </row>
    <row r="17" spans="1:20" x14ac:dyDescent="0.25">
      <c r="A17" s="121"/>
      <c r="B17" s="121"/>
      <c r="C17" s="121"/>
      <c r="D17" s="121"/>
      <c r="E17" s="121"/>
      <c r="F17" s="121"/>
      <c r="G17" s="121"/>
      <c r="H17" s="121"/>
      <c r="I17" s="121"/>
      <c r="J17" s="121"/>
      <c r="K17" s="121"/>
      <c r="L17" s="121"/>
      <c r="M17" s="121"/>
      <c r="N17" s="121"/>
      <c r="O17" s="121"/>
      <c r="P17" s="121"/>
      <c r="Q17" s="121"/>
      <c r="R17" s="121"/>
      <c r="S17" s="121"/>
      <c r="T17" s="121"/>
    </row>
    <row r="18" spans="1:20" x14ac:dyDescent="0.25">
      <c r="A18" s="121"/>
      <c r="B18" s="121"/>
      <c r="C18" s="121"/>
      <c r="D18" s="121"/>
      <c r="E18" s="121"/>
      <c r="F18" s="121"/>
      <c r="G18" s="121"/>
      <c r="H18" s="121"/>
      <c r="I18" s="121"/>
      <c r="J18" s="121"/>
      <c r="K18" s="121"/>
      <c r="L18" s="121"/>
      <c r="M18" s="121"/>
      <c r="N18" s="121"/>
      <c r="O18" s="121"/>
      <c r="P18" s="121"/>
      <c r="Q18" s="121"/>
      <c r="R18" s="121"/>
      <c r="S18" s="121"/>
      <c r="T18" s="121"/>
    </row>
    <row r="19" spans="1:20" x14ac:dyDescent="0.25">
      <c r="A19" s="121"/>
      <c r="B19" s="121"/>
      <c r="C19" s="121"/>
      <c r="D19" s="121"/>
      <c r="E19" s="121"/>
      <c r="F19" s="121"/>
      <c r="G19" s="121"/>
      <c r="H19" s="121"/>
      <c r="I19" s="121"/>
      <c r="J19" s="121"/>
      <c r="K19" s="121"/>
      <c r="L19" s="121"/>
      <c r="M19" s="121"/>
      <c r="N19" s="121"/>
      <c r="O19" s="121"/>
      <c r="P19" s="121"/>
      <c r="Q19" s="121"/>
      <c r="R19" s="121"/>
      <c r="S19" s="121"/>
      <c r="T19" s="121"/>
    </row>
    <row r="20" spans="1:20" x14ac:dyDescent="0.25">
      <c r="A20" s="121"/>
      <c r="B20" s="121"/>
      <c r="C20" s="121"/>
      <c r="D20" s="121"/>
      <c r="E20" s="121"/>
      <c r="F20" s="121"/>
      <c r="G20" s="121"/>
      <c r="H20" s="121"/>
      <c r="I20" s="121"/>
      <c r="J20" s="121"/>
      <c r="K20" s="121"/>
      <c r="L20" s="121"/>
      <c r="M20" s="121"/>
      <c r="N20" s="121"/>
      <c r="O20" s="121"/>
      <c r="P20" s="121"/>
      <c r="Q20" s="121"/>
      <c r="R20" s="121"/>
      <c r="S20" s="121"/>
      <c r="T20" s="121"/>
    </row>
    <row r="21" spans="1:20" ht="15.75" customHeight="1" x14ac:dyDescent="0.25">
      <c r="A21" s="121"/>
      <c r="B21" s="121"/>
      <c r="C21" s="121"/>
      <c r="D21" s="121"/>
      <c r="E21" s="121"/>
      <c r="F21" s="121"/>
      <c r="G21" s="121"/>
      <c r="H21" s="121"/>
      <c r="I21" s="121"/>
      <c r="J21" s="121"/>
      <c r="K21" s="121"/>
      <c r="L21" s="121"/>
      <c r="M21" s="121"/>
      <c r="N21" s="121"/>
      <c r="O21" s="121"/>
      <c r="P21" s="121"/>
      <c r="Q21" s="121"/>
      <c r="R21" s="121"/>
      <c r="S21" s="121"/>
      <c r="T21" s="121"/>
    </row>
    <row r="22" spans="1:20" ht="15.75" customHeight="1" x14ac:dyDescent="0.25">
      <c r="A22" s="121"/>
      <c r="B22" s="121"/>
      <c r="C22" s="121"/>
      <c r="D22" s="121"/>
      <c r="E22" s="121"/>
      <c r="F22" s="121"/>
      <c r="G22" s="121"/>
      <c r="H22" s="121"/>
      <c r="I22" s="121"/>
      <c r="J22" s="121"/>
      <c r="K22" s="121"/>
      <c r="L22" s="121"/>
      <c r="M22" s="121"/>
      <c r="N22" s="121"/>
      <c r="O22" s="121"/>
      <c r="P22" s="121"/>
      <c r="Q22" s="121"/>
      <c r="R22" s="121"/>
      <c r="S22" s="121"/>
      <c r="T22" s="121"/>
    </row>
    <row r="23" spans="1:20" ht="15.75" customHeight="1" x14ac:dyDescent="0.25">
      <c r="A23" s="121"/>
      <c r="B23" s="121"/>
      <c r="C23" s="121"/>
      <c r="D23" s="121"/>
      <c r="E23" s="121"/>
      <c r="F23" s="121"/>
      <c r="G23" s="121"/>
      <c r="H23" s="121"/>
      <c r="I23" s="121"/>
      <c r="J23" s="121"/>
      <c r="K23" s="121"/>
      <c r="L23" s="121"/>
      <c r="M23" s="121"/>
      <c r="N23" s="121"/>
      <c r="O23" s="121"/>
      <c r="P23" s="121"/>
      <c r="Q23" s="121"/>
      <c r="R23" s="121"/>
      <c r="S23" s="121"/>
      <c r="T23" s="121"/>
    </row>
    <row r="24" spans="1:20" ht="15.75" customHeight="1" x14ac:dyDescent="0.25">
      <c r="A24" s="121"/>
      <c r="B24" s="121"/>
      <c r="C24" s="121"/>
      <c r="D24" s="121"/>
      <c r="E24" s="121"/>
      <c r="F24" s="121"/>
      <c r="G24" s="121"/>
      <c r="H24" s="121"/>
      <c r="I24" s="121"/>
      <c r="J24" s="121"/>
      <c r="K24" s="121"/>
      <c r="L24" s="121"/>
      <c r="M24" s="121"/>
      <c r="N24" s="121"/>
      <c r="O24" s="121"/>
      <c r="P24" s="121"/>
      <c r="Q24" s="121"/>
      <c r="R24" s="121"/>
      <c r="S24" s="121"/>
      <c r="T24" s="121"/>
    </row>
    <row r="25" spans="1:20" ht="15.75" customHeight="1" x14ac:dyDescent="0.25">
      <c r="A25" s="121"/>
      <c r="B25" s="121"/>
      <c r="C25" s="121"/>
      <c r="D25" s="121"/>
      <c r="E25" s="121"/>
      <c r="F25" s="121"/>
      <c r="G25" s="121"/>
      <c r="H25" s="121"/>
      <c r="I25" s="121"/>
      <c r="J25" s="121"/>
      <c r="K25" s="121"/>
      <c r="L25" s="121"/>
      <c r="M25" s="121"/>
      <c r="N25" s="121"/>
      <c r="O25" s="121"/>
      <c r="P25" s="121"/>
      <c r="Q25" s="121"/>
      <c r="R25" s="121"/>
      <c r="S25" s="121"/>
      <c r="T25" s="121"/>
    </row>
    <row r="26" spans="1:20" ht="15.75" customHeight="1" x14ac:dyDescent="0.25">
      <c r="A26" s="121"/>
      <c r="B26" s="121"/>
      <c r="C26" s="121"/>
      <c r="D26" s="121"/>
      <c r="E26" s="121"/>
      <c r="F26" s="121"/>
      <c r="G26" s="121"/>
      <c r="H26" s="121"/>
      <c r="I26" s="121"/>
      <c r="J26" s="121"/>
      <c r="K26" s="121"/>
      <c r="L26" s="121"/>
      <c r="M26" s="121"/>
      <c r="N26" s="121"/>
      <c r="O26" s="121"/>
      <c r="P26" s="121"/>
      <c r="Q26" s="121"/>
      <c r="R26" s="121"/>
      <c r="S26" s="121"/>
      <c r="T26" s="121"/>
    </row>
    <row r="27" spans="1:20" ht="15.75" customHeight="1" x14ac:dyDescent="0.25">
      <c r="A27" s="121"/>
      <c r="B27" s="121"/>
      <c r="C27" s="121"/>
      <c r="D27" s="121"/>
      <c r="E27" s="121"/>
      <c r="F27" s="121"/>
      <c r="G27" s="121"/>
      <c r="H27" s="121"/>
      <c r="I27" s="121"/>
      <c r="J27" s="121"/>
      <c r="K27" s="121"/>
      <c r="L27" s="121"/>
      <c r="M27" s="121"/>
      <c r="N27" s="121"/>
      <c r="O27" s="121"/>
      <c r="P27" s="121"/>
      <c r="Q27" s="121"/>
      <c r="R27" s="121"/>
      <c r="S27" s="121"/>
      <c r="T27" s="121"/>
    </row>
    <row r="28" spans="1:20" ht="15.75" customHeight="1" x14ac:dyDescent="0.25">
      <c r="A28" s="121"/>
      <c r="B28" s="121"/>
      <c r="C28" s="121"/>
      <c r="D28" s="121"/>
      <c r="E28" s="121"/>
      <c r="F28" s="121"/>
      <c r="G28" s="121"/>
      <c r="H28" s="121"/>
      <c r="I28" s="121"/>
      <c r="J28" s="121"/>
      <c r="K28" s="121"/>
      <c r="L28" s="121"/>
      <c r="M28" s="121"/>
      <c r="N28" s="121"/>
      <c r="O28" s="121"/>
      <c r="P28" s="121"/>
      <c r="Q28" s="121"/>
      <c r="R28" s="121"/>
      <c r="S28" s="121"/>
      <c r="T28" s="121"/>
    </row>
    <row r="29" spans="1:20" ht="15.75" customHeight="1" x14ac:dyDescent="0.25">
      <c r="A29" s="121"/>
      <c r="B29" s="121"/>
      <c r="C29" s="121"/>
      <c r="D29" s="121"/>
      <c r="E29" s="121"/>
      <c r="F29" s="121"/>
      <c r="G29" s="121"/>
      <c r="H29" s="121"/>
      <c r="I29" s="121"/>
      <c r="J29" s="121"/>
      <c r="K29" s="121"/>
      <c r="L29" s="121"/>
      <c r="M29" s="121"/>
      <c r="N29" s="121"/>
      <c r="O29" s="121"/>
      <c r="P29" s="121"/>
      <c r="Q29" s="121"/>
      <c r="R29" s="121"/>
      <c r="S29" s="121"/>
      <c r="T29" s="121"/>
    </row>
    <row r="30" spans="1:20" ht="15.75" customHeight="1" x14ac:dyDescent="0.25">
      <c r="A30" s="121"/>
      <c r="B30" s="121"/>
      <c r="C30" s="121"/>
      <c r="D30" s="121"/>
      <c r="E30" s="121"/>
      <c r="F30" s="121"/>
      <c r="G30" s="121"/>
      <c r="H30" s="121"/>
      <c r="I30" s="121"/>
      <c r="J30" s="121"/>
      <c r="K30" s="121"/>
      <c r="L30" s="121"/>
      <c r="M30" s="121"/>
      <c r="N30" s="121"/>
      <c r="O30" s="121"/>
      <c r="P30" s="121"/>
      <c r="Q30" s="121"/>
      <c r="R30" s="121"/>
      <c r="S30" s="121"/>
      <c r="T30" s="121"/>
    </row>
    <row r="31" spans="1:20" ht="15.75" customHeight="1" x14ac:dyDescent="0.25">
      <c r="A31" s="121"/>
      <c r="B31" s="121"/>
      <c r="C31" s="121"/>
      <c r="D31" s="121"/>
      <c r="E31" s="121"/>
      <c r="F31" s="121"/>
      <c r="G31" s="121"/>
      <c r="H31" s="121"/>
      <c r="I31" s="121"/>
      <c r="J31" s="121"/>
      <c r="K31" s="121"/>
      <c r="L31" s="121"/>
      <c r="M31" s="121"/>
      <c r="N31" s="121"/>
      <c r="O31" s="121"/>
      <c r="P31" s="121"/>
      <c r="Q31" s="121"/>
      <c r="R31" s="121"/>
      <c r="S31" s="121"/>
      <c r="T31" s="121"/>
    </row>
    <row r="32" spans="1:20" ht="15.75" customHeight="1" x14ac:dyDescent="0.25">
      <c r="A32" s="121"/>
      <c r="B32" s="121"/>
      <c r="C32" s="121"/>
      <c r="D32" s="121"/>
      <c r="E32" s="121"/>
      <c r="F32" s="121"/>
      <c r="G32" s="121"/>
      <c r="H32" s="121"/>
      <c r="I32" s="121"/>
      <c r="J32" s="121"/>
      <c r="K32" s="121"/>
      <c r="L32" s="121"/>
      <c r="M32" s="121"/>
      <c r="N32" s="121"/>
      <c r="O32" s="121"/>
      <c r="P32" s="121"/>
      <c r="Q32" s="121"/>
      <c r="R32" s="121"/>
      <c r="S32" s="121"/>
      <c r="T32" s="121"/>
    </row>
    <row r="33" spans="1:20" ht="15.75" customHeight="1" x14ac:dyDescent="0.25">
      <c r="A33" s="121"/>
      <c r="B33" s="121"/>
      <c r="C33" s="121"/>
      <c r="D33" s="121"/>
      <c r="E33" s="121"/>
      <c r="F33" s="121"/>
      <c r="G33" s="121"/>
      <c r="H33" s="121"/>
      <c r="I33" s="121"/>
      <c r="J33" s="121"/>
      <c r="K33" s="121"/>
      <c r="L33" s="121"/>
      <c r="M33" s="121"/>
      <c r="N33" s="121"/>
      <c r="O33" s="121"/>
      <c r="P33" s="121"/>
      <c r="Q33" s="121"/>
      <c r="R33" s="121"/>
      <c r="S33" s="121"/>
      <c r="T33" s="121"/>
    </row>
    <row r="34" spans="1:20" ht="15.75" customHeight="1" x14ac:dyDescent="0.25">
      <c r="A34" s="121"/>
      <c r="B34" s="121"/>
      <c r="C34" s="121"/>
      <c r="D34" s="121"/>
      <c r="E34" s="121"/>
      <c r="F34" s="121"/>
      <c r="G34" s="121"/>
      <c r="H34" s="121"/>
      <c r="I34" s="121"/>
      <c r="J34" s="121"/>
      <c r="K34" s="121"/>
      <c r="L34" s="121"/>
      <c r="M34" s="121"/>
      <c r="N34" s="121"/>
      <c r="O34" s="121"/>
      <c r="P34" s="121"/>
      <c r="Q34" s="121"/>
      <c r="R34" s="121"/>
      <c r="S34" s="121"/>
      <c r="T34" s="121"/>
    </row>
    <row r="35" spans="1:20" ht="15.75" customHeight="1" x14ac:dyDescent="0.25">
      <c r="A35" s="121"/>
      <c r="B35" s="121"/>
      <c r="C35" s="121"/>
      <c r="D35" s="121"/>
      <c r="E35" s="121"/>
      <c r="F35" s="121"/>
      <c r="G35" s="121"/>
      <c r="H35" s="121"/>
      <c r="I35" s="121"/>
      <c r="J35" s="121"/>
      <c r="K35" s="121"/>
      <c r="L35" s="121"/>
      <c r="M35" s="121"/>
      <c r="N35" s="121"/>
      <c r="O35" s="121"/>
      <c r="P35" s="121"/>
      <c r="Q35" s="121"/>
      <c r="R35" s="121"/>
      <c r="S35" s="121"/>
      <c r="T35" s="121"/>
    </row>
    <row r="36" spans="1:20" ht="15.75" customHeight="1" x14ac:dyDescent="0.25">
      <c r="A36" s="121"/>
      <c r="B36" s="121"/>
      <c r="C36" s="121"/>
      <c r="D36" s="121"/>
      <c r="E36" s="121"/>
      <c r="F36" s="121"/>
      <c r="G36" s="121"/>
      <c r="H36" s="121"/>
      <c r="I36" s="121"/>
      <c r="J36" s="121"/>
      <c r="K36" s="121"/>
      <c r="L36" s="121"/>
      <c r="M36" s="121"/>
      <c r="N36" s="121"/>
      <c r="O36" s="121"/>
      <c r="P36" s="121"/>
      <c r="Q36" s="121"/>
      <c r="R36" s="121"/>
      <c r="S36" s="121"/>
      <c r="T36" s="121"/>
    </row>
    <row r="37" spans="1:20" ht="15.75" customHeight="1" x14ac:dyDescent="0.25">
      <c r="A37" s="121"/>
      <c r="B37" s="121"/>
      <c r="C37" s="121"/>
      <c r="D37" s="121"/>
      <c r="E37" s="121"/>
      <c r="F37" s="121"/>
      <c r="G37" s="121"/>
      <c r="H37" s="121"/>
      <c r="I37" s="121"/>
      <c r="J37" s="121"/>
      <c r="K37" s="121"/>
      <c r="L37" s="121"/>
      <c r="M37" s="121"/>
      <c r="N37" s="121"/>
      <c r="O37" s="121"/>
      <c r="P37" s="121"/>
      <c r="Q37" s="121"/>
      <c r="R37" s="121"/>
      <c r="S37" s="121"/>
      <c r="T37" s="121"/>
    </row>
    <row r="38" spans="1:20" ht="15.75" customHeight="1" x14ac:dyDescent="0.25">
      <c r="A38" s="121"/>
      <c r="B38" s="121"/>
      <c r="C38" s="121"/>
      <c r="D38" s="121"/>
      <c r="E38" s="121"/>
      <c r="F38" s="121"/>
      <c r="G38" s="121"/>
      <c r="H38" s="121"/>
      <c r="I38" s="121"/>
      <c r="J38" s="121"/>
      <c r="K38" s="121"/>
      <c r="L38" s="121"/>
      <c r="M38" s="121"/>
      <c r="N38" s="121"/>
      <c r="O38" s="121"/>
      <c r="P38" s="121"/>
      <c r="Q38" s="121"/>
      <c r="R38" s="121"/>
      <c r="S38" s="121"/>
      <c r="T38" s="121"/>
    </row>
    <row r="39" spans="1:20" ht="15.75" customHeight="1" x14ac:dyDescent="0.25">
      <c r="A39" s="121"/>
      <c r="B39" s="121"/>
      <c r="C39" s="121"/>
      <c r="D39" s="121"/>
      <c r="E39" s="121"/>
      <c r="F39" s="121"/>
      <c r="G39" s="121"/>
      <c r="H39" s="121"/>
      <c r="I39" s="121"/>
      <c r="J39" s="121"/>
      <c r="K39" s="121"/>
      <c r="L39" s="121"/>
      <c r="M39" s="121"/>
      <c r="N39" s="121"/>
      <c r="O39" s="121"/>
      <c r="P39" s="121"/>
      <c r="Q39" s="121"/>
      <c r="R39" s="121"/>
      <c r="S39" s="121"/>
      <c r="T39" s="121"/>
    </row>
    <row r="40" spans="1:20" ht="15.75" customHeight="1" x14ac:dyDescent="0.25">
      <c r="A40" s="121"/>
      <c r="B40" s="121"/>
      <c r="C40" s="121"/>
      <c r="D40" s="121"/>
      <c r="E40" s="121"/>
      <c r="F40" s="121"/>
      <c r="G40" s="121"/>
      <c r="H40" s="121"/>
      <c r="I40" s="121"/>
      <c r="J40" s="121"/>
      <c r="K40" s="121"/>
      <c r="L40" s="121"/>
      <c r="M40" s="121"/>
      <c r="N40" s="121"/>
      <c r="O40" s="121"/>
      <c r="P40" s="121"/>
      <c r="Q40" s="121"/>
      <c r="R40" s="121"/>
      <c r="S40" s="121"/>
      <c r="T40" s="121"/>
    </row>
    <row r="41" spans="1:20" ht="15.75" customHeight="1" x14ac:dyDescent="0.25">
      <c r="A41" s="121"/>
      <c r="B41" s="121"/>
      <c r="C41" s="121"/>
      <c r="D41" s="121"/>
      <c r="E41" s="121"/>
      <c r="F41" s="121"/>
      <c r="G41" s="121"/>
      <c r="H41" s="121"/>
      <c r="I41" s="121"/>
      <c r="J41" s="121"/>
      <c r="K41" s="121"/>
      <c r="L41" s="121"/>
      <c r="M41" s="121"/>
      <c r="N41" s="121"/>
      <c r="O41" s="121"/>
      <c r="P41" s="121"/>
      <c r="Q41" s="121"/>
      <c r="R41" s="121"/>
      <c r="S41" s="121"/>
      <c r="T41" s="121"/>
    </row>
    <row r="42" spans="1:20" ht="15.75" customHeight="1" x14ac:dyDescent="0.25">
      <c r="A42" s="121"/>
      <c r="B42" s="121"/>
      <c r="C42" s="121"/>
      <c r="D42" s="121"/>
      <c r="E42" s="121"/>
      <c r="F42" s="121"/>
      <c r="G42" s="121"/>
      <c r="H42" s="121"/>
      <c r="I42" s="121"/>
      <c r="J42" s="121"/>
      <c r="K42" s="121"/>
      <c r="L42" s="121"/>
      <c r="M42" s="121"/>
      <c r="N42" s="121"/>
      <c r="O42" s="121"/>
      <c r="P42" s="121"/>
      <c r="Q42" s="121"/>
      <c r="R42" s="121"/>
      <c r="S42" s="121"/>
      <c r="T42" s="121"/>
    </row>
    <row r="43" spans="1:20" ht="15.75" customHeight="1" x14ac:dyDescent="0.25">
      <c r="A43" s="121"/>
      <c r="B43" s="121"/>
      <c r="C43" s="121"/>
      <c r="D43" s="121"/>
      <c r="E43" s="121"/>
      <c r="F43" s="121"/>
      <c r="G43" s="121"/>
      <c r="H43" s="121"/>
      <c r="I43" s="121"/>
      <c r="J43" s="121"/>
      <c r="K43" s="121"/>
      <c r="L43" s="121"/>
      <c r="M43" s="121"/>
      <c r="N43" s="121"/>
      <c r="O43" s="121"/>
      <c r="P43" s="121"/>
      <c r="Q43" s="121"/>
      <c r="R43" s="121"/>
      <c r="S43" s="121"/>
      <c r="T43" s="121"/>
    </row>
    <row r="44" spans="1:20" ht="15.75" customHeight="1" x14ac:dyDescent="0.25">
      <c r="A44" s="121"/>
      <c r="B44" s="121"/>
      <c r="C44" s="121"/>
      <c r="D44" s="121"/>
      <c r="E44" s="121"/>
      <c r="F44" s="121"/>
      <c r="G44" s="121"/>
      <c r="H44" s="121"/>
      <c r="I44" s="121"/>
      <c r="J44" s="121"/>
      <c r="K44" s="121"/>
      <c r="L44" s="121"/>
      <c r="M44" s="121"/>
      <c r="N44" s="121"/>
      <c r="O44" s="121"/>
      <c r="P44" s="121"/>
      <c r="Q44" s="121"/>
      <c r="R44" s="121"/>
      <c r="S44" s="121"/>
      <c r="T44" s="121"/>
    </row>
    <row r="45" spans="1:20" ht="15.75" customHeight="1" x14ac:dyDescent="0.25">
      <c r="A45" s="121"/>
      <c r="B45" s="121"/>
      <c r="C45" s="121"/>
      <c r="D45" s="121"/>
      <c r="E45" s="121"/>
      <c r="F45" s="121"/>
      <c r="G45" s="121"/>
      <c r="H45" s="121"/>
      <c r="I45" s="121"/>
      <c r="J45" s="121"/>
      <c r="K45" s="121"/>
      <c r="L45" s="121"/>
      <c r="M45" s="121"/>
      <c r="N45" s="121"/>
      <c r="O45" s="121"/>
      <c r="P45" s="121"/>
      <c r="Q45" s="121"/>
      <c r="R45" s="121"/>
      <c r="S45" s="121"/>
      <c r="T45" s="121"/>
    </row>
    <row r="46" spans="1:20" ht="15.75" customHeight="1" x14ac:dyDescent="0.25">
      <c r="A46" s="121"/>
      <c r="B46" s="121"/>
      <c r="C46" s="121"/>
      <c r="D46" s="121"/>
      <c r="E46" s="121"/>
      <c r="F46" s="121"/>
      <c r="G46" s="121"/>
      <c r="H46" s="121"/>
      <c r="I46" s="121"/>
      <c r="J46" s="121"/>
      <c r="K46" s="121"/>
      <c r="L46" s="121"/>
      <c r="M46" s="121"/>
      <c r="N46" s="121"/>
      <c r="O46" s="121"/>
      <c r="P46" s="121"/>
      <c r="Q46" s="121"/>
      <c r="R46" s="121"/>
      <c r="S46" s="121"/>
      <c r="T46" s="121"/>
    </row>
    <row r="47" spans="1:20" ht="15.75" customHeight="1" x14ac:dyDescent="0.25">
      <c r="A47" s="121"/>
      <c r="B47" s="121"/>
      <c r="C47" s="121"/>
      <c r="D47" s="121"/>
      <c r="E47" s="121"/>
      <c r="F47" s="121"/>
      <c r="G47" s="121"/>
      <c r="H47" s="121"/>
      <c r="I47" s="121"/>
      <c r="J47" s="121"/>
      <c r="K47" s="121"/>
      <c r="L47" s="121"/>
      <c r="M47" s="121"/>
      <c r="N47" s="121"/>
      <c r="O47" s="121"/>
      <c r="P47" s="121"/>
      <c r="Q47" s="121"/>
      <c r="R47" s="121"/>
      <c r="S47" s="121"/>
      <c r="T47" s="121"/>
    </row>
    <row r="48" spans="1:20" ht="15.75" customHeight="1" x14ac:dyDescent="0.25">
      <c r="A48" s="121"/>
      <c r="B48" s="121"/>
      <c r="C48" s="121"/>
      <c r="D48" s="121"/>
      <c r="E48" s="121"/>
      <c r="F48" s="121"/>
      <c r="G48" s="121"/>
      <c r="H48" s="121"/>
      <c r="I48" s="121"/>
      <c r="J48" s="121"/>
      <c r="K48" s="121"/>
      <c r="L48" s="121"/>
      <c r="M48" s="121"/>
      <c r="N48" s="121"/>
      <c r="O48" s="121"/>
      <c r="P48" s="121"/>
      <c r="Q48" s="121"/>
      <c r="R48" s="121"/>
      <c r="S48" s="121"/>
      <c r="T48" s="121"/>
    </row>
    <row r="49" spans="1:20" ht="15.75" customHeight="1" x14ac:dyDescent="0.25">
      <c r="A49" s="121"/>
      <c r="B49" s="122" t="s">
        <v>710</v>
      </c>
      <c r="C49" s="122" t="s">
        <v>711</v>
      </c>
      <c r="D49" s="122" t="s">
        <v>712</v>
      </c>
      <c r="E49" s="121"/>
      <c r="F49" s="123" t="s">
        <v>713</v>
      </c>
      <c r="G49" s="124" t="s">
        <v>714</v>
      </c>
      <c r="H49" s="125"/>
      <c r="I49" s="125"/>
      <c r="J49" s="125"/>
      <c r="K49" s="125"/>
      <c r="L49" s="125"/>
      <c r="M49" s="125"/>
      <c r="N49" s="125"/>
      <c r="O49" s="125"/>
      <c r="P49" s="126"/>
      <c r="Q49" s="121"/>
      <c r="R49" s="121"/>
      <c r="S49" s="121"/>
      <c r="T49" s="121"/>
    </row>
    <row r="50" spans="1:20" ht="15.75" customHeight="1" x14ac:dyDescent="0.25">
      <c r="A50" s="121"/>
      <c r="B50" s="481" t="s">
        <v>715</v>
      </c>
      <c r="C50" s="127" t="s">
        <v>716</v>
      </c>
      <c r="D50" s="128">
        <v>15</v>
      </c>
      <c r="E50" s="121"/>
      <c r="F50" s="129" t="s">
        <v>58</v>
      </c>
      <c r="G50" s="124" t="s">
        <v>717</v>
      </c>
      <c r="H50" s="125"/>
      <c r="I50" s="125"/>
      <c r="J50" s="125"/>
      <c r="K50" s="125"/>
      <c r="L50" s="125"/>
      <c r="M50" s="125"/>
      <c r="N50" s="125"/>
      <c r="O50" s="125"/>
      <c r="P50" s="126"/>
      <c r="Q50" s="121"/>
      <c r="R50" s="121"/>
      <c r="S50" s="121"/>
      <c r="T50" s="121"/>
    </row>
    <row r="51" spans="1:20" ht="15.75" customHeight="1" thickBot="1" x14ac:dyDescent="0.3">
      <c r="A51" s="121"/>
      <c r="B51" s="481"/>
      <c r="C51" s="130" t="s">
        <v>718</v>
      </c>
      <c r="D51" s="128">
        <v>0</v>
      </c>
      <c r="E51" s="121"/>
      <c r="F51" s="131" t="s">
        <v>719</v>
      </c>
      <c r="G51" s="124" t="s">
        <v>720</v>
      </c>
      <c r="H51" s="125"/>
      <c r="I51" s="125"/>
      <c r="J51" s="125"/>
      <c r="K51" s="125"/>
      <c r="L51" s="125"/>
      <c r="M51" s="125"/>
      <c r="N51" s="125"/>
      <c r="O51" s="125"/>
      <c r="P51" s="126"/>
      <c r="Q51" s="121"/>
      <c r="R51" s="121"/>
      <c r="S51" s="121"/>
      <c r="T51" s="121"/>
    </row>
    <row r="52" spans="1:20" ht="15.75" customHeight="1" x14ac:dyDescent="0.25">
      <c r="A52" s="121"/>
      <c r="B52" s="481" t="s">
        <v>721</v>
      </c>
      <c r="C52" s="127" t="s">
        <v>722</v>
      </c>
      <c r="D52" s="128">
        <v>15</v>
      </c>
      <c r="E52" s="121"/>
      <c r="F52" s="121"/>
      <c r="G52" s="121"/>
      <c r="H52" s="121"/>
      <c r="I52" s="121"/>
      <c r="J52" s="121"/>
      <c r="K52" s="121"/>
      <c r="L52" s="121"/>
      <c r="M52" s="121"/>
      <c r="N52" s="121"/>
      <c r="O52" s="121"/>
      <c r="P52" s="121"/>
      <c r="Q52" s="121"/>
      <c r="R52" s="121"/>
      <c r="S52" s="121"/>
      <c r="T52" s="121"/>
    </row>
    <row r="53" spans="1:20" ht="15.75" customHeight="1" x14ac:dyDescent="0.25">
      <c r="A53" s="121"/>
      <c r="B53" s="481"/>
      <c r="C53" s="130" t="s">
        <v>723</v>
      </c>
      <c r="D53" s="128">
        <v>0</v>
      </c>
      <c r="E53" s="121"/>
      <c r="F53" s="121"/>
      <c r="G53" s="121"/>
      <c r="H53" s="121"/>
      <c r="I53" s="121"/>
      <c r="J53" s="121"/>
      <c r="K53" s="121"/>
      <c r="L53" s="121"/>
      <c r="M53" s="121"/>
      <c r="N53" s="121"/>
      <c r="O53" s="121"/>
      <c r="P53" s="121"/>
      <c r="Q53" s="121"/>
      <c r="R53" s="121"/>
      <c r="S53" s="121"/>
      <c r="T53" s="121"/>
    </row>
    <row r="54" spans="1:20" ht="15.75" customHeight="1" x14ac:dyDescent="0.25">
      <c r="A54" s="121"/>
      <c r="B54" s="481" t="s">
        <v>724</v>
      </c>
      <c r="C54" s="127" t="s">
        <v>725</v>
      </c>
      <c r="D54" s="128">
        <v>15</v>
      </c>
      <c r="E54" s="121"/>
      <c r="F54" s="121"/>
      <c r="G54" s="121"/>
      <c r="H54" s="121"/>
      <c r="I54" s="121"/>
      <c r="J54" s="121"/>
      <c r="K54" s="121"/>
      <c r="L54" s="121"/>
      <c r="M54" s="121"/>
      <c r="N54" s="121"/>
      <c r="O54" s="121"/>
      <c r="P54" s="121"/>
      <c r="Q54" s="121"/>
      <c r="R54" s="121"/>
      <c r="S54" s="121"/>
      <c r="T54" s="121"/>
    </row>
    <row r="55" spans="1:20" ht="15.75" customHeight="1" x14ac:dyDescent="0.25">
      <c r="A55" s="121"/>
      <c r="B55" s="481"/>
      <c r="C55" s="130" t="s">
        <v>726</v>
      </c>
      <c r="D55" s="128">
        <v>0</v>
      </c>
      <c r="E55" s="121"/>
      <c r="F55" s="121"/>
      <c r="G55" s="121"/>
      <c r="H55" s="121"/>
      <c r="I55" s="121"/>
      <c r="J55" s="121"/>
      <c r="K55" s="121"/>
      <c r="L55" s="121"/>
      <c r="M55" s="121"/>
      <c r="N55" s="121"/>
      <c r="O55" s="121"/>
      <c r="P55" s="121"/>
      <c r="Q55" s="121"/>
      <c r="R55" s="121"/>
      <c r="S55" s="121"/>
      <c r="T55" s="121"/>
    </row>
    <row r="56" spans="1:20" ht="15.75" customHeight="1" x14ac:dyDescent="0.25">
      <c r="A56" s="121"/>
      <c r="B56" s="481" t="s">
        <v>727</v>
      </c>
      <c r="C56" s="127" t="s">
        <v>728</v>
      </c>
      <c r="D56" s="128">
        <v>15</v>
      </c>
      <c r="E56" s="121"/>
      <c r="F56" s="121"/>
      <c r="G56" s="121"/>
      <c r="H56" s="121"/>
      <c r="I56" s="121"/>
      <c r="J56" s="121"/>
      <c r="K56" s="121"/>
      <c r="L56" s="121"/>
      <c r="M56" s="121"/>
      <c r="N56" s="121"/>
      <c r="O56" s="121"/>
      <c r="P56" s="121"/>
      <c r="Q56" s="121"/>
      <c r="R56" s="121"/>
      <c r="S56" s="121"/>
      <c r="T56" s="121"/>
    </row>
    <row r="57" spans="1:20" ht="15.75" customHeight="1" x14ac:dyDescent="0.25">
      <c r="A57" s="121"/>
      <c r="B57" s="481"/>
      <c r="C57" s="130" t="s">
        <v>729</v>
      </c>
      <c r="D57" s="128">
        <v>10</v>
      </c>
      <c r="E57" s="121"/>
      <c r="F57" s="121"/>
      <c r="G57" s="121"/>
      <c r="H57" s="121"/>
      <c r="I57" s="121"/>
      <c r="J57" s="121"/>
      <c r="K57" s="121"/>
      <c r="L57" s="121"/>
      <c r="M57" s="121"/>
      <c r="N57" s="121"/>
      <c r="O57" s="121"/>
      <c r="P57" s="121"/>
      <c r="Q57" s="121"/>
      <c r="R57" s="121"/>
      <c r="S57" s="121"/>
      <c r="T57" s="121"/>
    </row>
    <row r="58" spans="1:20" ht="15.75" customHeight="1" x14ac:dyDescent="0.25">
      <c r="A58" s="121"/>
      <c r="B58" s="481"/>
      <c r="C58" s="130" t="s">
        <v>730</v>
      </c>
      <c r="D58" s="128">
        <v>0</v>
      </c>
      <c r="E58" s="121"/>
      <c r="F58" s="121"/>
      <c r="G58" s="121"/>
      <c r="H58" s="121"/>
      <c r="I58" s="121"/>
      <c r="J58" s="121"/>
      <c r="K58" s="121"/>
      <c r="L58" s="121"/>
      <c r="M58" s="121"/>
      <c r="N58" s="121"/>
      <c r="O58" s="121"/>
      <c r="P58" s="121"/>
      <c r="Q58" s="121"/>
      <c r="R58" s="121"/>
      <c r="S58" s="121"/>
      <c r="T58" s="121"/>
    </row>
    <row r="59" spans="1:20" ht="15.75" customHeight="1" x14ac:dyDescent="0.25">
      <c r="A59" s="121"/>
      <c r="B59" s="481" t="s">
        <v>731</v>
      </c>
      <c r="C59" s="127" t="s">
        <v>732</v>
      </c>
      <c r="D59" s="128">
        <v>15</v>
      </c>
      <c r="E59" s="121"/>
      <c r="F59" s="121"/>
      <c r="G59" s="121"/>
      <c r="H59" s="121"/>
      <c r="I59" s="121"/>
      <c r="J59" s="121"/>
      <c r="K59" s="121"/>
      <c r="L59" s="121"/>
      <c r="M59" s="121"/>
      <c r="N59" s="121"/>
      <c r="O59" s="121"/>
      <c r="P59" s="121"/>
      <c r="Q59" s="121"/>
      <c r="R59" s="121"/>
      <c r="S59" s="121"/>
      <c r="T59" s="121"/>
    </row>
    <row r="60" spans="1:20" ht="15.75" customHeight="1" x14ac:dyDescent="0.25">
      <c r="A60" s="121"/>
      <c r="B60" s="481"/>
      <c r="C60" s="130" t="s">
        <v>733</v>
      </c>
      <c r="D60" s="128">
        <v>0</v>
      </c>
      <c r="E60" s="121"/>
      <c r="F60" s="121"/>
      <c r="G60" s="121"/>
      <c r="H60" s="121"/>
      <c r="I60" s="121"/>
      <c r="J60" s="121"/>
      <c r="K60" s="121"/>
      <c r="L60" s="121"/>
      <c r="M60" s="121"/>
      <c r="N60" s="121"/>
      <c r="O60" s="121"/>
      <c r="P60" s="121"/>
      <c r="Q60" s="121"/>
      <c r="R60" s="121"/>
      <c r="S60" s="121"/>
      <c r="T60" s="121"/>
    </row>
    <row r="61" spans="1:20" ht="15.75" customHeight="1" x14ac:dyDescent="0.25">
      <c r="A61" s="121"/>
      <c r="B61" s="481" t="s">
        <v>734</v>
      </c>
      <c r="C61" s="127" t="s">
        <v>735</v>
      </c>
      <c r="D61" s="128">
        <v>15</v>
      </c>
      <c r="E61" s="121"/>
      <c r="F61" s="121"/>
      <c r="G61" s="121"/>
      <c r="H61" s="121"/>
      <c r="I61" s="121"/>
      <c r="J61" s="121"/>
      <c r="K61" s="121"/>
      <c r="L61" s="121"/>
      <c r="M61" s="121"/>
      <c r="N61" s="121"/>
      <c r="O61" s="121"/>
      <c r="P61" s="121"/>
      <c r="Q61" s="121"/>
      <c r="R61" s="121"/>
      <c r="S61" s="121"/>
      <c r="T61" s="121"/>
    </row>
    <row r="62" spans="1:20" ht="15.75" customHeight="1" x14ac:dyDescent="0.25">
      <c r="A62" s="121"/>
      <c r="B62" s="481"/>
      <c r="C62" s="130" t="s">
        <v>736</v>
      </c>
      <c r="D62" s="128">
        <v>0</v>
      </c>
      <c r="E62" s="121"/>
      <c r="F62" s="121"/>
      <c r="G62" s="121"/>
      <c r="H62" s="121"/>
      <c r="I62" s="121"/>
      <c r="J62" s="121"/>
      <c r="K62" s="121"/>
      <c r="L62" s="121"/>
      <c r="M62" s="121"/>
      <c r="N62" s="121"/>
      <c r="O62" s="121"/>
      <c r="P62" s="121"/>
      <c r="Q62" s="121"/>
      <c r="R62" s="121"/>
      <c r="S62" s="121"/>
      <c r="T62" s="121"/>
    </row>
    <row r="63" spans="1:20" ht="15.75" customHeight="1" x14ac:dyDescent="0.25">
      <c r="A63" s="121"/>
      <c r="B63" s="481" t="s">
        <v>737</v>
      </c>
      <c r="C63" s="127" t="s">
        <v>738</v>
      </c>
      <c r="D63" s="128">
        <v>10</v>
      </c>
      <c r="E63" s="121"/>
      <c r="F63" s="121"/>
      <c r="G63" s="121"/>
      <c r="H63" s="121"/>
      <c r="I63" s="121"/>
      <c r="J63" s="121"/>
      <c r="K63" s="121"/>
      <c r="L63" s="121"/>
      <c r="M63" s="121"/>
      <c r="N63" s="121"/>
      <c r="O63" s="121"/>
      <c r="P63" s="121"/>
      <c r="Q63" s="121"/>
      <c r="R63" s="121"/>
      <c r="S63" s="121"/>
      <c r="T63" s="121"/>
    </row>
    <row r="64" spans="1:20" ht="15.75" customHeight="1" x14ac:dyDescent="0.25">
      <c r="A64" s="121"/>
      <c r="B64" s="481"/>
      <c r="C64" s="130" t="s">
        <v>739</v>
      </c>
      <c r="D64" s="128">
        <v>5</v>
      </c>
      <c r="E64" s="121"/>
      <c r="F64" s="121"/>
      <c r="G64" s="121"/>
      <c r="H64" s="121"/>
      <c r="I64" s="121"/>
      <c r="J64" s="121"/>
      <c r="K64" s="121"/>
      <c r="L64" s="121"/>
      <c r="M64" s="121"/>
      <c r="N64" s="121"/>
      <c r="O64" s="121"/>
      <c r="P64" s="121"/>
      <c r="Q64" s="121"/>
      <c r="R64" s="121"/>
      <c r="S64" s="121"/>
      <c r="T64" s="121"/>
    </row>
    <row r="65" spans="1:20" ht="15.75" customHeight="1" x14ac:dyDescent="0.25">
      <c r="A65" s="121"/>
      <c r="B65" s="481"/>
      <c r="C65" s="130" t="s">
        <v>740</v>
      </c>
      <c r="D65" s="128">
        <v>0</v>
      </c>
      <c r="E65" s="121"/>
      <c r="F65" s="121"/>
      <c r="G65" s="121"/>
      <c r="H65" s="121"/>
      <c r="I65" s="121"/>
      <c r="J65" s="121"/>
      <c r="K65" s="121"/>
      <c r="L65" s="121"/>
      <c r="M65" s="121"/>
      <c r="N65" s="121"/>
      <c r="O65" s="121"/>
      <c r="P65" s="121"/>
      <c r="Q65" s="121"/>
      <c r="R65" s="121"/>
      <c r="S65" s="121"/>
      <c r="T65" s="121"/>
    </row>
    <row r="66" spans="1:20" ht="15.75" customHeight="1" x14ac:dyDescent="0.25">
      <c r="A66" s="121"/>
      <c r="B66" s="121"/>
      <c r="C66" s="121"/>
      <c r="D66" s="121"/>
      <c r="E66" s="121"/>
      <c r="F66" s="121"/>
      <c r="G66" s="121"/>
      <c r="H66" s="121"/>
      <c r="I66" s="121"/>
      <c r="J66" s="121"/>
      <c r="K66" s="121"/>
      <c r="L66" s="121"/>
      <c r="M66" s="121"/>
      <c r="N66" s="121"/>
      <c r="O66" s="121"/>
      <c r="P66" s="121"/>
      <c r="Q66" s="121"/>
      <c r="R66" s="121"/>
      <c r="S66" s="121"/>
      <c r="T66" s="121"/>
    </row>
    <row r="67" spans="1:20" ht="15.75" customHeight="1" x14ac:dyDescent="0.25">
      <c r="A67" s="121"/>
      <c r="B67" s="121"/>
      <c r="C67" s="121"/>
      <c r="D67" s="121">
        <f>+D50+D52+D54+D56+D59+D61+D63</f>
        <v>100</v>
      </c>
      <c r="E67" s="121"/>
      <c r="F67" s="121"/>
      <c r="G67" s="121"/>
      <c r="H67" s="121"/>
      <c r="I67" s="121"/>
      <c r="J67" s="121"/>
      <c r="K67" s="121"/>
      <c r="L67" s="121"/>
      <c r="M67" s="121"/>
      <c r="N67" s="121"/>
      <c r="O67" s="121"/>
      <c r="P67" s="121"/>
      <c r="Q67" s="121"/>
      <c r="R67" s="121"/>
      <c r="S67" s="121"/>
      <c r="T67" s="121"/>
    </row>
    <row r="68" spans="1:20" ht="15.75" customHeight="1" x14ac:dyDescent="0.25">
      <c r="A68" s="121"/>
      <c r="B68" s="121"/>
      <c r="C68" s="121"/>
      <c r="D68" s="121"/>
      <c r="E68" s="121"/>
      <c r="F68" s="121"/>
      <c r="G68" s="121"/>
      <c r="H68" s="121"/>
      <c r="I68" s="121"/>
      <c r="J68" s="121"/>
      <c r="K68" s="121"/>
      <c r="L68" s="121"/>
      <c r="M68" s="121"/>
      <c r="N68" s="121"/>
      <c r="O68" s="121"/>
      <c r="P68" s="121"/>
      <c r="Q68" s="121"/>
      <c r="R68" s="121"/>
      <c r="S68" s="121"/>
      <c r="T68" s="121"/>
    </row>
    <row r="69" spans="1:20" ht="15.75" customHeight="1" x14ac:dyDescent="0.25">
      <c r="A69" s="121"/>
      <c r="B69" s="121"/>
      <c r="C69" s="121"/>
      <c r="D69" s="121"/>
      <c r="E69" s="121"/>
      <c r="F69" s="121"/>
      <c r="G69" s="121"/>
      <c r="H69" s="121"/>
      <c r="I69" s="121"/>
      <c r="J69" s="121"/>
      <c r="K69" s="121"/>
      <c r="L69" s="121"/>
      <c r="M69" s="121"/>
      <c r="N69" s="121"/>
      <c r="O69" s="121"/>
      <c r="P69" s="121"/>
      <c r="Q69" s="121"/>
      <c r="R69" s="121"/>
      <c r="S69" s="121"/>
      <c r="T69" s="121"/>
    </row>
    <row r="70" spans="1:20" ht="15.75" customHeight="1" x14ac:dyDescent="0.25">
      <c r="A70" s="121"/>
      <c r="B70" s="121"/>
      <c r="C70" s="121"/>
      <c r="D70" s="121"/>
      <c r="E70" s="121"/>
      <c r="F70" s="121"/>
      <c r="G70" s="121"/>
      <c r="H70" s="121"/>
      <c r="I70" s="121"/>
      <c r="J70" s="121"/>
      <c r="K70" s="121"/>
      <c r="L70" s="121"/>
      <c r="M70" s="121"/>
      <c r="N70" s="121"/>
      <c r="O70" s="121"/>
      <c r="P70" s="121"/>
      <c r="Q70" s="121"/>
      <c r="R70" s="121"/>
      <c r="S70" s="121"/>
      <c r="T70" s="121"/>
    </row>
    <row r="71" spans="1:20" ht="15.75" customHeight="1" x14ac:dyDescent="0.25">
      <c r="A71" s="121"/>
      <c r="B71" s="121"/>
      <c r="C71" s="121"/>
      <c r="D71" s="121"/>
      <c r="E71" s="121"/>
      <c r="F71" s="121"/>
      <c r="G71" s="121"/>
      <c r="H71" s="121"/>
      <c r="I71" s="121"/>
      <c r="J71" s="121"/>
      <c r="K71" s="121"/>
      <c r="L71" s="121"/>
      <c r="M71" s="121"/>
      <c r="N71" s="121"/>
      <c r="O71" s="121"/>
      <c r="P71" s="121"/>
      <c r="Q71" s="121"/>
      <c r="R71" s="121"/>
      <c r="S71" s="121"/>
      <c r="T71" s="121"/>
    </row>
    <row r="72" spans="1:20" ht="15.75" customHeight="1" x14ac:dyDescent="0.25">
      <c r="A72" s="121"/>
      <c r="B72" s="121"/>
      <c r="C72" s="121"/>
      <c r="D72" s="121"/>
      <c r="E72" s="121"/>
      <c r="F72" s="121"/>
      <c r="G72" s="121"/>
      <c r="H72" s="121"/>
      <c r="I72" s="121"/>
      <c r="J72" s="121"/>
      <c r="K72" s="121"/>
      <c r="L72" s="121"/>
      <c r="M72" s="121"/>
      <c r="N72" s="121"/>
      <c r="O72" s="121"/>
      <c r="P72" s="121"/>
      <c r="Q72" s="121"/>
      <c r="R72" s="121"/>
      <c r="S72" s="121"/>
      <c r="T72" s="121"/>
    </row>
    <row r="73" spans="1:20" ht="15.75" customHeight="1" x14ac:dyDescent="0.25">
      <c r="A73" s="121"/>
      <c r="B73" s="121"/>
      <c r="C73" s="121"/>
      <c r="D73" s="121"/>
      <c r="E73" s="121"/>
      <c r="F73" s="121"/>
      <c r="G73" s="121"/>
      <c r="H73" s="121"/>
      <c r="I73" s="121"/>
      <c r="J73" s="121"/>
      <c r="K73" s="121"/>
      <c r="L73" s="121"/>
      <c r="M73" s="121"/>
      <c r="N73" s="121"/>
      <c r="O73" s="121"/>
      <c r="P73" s="121"/>
      <c r="Q73" s="121"/>
      <c r="R73" s="121"/>
      <c r="S73" s="121"/>
      <c r="T73" s="121"/>
    </row>
    <row r="74" spans="1:20" ht="15.75" customHeight="1" x14ac:dyDescent="0.25">
      <c r="A74" s="121"/>
      <c r="B74" s="121"/>
      <c r="C74" s="121"/>
      <c r="D74" s="121"/>
      <c r="E74" s="121"/>
      <c r="F74" s="121"/>
      <c r="G74" s="121"/>
      <c r="H74" s="121"/>
      <c r="I74" s="121"/>
      <c r="J74" s="121"/>
      <c r="K74" s="121"/>
      <c r="L74" s="121"/>
      <c r="M74" s="121"/>
      <c r="N74" s="121"/>
      <c r="O74" s="121"/>
      <c r="P74" s="121"/>
      <c r="Q74" s="121"/>
      <c r="R74" s="121"/>
      <c r="S74" s="121"/>
      <c r="T74" s="121"/>
    </row>
    <row r="75" spans="1:20" ht="15.75" customHeight="1" x14ac:dyDescent="0.25">
      <c r="A75" s="121"/>
      <c r="B75" s="121"/>
      <c r="C75" s="121"/>
      <c r="D75" s="121"/>
      <c r="E75" s="121"/>
      <c r="F75" s="121"/>
      <c r="G75" s="121"/>
      <c r="H75" s="121"/>
      <c r="I75" s="121"/>
      <c r="J75" s="121"/>
      <c r="K75" s="121"/>
      <c r="L75" s="121"/>
      <c r="M75" s="121"/>
      <c r="N75" s="121"/>
      <c r="O75" s="121"/>
      <c r="P75" s="121"/>
      <c r="Q75" s="121"/>
      <c r="R75" s="121"/>
      <c r="S75" s="121"/>
      <c r="T75" s="121"/>
    </row>
    <row r="76" spans="1:20" ht="15.75" customHeight="1" x14ac:dyDescent="0.25">
      <c r="A76" s="121"/>
      <c r="B76" s="121"/>
      <c r="C76" s="121"/>
      <c r="D76" s="121"/>
      <c r="E76" s="121"/>
      <c r="F76" s="121"/>
      <c r="G76" s="121"/>
      <c r="H76" s="121"/>
      <c r="I76" s="121"/>
      <c r="J76" s="121"/>
      <c r="K76" s="121"/>
      <c r="L76" s="121"/>
      <c r="M76" s="121"/>
      <c r="N76" s="121"/>
      <c r="O76" s="121"/>
      <c r="P76" s="121"/>
      <c r="Q76" s="121"/>
      <c r="R76" s="121"/>
      <c r="S76" s="121"/>
      <c r="T76" s="121"/>
    </row>
    <row r="77" spans="1:20" ht="15.75" customHeight="1" x14ac:dyDescent="0.25">
      <c r="A77" s="121"/>
      <c r="B77" s="121"/>
      <c r="C77" s="121"/>
      <c r="D77" s="121"/>
      <c r="E77" s="121"/>
      <c r="F77" s="121"/>
      <c r="G77" s="121"/>
      <c r="H77" s="121"/>
      <c r="I77" s="121"/>
      <c r="J77" s="121"/>
      <c r="K77" s="121"/>
      <c r="L77" s="121"/>
      <c r="M77" s="121"/>
      <c r="N77" s="121"/>
      <c r="O77" s="121"/>
      <c r="P77" s="121"/>
      <c r="Q77" s="121"/>
      <c r="R77" s="121"/>
      <c r="S77" s="121"/>
      <c r="T77" s="121"/>
    </row>
    <row r="78" spans="1:20" ht="15.75" customHeight="1" x14ac:dyDescent="0.25">
      <c r="A78" s="121"/>
      <c r="B78" s="121"/>
      <c r="C78" s="121"/>
      <c r="D78" s="121"/>
      <c r="E78" s="121"/>
      <c r="F78" s="121"/>
      <c r="G78" s="121"/>
      <c r="H78" s="121"/>
      <c r="I78" s="121"/>
      <c r="J78" s="121"/>
      <c r="K78" s="121"/>
      <c r="L78" s="121"/>
      <c r="M78" s="121"/>
      <c r="N78" s="121"/>
      <c r="O78" s="121"/>
      <c r="P78" s="121"/>
      <c r="Q78" s="121"/>
      <c r="R78" s="121"/>
      <c r="S78" s="121"/>
      <c r="T78" s="121"/>
    </row>
    <row r="79" spans="1:20" ht="15.75" customHeight="1" x14ac:dyDescent="0.25">
      <c r="A79" s="121"/>
      <c r="B79" s="121"/>
      <c r="C79" s="121"/>
      <c r="D79" s="121"/>
      <c r="E79" s="121"/>
      <c r="F79" s="121"/>
      <c r="G79" s="121"/>
      <c r="H79" s="121"/>
      <c r="I79" s="121"/>
      <c r="J79" s="121"/>
      <c r="K79" s="121"/>
      <c r="L79" s="121"/>
      <c r="M79" s="121"/>
      <c r="N79" s="121"/>
      <c r="O79" s="121"/>
      <c r="P79" s="121"/>
      <c r="Q79" s="121"/>
      <c r="R79" s="121"/>
      <c r="S79" s="121"/>
      <c r="T79" s="121"/>
    </row>
    <row r="80" spans="1:20" ht="15.75" customHeight="1" x14ac:dyDescent="0.25">
      <c r="A80" s="121"/>
      <c r="B80" s="121"/>
      <c r="C80" s="121"/>
      <c r="D80" s="121"/>
      <c r="E80" s="121"/>
      <c r="F80" s="121"/>
      <c r="G80" s="121"/>
      <c r="H80" s="121"/>
      <c r="I80" s="121"/>
      <c r="J80" s="121"/>
      <c r="K80" s="121"/>
      <c r="L80" s="121"/>
      <c r="M80" s="121"/>
      <c r="N80" s="121"/>
      <c r="O80" s="121"/>
      <c r="P80" s="121"/>
      <c r="Q80" s="121"/>
      <c r="R80" s="121"/>
      <c r="S80" s="121"/>
      <c r="T80" s="121"/>
    </row>
    <row r="81" spans="1:20" ht="15.75" customHeight="1" x14ac:dyDescent="0.25">
      <c r="A81" s="121"/>
      <c r="B81" s="121"/>
      <c r="C81" s="121"/>
      <c r="D81" s="121"/>
      <c r="E81" s="121"/>
      <c r="F81" s="121"/>
      <c r="G81" s="121"/>
      <c r="H81" s="121"/>
      <c r="I81" s="121"/>
      <c r="J81" s="121"/>
      <c r="K81" s="121"/>
      <c r="L81" s="121"/>
      <c r="M81" s="121"/>
      <c r="N81" s="121"/>
      <c r="O81" s="121"/>
      <c r="P81" s="121"/>
      <c r="Q81" s="121"/>
      <c r="R81" s="121"/>
      <c r="S81" s="121"/>
      <c r="T81" s="121"/>
    </row>
    <row r="82" spans="1:20" ht="15.75" customHeight="1" x14ac:dyDescent="0.25">
      <c r="A82" s="121"/>
      <c r="B82" s="121"/>
      <c r="C82" s="121"/>
      <c r="D82" s="121"/>
      <c r="E82" s="121"/>
      <c r="F82" s="121"/>
      <c r="G82" s="121"/>
      <c r="H82" s="121"/>
      <c r="I82" s="121"/>
      <c r="J82" s="121"/>
      <c r="K82" s="121"/>
      <c r="L82" s="121"/>
      <c r="M82" s="121"/>
      <c r="N82" s="121"/>
      <c r="O82" s="121"/>
      <c r="P82" s="121"/>
      <c r="Q82" s="121"/>
      <c r="R82" s="121"/>
      <c r="S82" s="121"/>
      <c r="T82" s="121"/>
    </row>
    <row r="83" spans="1:20" ht="15.75" customHeight="1" x14ac:dyDescent="0.25">
      <c r="A83" s="121"/>
      <c r="B83" s="121"/>
      <c r="C83" s="121"/>
      <c r="D83" s="121"/>
      <c r="E83" s="121"/>
      <c r="F83" s="121"/>
      <c r="G83" s="121"/>
      <c r="H83" s="121"/>
      <c r="I83" s="121"/>
      <c r="J83" s="121"/>
      <c r="K83" s="121"/>
      <c r="L83" s="121"/>
      <c r="M83" s="121"/>
      <c r="N83" s="121"/>
      <c r="O83" s="121"/>
      <c r="P83" s="121"/>
      <c r="Q83" s="121"/>
      <c r="R83" s="121"/>
      <c r="S83" s="121"/>
      <c r="T83" s="121"/>
    </row>
    <row r="84" spans="1:20" ht="15.75" customHeight="1" x14ac:dyDescent="0.25">
      <c r="A84" s="121"/>
      <c r="B84" s="121"/>
      <c r="C84" s="121"/>
      <c r="D84" s="121"/>
      <c r="E84" s="121"/>
      <c r="F84" s="121"/>
      <c r="G84" s="121"/>
      <c r="H84" s="121"/>
      <c r="I84" s="121"/>
      <c r="J84" s="121"/>
      <c r="K84" s="121"/>
      <c r="L84" s="121"/>
      <c r="M84" s="121"/>
      <c r="N84" s="121"/>
      <c r="O84" s="121"/>
      <c r="P84" s="121"/>
      <c r="Q84" s="121"/>
      <c r="R84" s="121"/>
      <c r="S84" s="121"/>
      <c r="T84" s="121"/>
    </row>
    <row r="85" spans="1:20" ht="15.75" customHeight="1" x14ac:dyDescent="0.25">
      <c r="A85" s="121"/>
      <c r="B85" s="121"/>
      <c r="C85" s="121"/>
      <c r="D85" s="121"/>
      <c r="E85" s="121"/>
      <c r="F85" s="121"/>
      <c r="G85" s="121"/>
      <c r="H85" s="121"/>
      <c r="I85" s="121"/>
      <c r="J85" s="121"/>
      <c r="K85" s="121"/>
      <c r="L85" s="121"/>
      <c r="M85" s="121"/>
      <c r="N85" s="121"/>
      <c r="O85" s="121"/>
      <c r="P85" s="121"/>
      <c r="Q85" s="121"/>
      <c r="R85" s="121"/>
      <c r="S85" s="121"/>
      <c r="T85" s="121"/>
    </row>
    <row r="86" spans="1:20" ht="15.75" customHeight="1" x14ac:dyDescent="0.25">
      <c r="A86" s="121"/>
      <c r="B86" s="121"/>
      <c r="C86" s="121"/>
      <c r="D86" s="121"/>
      <c r="E86" s="121"/>
      <c r="F86" s="121"/>
      <c r="G86" s="121"/>
      <c r="H86" s="121"/>
      <c r="I86" s="121"/>
      <c r="J86" s="121"/>
      <c r="K86" s="121"/>
      <c r="L86" s="121"/>
      <c r="M86" s="121"/>
      <c r="N86" s="121"/>
      <c r="O86" s="121"/>
      <c r="P86" s="121"/>
      <c r="Q86" s="121"/>
      <c r="R86" s="121"/>
      <c r="S86" s="121"/>
      <c r="T86" s="121"/>
    </row>
    <row r="87" spans="1:20" ht="15.75" customHeight="1" x14ac:dyDescent="0.25">
      <c r="A87" s="121"/>
      <c r="B87" s="121"/>
      <c r="C87" s="121"/>
      <c r="D87" s="121"/>
      <c r="E87" s="121"/>
      <c r="F87" s="121"/>
      <c r="G87" s="121"/>
      <c r="H87" s="121"/>
      <c r="I87" s="121"/>
      <c r="J87" s="121"/>
      <c r="K87" s="121"/>
      <c r="L87" s="121"/>
      <c r="M87" s="121"/>
      <c r="N87" s="121"/>
      <c r="O87" s="121"/>
      <c r="P87" s="121"/>
      <c r="Q87" s="121"/>
      <c r="R87" s="121"/>
      <c r="S87" s="121"/>
      <c r="T87" s="121"/>
    </row>
    <row r="88" spans="1:20" ht="15.75" customHeight="1" x14ac:dyDescent="0.25">
      <c r="A88" s="121"/>
      <c r="B88" s="121"/>
      <c r="C88" s="121"/>
      <c r="D88" s="121"/>
      <c r="E88" s="121"/>
      <c r="F88" s="121"/>
      <c r="G88" s="121"/>
      <c r="H88" s="121"/>
      <c r="I88" s="121"/>
      <c r="J88" s="121"/>
      <c r="K88" s="121"/>
      <c r="L88" s="121"/>
      <c r="M88" s="121"/>
      <c r="N88" s="121"/>
      <c r="O88" s="121"/>
      <c r="P88" s="121"/>
      <c r="Q88" s="121"/>
      <c r="R88" s="121"/>
      <c r="S88" s="121"/>
      <c r="T88" s="121"/>
    </row>
    <row r="89" spans="1:20" ht="15.75" customHeight="1" x14ac:dyDescent="0.25">
      <c r="A89" s="121"/>
      <c r="B89" s="121"/>
      <c r="C89" s="121"/>
      <c r="D89" s="121"/>
      <c r="E89" s="121"/>
      <c r="F89" s="121"/>
      <c r="G89" s="121"/>
      <c r="H89" s="121"/>
      <c r="I89" s="121"/>
      <c r="J89" s="121"/>
      <c r="K89" s="121"/>
      <c r="L89" s="121"/>
      <c r="M89" s="121"/>
      <c r="N89" s="121"/>
      <c r="O89" s="121"/>
      <c r="P89" s="121"/>
      <c r="Q89" s="121"/>
      <c r="R89" s="121"/>
      <c r="S89" s="121"/>
      <c r="T89" s="121"/>
    </row>
    <row r="90" spans="1:20" ht="15.75" customHeight="1" x14ac:dyDescent="0.25">
      <c r="A90" s="121"/>
      <c r="B90" s="121"/>
      <c r="C90" s="121"/>
      <c r="D90" s="121"/>
      <c r="E90" s="121"/>
      <c r="F90" s="121"/>
      <c r="G90" s="121"/>
      <c r="H90" s="121"/>
      <c r="I90" s="121"/>
      <c r="J90" s="121"/>
      <c r="K90" s="121"/>
      <c r="L90" s="121"/>
      <c r="M90" s="121"/>
      <c r="N90" s="121"/>
      <c r="O90" s="121"/>
      <c r="P90" s="121"/>
      <c r="Q90" s="121"/>
      <c r="R90" s="121"/>
      <c r="S90" s="121"/>
      <c r="T90" s="121"/>
    </row>
    <row r="91" spans="1:20" ht="15.75" customHeight="1" x14ac:dyDescent="0.25">
      <c r="A91" s="121"/>
      <c r="B91" s="121"/>
      <c r="C91" s="121"/>
      <c r="D91" s="121"/>
      <c r="E91" s="121"/>
      <c r="F91" s="121"/>
      <c r="G91" s="121"/>
      <c r="H91" s="121"/>
      <c r="I91" s="121"/>
      <c r="J91" s="121"/>
      <c r="K91" s="121"/>
      <c r="L91" s="121"/>
      <c r="M91" s="121"/>
      <c r="N91" s="121"/>
      <c r="O91" s="121"/>
      <c r="P91" s="121"/>
      <c r="Q91" s="121"/>
      <c r="R91" s="121"/>
      <c r="S91" s="121"/>
      <c r="T91" s="121"/>
    </row>
    <row r="92" spans="1:20" ht="15.75" customHeight="1" x14ac:dyDescent="0.25">
      <c r="A92" s="121"/>
      <c r="B92" s="121"/>
      <c r="C92" s="121"/>
      <c r="D92" s="121"/>
      <c r="E92" s="121"/>
      <c r="F92" s="121"/>
      <c r="G92" s="121"/>
      <c r="H92" s="121"/>
      <c r="I92" s="121"/>
      <c r="J92" s="121"/>
      <c r="K92" s="121"/>
      <c r="L92" s="121"/>
      <c r="M92" s="121"/>
      <c r="N92" s="121"/>
      <c r="O92" s="121"/>
      <c r="P92" s="121"/>
      <c r="Q92" s="121"/>
      <c r="R92" s="121"/>
      <c r="S92" s="121"/>
      <c r="T92" s="121"/>
    </row>
    <row r="93" spans="1:20" ht="15.75" customHeight="1" x14ac:dyDescent="0.25">
      <c r="A93" s="121"/>
      <c r="B93" s="121"/>
      <c r="C93" s="121"/>
      <c r="D93" s="121"/>
      <c r="E93" s="121"/>
      <c r="F93" s="121"/>
      <c r="G93" s="121"/>
      <c r="H93" s="121"/>
      <c r="I93" s="121"/>
      <c r="J93" s="121"/>
      <c r="K93" s="121"/>
      <c r="L93" s="121"/>
      <c r="M93" s="121"/>
      <c r="N93" s="121"/>
      <c r="O93" s="121"/>
      <c r="P93" s="121"/>
      <c r="Q93" s="121"/>
      <c r="R93" s="121"/>
      <c r="S93" s="121"/>
      <c r="T93" s="121"/>
    </row>
    <row r="94" spans="1:20" ht="15.75" customHeight="1" x14ac:dyDescent="0.25">
      <c r="A94" s="121"/>
      <c r="B94" s="121"/>
      <c r="C94" s="121"/>
      <c r="D94" s="121"/>
      <c r="E94" s="121"/>
      <c r="F94" s="121"/>
      <c r="G94" s="121"/>
      <c r="H94" s="121"/>
      <c r="I94" s="121"/>
      <c r="J94" s="121"/>
      <c r="K94" s="121"/>
      <c r="L94" s="121"/>
      <c r="M94" s="121"/>
      <c r="N94" s="121"/>
      <c r="O94" s="121"/>
      <c r="P94" s="121"/>
      <c r="Q94" s="121"/>
      <c r="R94" s="121"/>
      <c r="S94" s="121"/>
      <c r="T94" s="121"/>
    </row>
    <row r="95" spans="1:20" ht="15.75" customHeight="1" x14ac:dyDescent="0.25">
      <c r="A95" s="121"/>
      <c r="B95" s="121"/>
      <c r="C95" s="121"/>
      <c r="D95" s="121"/>
      <c r="E95" s="121"/>
      <c r="F95" s="121"/>
      <c r="G95" s="121"/>
      <c r="H95" s="121"/>
      <c r="I95" s="121"/>
      <c r="J95" s="121"/>
      <c r="K95" s="121"/>
      <c r="L95" s="121"/>
      <c r="M95" s="121"/>
      <c r="N95" s="121"/>
      <c r="O95" s="121"/>
      <c r="P95" s="121"/>
      <c r="Q95" s="121"/>
      <c r="R95" s="121"/>
      <c r="S95" s="121"/>
      <c r="T95" s="121"/>
    </row>
    <row r="96" spans="1:20" ht="15.75" customHeight="1" x14ac:dyDescent="0.25">
      <c r="A96" s="121"/>
      <c r="B96" s="121"/>
      <c r="C96" s="121"/>
      <c r="D96" s="121"/>
      <c r="E96" s="121"/>
      <c r="F96" s="121"/>
      <c r="G96" s="121"/>
      <c r="H96" s="121"/>
      <c r="I96" s="121"/>
      <c r="J96" s="121"/>
      <c r="K96" s="121"/>
      <c r="L96" s="121"/>
      <c r="M96" s="121"/>
      <c r="N96" s="121"/>
      <c r="O96" s="121"/>
      <c r="P96" s="121"/>
      <c r="Q96" s="121"/>
      <c r="R96" s="121"/>
      <c r="S96" s="121"/>
      <c r="T96" s="121"/>
    </row>
    <row r="97" spans="1:20" ht="15.75" customHeight="1" x14ac:dyDescent="0.25">
      <c r="A97" s="121"/>
      <c r="B97" s="121"/>
      <c r="C97" s="121"/>
      <c r="D97" s="121"/>
      <c r="E97" s="121"/>
      <c r="F97" s="121"/>
      <c r="G97" s="121"/>
      <c r="H97" s="121"/>
      <c r="I97" s="121"/>
      <c r="J97" s="121"/>
      <c r="K97" s="121"/>
      <c r="L97" s="121"/>
      <c r="M97" s="121"/>
      <c r="N97" s="121"/>
      <c r="O97" s="121"/>
      <c r="P97" s="121"/>
      <c r="Q97" s="121"/>
      <c r="R97" s="121"/>
      <c r="S97" s="121"/>
      <c r="T97" s="121"/>
    </row>
    <row r="98" spans="1:20" ht="15.75" customHeight="1" x14ac:dyDescent="0.25">
      <c r="A98" s="121"/>
      <c r="B98" s="121"/>
      <c r="C98" s="121"/>
      <c r="D98" s="121"/>
      <c r="E98" s="121"/>
      <c r="F98" s="121"/>
      <c r="G98" s="121"/>
      <c r="H98" s="121"/>
      <c r="I98" s="121"/>
      <c r="J98" s="121"/>
      <c r="K98" s="121"/>
      <c r="L98" s="121"/>
      <c r="M98" s="121"/>
      <c r="N98" s="121"/>
      <c r="O98" s="121"/>
      <c r="P98" s="121"/>
      <c r="Q98" s="121"/>
      <c r="R98" s="121"/>
      <c r="S98" s="121"/>
      <c r="T98" s="121"/>
    </row>
    <row r="99" spans="1:20" ht="15.75" customHeight="1" x14ac:dyDescent="0.25">
      <c r="A99" s="121"/>
      <c r="B99" s="121"/>
      <c r="C99" s="121"/>
      <c r="D99" s="121"/>
      <c r="E99" s="121"/>
      <c r="F99" s="121"/>
      <c r="G99" s="121"/>
      <c r="H99" s="121"/>
      <c r="I99" s="121"/>
      <c r="J99" s="121"/>
      <c r="K99" s="121"/>
      <c r="L99" s="121"/>
      <c r="M99" s="121"/>
      <c r="N99" s="121"/>
      <c r="O99" s="121"/>
      <c r="P99" s="121"/>
      <c r="Q99" s="121"/>
      <c r="R99" s="121"/>
      <c r="S99" s="121"/>
      <c r="T99" s="121"/>
    </row>
    <row r="100" spans="1:20" ht="15.75" customHeight="1" x14ac:dyDescent="0.25">
      <c r="A100" s="121"/>
      <c r="B100" s="121"/>
      <c r="C100" s="121"/>
      <c r="D100" s="121"/>
      <c r="E100" s="121"/>
      <c r="F100" s="121"/>
      <c r="G100" s="121"/>
      <c r="H100" s="121"/>
      <c r="I100" s="121"/>
      <c r="J100" s="121"/>
      <c r="K100" s="121"/>
      <c r="L100" s="121"/>
      <c r="M100" s="121"/>
      <c r="N100" s="121"/>
      <c r="O100" s="121"/>
      <c r="P100" s="121"/>
      <c r="Q100" s="121"/>
      <c r="R100" s="121"/>
      <c r="S100" s="121"/>
      <c r="T100" s="121"/>
    </row>
    <row r="101" spans="1:20" ht="15.75" customHeight="1" x14ac:dyDescent="0.25">
      <c r="A101" s="121"/>
      <c r="B101" s="121"/>
      <c r="C101" s="121"/>
      <c r="D101" s="121"/>
      <c r="E101" s="121"/>
      <c r="F101" s="121"/>
      <c r="G101" s="121"/>
      <c r="H101" s="121"/>
      <c r="I101" s="121"/>
      <c r="J101" s="121"/>
      <c r="K101" s="121"/>
      <c r="L101" s="121"/>
      <c r="M101" s="121"/>
      <c r="N101" s="121"/>
      <c r="O101" s="121"/>
      <c r="P101" s="121"/>
      <c r="Q101" s="121"/>
      <c r="R101" s="121"/>
      <c r="S101" s="121"/>
      <c r="T101" s="121"/>
    </row>
    <row r="102" spans="1:20" ht="15.75" customHeight="1" x14ac:dyDescent="0.25">
      <c r="A102" s="121"/>
      <c r="B102" s="121"/>
      <c r="C102" s="121"/>
      <c r="D102" s="121"/>
      <c r="E102" s="121"/>
      <c r="F102" s="121"/>
      <c r="G102" s="121"/>
      <c r="H102" s="121"/>
      <c r="I102" s="121"/>
      <c r="J102" s="121"/>
      <c r="K102" s="121"/>
      <c r="L102" s="121"/>
      <c r="M102" s="121"/>
      <c r="N102" s="121"/>
      <c r="O102" s="121"/>
      <c r="P102" s="121"/>
      <c r="Q102" s="121"/>
      <c r="R102" s="121"/>
      <c r="S102" s="121"/>
      <c r="T102" s="121"/>
    </row>
    <row r="103" spans="1:20" ht="15.75" customHeight="1" x14ac:dyDescent="0.25">
      <c r="A103" s="121"/>
      <c r="B103" s="121"/>
      <c r="C103" s="121"/>
      <c r="D103" s="121"/>
      <c r="E103" s="121"/>
      <c r="F103" s="121"/>
      <c r="G103" s="121"/>
      <c r="H103" s="121"/>
      <c r="I103" s="121"/>
      <c r="J103" s="121"/>
      <c r="K103" s="121"/>
      <c r="L103" s="121"/>
      <c r="M103" s="121"/>
      <c r="N103" s="121"/>
      <c r="O103" s="121"/>
      <c r="P103" s="121"/>
      <c r="Q103" s="121"/>
      <c r="R103" s="121"/>
      <c r="S103" s="121"/>
      <c r="T103" s="121"/>
    </row>
    <row r="104" spans="1:20" ht="15.75" customHeight="1" x14ac:dyDescent="0.25">
      <c r="A104" s="121"/>
      <c r="B104" s="121"/>
      <c r="C104" s="121"/>
      <c r="D104" s="121"/>
      <c r="E104" s="121"/>
      <c r="F104" s="121"/>
      <c r="G104" s="121"/>
      <c r="H104" s="121"/>
      <c r="I104" s="121"/>
      <c r="J104" s="121"/>
      <c r="K104" s="121"/>
      <c r="L104" s="121"/>
      <c r="M104" s="121"/>
      <c r="N104" s="121"/>
      <c r="O104" s="121"/>
      <c r="P104" s="121"/>
      <c r="Q104" s="121"/>
      <c r="R104" s="121"/>
      <c r="S104" s="121"/>
      <c r="T104" s="121"/>
    </row>
    <row r="105" spans="1:20" ht="15.75" customHeight="1" x14ac:dyDescent="0.25">
      <c r="A105" s="121"/>
      <c r="B105" s="121"/>
      <c r="C105" s="121"/>
      <c r="D105" s="121"/>
      <c r="E105" s="121"/>
      <c r="F105" s="121"/>
      <c r="G105" s="121"/>
      <c r="H105" s="121"/>
      <c r="I105" s="121"/>
      <c r="J105" s="121"/>
      <c r="K105" s="121"/>
      <c r="L105" s="121"/>
      <c r="M105" s="121"/>
      <c r="N105" s="121"/>
      <c r="O105" s="121"/>
      <c r="P105" s="121"/>
      <c r="Q105" s="121"/>
      <c r="R105" s="121"/>
      <c r="S105" s="121"/>
      <c r="T105" s="121"/>
    </row>
    <row r="106" spans="1:20" ht="15.75" customHeight="1" x14ac:dyDescent="0.25">
      <c r="A106" s="121"/>
      <c r="B106" s="121"/>
      <c r="C106" s="121"/>
      <c r="D106" s="121"/>
      <c r="E106" s="121"/>
      <c r="F106" s="121"/>
      <c r="G106" s="121"/>
      <c r="H106" s="121"/>
      <c r="I106" s="121"/>
      <c r="J106" s="121"/>
      <c r="K106" s="121"/>
      <c r="L106" s="121"/>
      <c r="M106" s="121"/>
      <c r="N106" s="121"/>
      <c r="O106" s="121"/>
      <c r="P106" s="121"/>
      <c r="Q106" s="121"/>
      <c r="R106" s="121"/>
      <c r="S106" s="121"/>
      <c r="T106" s="121"/>
    </row>
    <row r="107" spans="1:20" ht="15.75" customHeight="1" x14ac:dyDescent="0.25">
      <c r="A107" s="121"/>
      <c r="B107" s="121"/>
      <c r="C107" s="121"/>
      <c r="D107" s="121"/>
      <c r="E107" s="121"/>
      <c r="F107" s="121"/>
      <c r="G107" s="121"/>
      <c r="H107" s="121"/>
      <c r="I107" s="121"/>
      <c r="J107" s="121"/>
      <c r="K107" s="121"/>
      <c r="L107" s="121"/>
      <c r="M107" s="121"/>
      <c r="N107" s="121"/>
      <c r="O107" s="121"/>
      <c r="P107" s="121"/>
      <c r="Q107" s="121"/>
      <c r="R107" s="121"/>
      <c r="S107" s="121"/>
      <c r="T107" s="121"/>
    </row>
    <row r="108" spans="1:20" ht="15.75" customHeight="1" x14ac:dyDescent="0.25">
      <c r="A108" s="121"/>
      <c r="B108" s="121"/>
      <c r="C108" s="121"/>
      <c r="D108" s="121"/>
      <c r="E108" s="121"/>
      <c r="F108" s="121"/>
      <c r="G108" s="121"/>
      <c r="H108" s="121"/>
      <c r="I108" s="121"/>
      <c r="J108" s="121"/>
      <c r="K108" s="121"/>
      <c r="L108" s="121"/>
      <c r="M108" s="121"/>
      <c r="N108" s="121"/>
      <c r="O108" s="121"/>
      <c r="P108" s="121"/>
      <c r="Q108" s="121"/>
      <c r="R108" s="121"/>
      <c r="S108" s="121"/>
      <c r="T108" s="121"/>
    </row>
    <row r="109" spans="1:20" ht="15.75" customHeight="1" x14ac:dyDescent="0.25">
      <c r="A109" s="121"/>
      <c r="B109" s="121"/>
      <c r="C109" s="121"/>
      <c r="D109" s="121"/>
      <c r="E109" s="121"/>
      <c r="F109" s="121"/>
      <c r="G109" s="121"/>
      <c r="H109" s="121"/>
      <c r="I109" s="121"/>
      <c r="J109" s="121"/>
      <c r="K109" s="121"/>
      <c r="L109" s="121"/>
      <c r="M109" s="121"/>
      <c r="N109" s="121"/>
      <c r="O109" s="121"/>
      <c r="P109" s="121"/>
      <c r="Q109" s="121"/>
      <c r="R109" s="121"/>
      <c r="S109" s="121"/>
      <c r="T109" s="121"/>
    </row>
    <row r="110" spans="1:20" ht="15.75" customHeight="1" x14ac:dyDescent="0.25">
      <c r="A110" s="121"/>
      <c r="B110" s="121"/>
      <c r="C110" s="121"/>
      <c r="D110" s="121"/>
      <c r="E110" s="121"/>
      <c r="F110" s="121"/>
      <c r="G110" s="121"/>
      <c r="H110" s="121"/>
      <c r="I110" s="121"/>
      <c r="J110" s="121"/>
      <c r="K110" s="121"/>
      <c r="L110" s="121"/>
      <c r="M110" s="121"/>
      <c r="N110" s="121"/>
      <c r="O110" s="121"/>
      <c r="P110" s="121"/>
      <c r="Q110" s="121"/>
      <c r="R110" s="121"/>
      <c r="S110" s="121"/>
      <c r="T110" s="121"/>
    </row>
    <row r="111" spans="1:20" ht="15.75" customHeight="1" x14ac:dyDescent="0.25">
      <c r="A111" s="121"/>
      <c r="B111" s="121"/>
      <c r="C111" s="121"/>
      <c r="D111" s="121"/>
      <c r="E111" s="121"/>
      <c r="F111" s="121"/>
      <c r="G111" s="121"/>
      <c r="H111" s="121"/>
      <c r="I111" s="121"/>
      <c r="J111" s="121"/>
      <c r="K111" s="121"/>
      <c r="L111" s="121"/>
      <c r="M111" s="121"/>
      <c r="N111" s="121"/>
      <c r="O111" s="121"/>
      <c r="P111" s="121"/>
      <c r="Q111" s="121"/>
      <c r="R111" s="121"/>
      <c r="S111" s="121"/>
      <c r="T111" s="121"/>
    </row>
    <row r="112" spans="1:20" ht="15.75" customHeight="1" x14ac:dyDescent="0.25">
      <c r="A112" s="121"/>
      <c r="B112" s="121"/>
      <c r="C112" s="121"/>
      <c r="D112" s="121"/>
      <c r="E112" s="121"/>
      <c r="F112" s="121"/>
      <c r="G112" s="121"/>
      <c r="H112" s="121"/>
      <c r="I112" s="121"/>
      <c r="J112" s="121"/>
      <c r="K112" s="121"/>
      <c r="L112" s="121"/>
      <c r="M112" s="121"/>
      <c r="N112" s="121"/>
      <c r="O112" s="121"/>
      <c r="P112" s="121"/>
      <c r="Q112" s="121"/>
      <c r="R112" s="121"/>
      <c r="S112" s="121"/>
      <c r="T112" s="121"/>
    </row>
    <row r="113" spans="1:20" ht="15.75" customHeight="1" x14ac:dyDescent="0.25">
      <c r="A113" s="121"/>
      <c r="B113" s="121"/>
      <c r="C113" s="121"/>
      <c r="D113" s="121"/>
      <c r="E113" s="121"/>
      <c r="F113" s="121"/>
      <c r="G113" s="121"/>
      <c r="H113" s="121"/>
      <c r="I113" s="121"/>
      <c r="J113" s="121"/>
      <c r="K113" s="121"/>
      <c r="L113" s="121"/>
      <c r="M113" s="121"/>
      <c r="N113" s="121"/>
      <c r="O113" s="121"/>
      <c r="P113" s="121"/>
      <c r="Q113" s="121"/>
      <c r="R113" s="121"/>
      <c r="S113" s="121"/>
      <c r="T113" s="121"/>
    </row>
    <row r="114" spans="1:20" ht="15.75" customHeight="1" x14ac:dyDescent="0.25">
      <c r="A114" s="121"/>
      <c r="B114" s="121"/>
      <c r="C114" s="121"/>
      <c r="D114" s="121"/>
      <c r="E114" s="121"/>
      <c r="F114" s="121"/>
      <c r="G114" s="121"/>
      <c r="H114" s="121"/>
      <c r="I114" s="121"/>
      <c r="J114" s="121"/>
      <c r="K114" s="121"/>
      <c r="L114" s="121"/>
      <c r="M114" s="121"/>
      <c r="N114" s="121"/>
      <c r="O114" s="121"/>
      <c r="P114" s="121"/>
      <c r="Q114" s="121"/>
      <c r="R114" s="121"/>
      <c r="S114" s="121"/>
      <c r="T114" s="121"/>
    </row>
    <row r="115" spans="1:20" ht="15.75" customHeight="1" x14ac:dyDescent="0.25">
      <c r="A115" s="121"/>
      <c r="B115" s="121"/>
      <c r="C115" s="121"/>
      <c r="D115" s="121"/>
      <c r="E115" s="121"/>
      <c r="F115" s="121"/>
      <c r="G115" s="121"/>
      <c r="H115" s="121"/>
      <c r="I115" s="121"/>
      <c r="J115" s="121"/>
      <c r="K115" s="121"/>
      <c r="L115" s="121"/>
      <c r="M115" s="121"/>
      <c r="N115" s="121"/>
      <c r="O115" s="121"/>
      <c r="P115" s="121"/>
      <c r="Q115" s="121"/>
      <c r="R115" s="121"/>
      <c r="S115" s="121"/>
      <c r="T115" s="121"/>
    </row>
    <row r="116" spans="1:20" ht="15.75" customHeight="1" x14ac:dyDescent="0.25">
      <c r="A116" s="121"/>
      <c r="B116" s="121"/>
      <c r="C116" s="121"/>
      <c r="D116" s="121"/>
      <c r="E116" s="121"/>
      <c r="F116" s="121"/>
      <c r="G116" s="121"/>
      <c r="H116" s="121"/>
      <c r="I116" s="121"/>
      <c r="J116" s="121"/>
      <c r="K116" s="121"/>
      <c r="L116" s="121"/>
      <c r="M116" s="121"/>
      <c r="N116" s="121"/>
      <c r="O116" s="121"/>
      <c r="P116" s="121"/>
      <c r="Q116" s="121"/>
      <c r="R116" s="121"/>
      <c r="S116" s="121"/>
      <c r="T116" s="121"/>
    </row>
    <row r="117" spans="1:20" ht="15.75" customHeight="1" x14ac:dyDescent="0.25">
      <c r="A117" s="121"/>
      <c r="B117" s="121"/>
      <c r="C117" s="121"/>
      <c r="D117" s="121"/>
      <c r="E117" s="121"/>
      <c r="F117" s="121"/>
      <c r="G117" s="121"/>
      <c r="H117" s="121"/>
      <c r="I117" s="121"/>
      <c r="J117" s="121"/>
      <c r="K117" s="121"/>
      <c r="L117" s="121"/>
      <c r="M117" s="121"/>
      <c r="N117" s="121"/>
      <c r="O117" s="121"/>
      <c r="P117" s="121"/>
      <c r="Q117" s="121"/>
      <c r="R117" s="121"/>
      <c r="S117" s="121"/>
      <c r="T117" s="121"/>
    </row>
    <row r="118" spans="1:20" ht="15.75" customHeight="1" x14ac:dyDescent="0.25">
      <c r="A118" s="121"/>
      <c r="B118" s="121"/>
      <c r="C118" s="121"/>
      <c r="D118" s="121"/>
      <c r="E118" s="121"/>
      <c r="F118" s="121"/>
      <c r="G118" s="121"/>
      <c r="H118" s="121"/>
      <c r="I118" s="121"/>
      <c r="J118" s="121"/>
      <c r="K118" s="121"/>
      <c r="L118" s="121"/>
      <c r="M118" s="121"/>
      <c r="N118" s="121"/>
      <c r="O118" s="121"/>
      <c r="P118" s="121"/>
      <c r="Q118" s="121"/>
      <c r="R118" s="121"/>
      <c r="S118" s="121"/>
      <c r="T118" s="121"/>
    </row>
    <row r="119" spans="1:20" ht="15.75" customHeight="1" x14ac:dyDescent="0.25">
      <c r="A119" s="121"/>
      <c r="B119" s="121"/>
      <c r="C119" s="121"/>
      <c r="D119" s="121"/>
      <c r="E119" s="121"/>
      <c r="F119" s="121"/>
      <c r="G119" s="121"/>
      <c r="H119" s="121"/>
      <c r="I119" s="121"/>
      <c r="J119" s="121"/>
      <c r="K119" s="121"/>
      <c r="L119" s="121"/>
      <c r="M119" s="121"/>
      <c r="N119" s="121"/>
      <c r="O119" s="121"/>
      <c r="P119" s="121"/>
      <c r="Q119" s="121"/>
      <c r="R119" s="121"/>
      <c r="S119" s="121"/>
      <c r="T119" s="121"/>
    </row>
    <row r="120" spans="1:20" ht="15.75" customHeight="1" x14ac:dyDescent="0.25">
      <c r="A120" s="121"/>
      <c r="B120" s="121"/>
      <c r="C120" s="121"/>
      <c r="D120" s="121"/>
      <c r="E120" s="121"/>
      <c r="F120" s="121"/>
      <c r="G120" s="121"/>
      <c r="H120" s="121"/>
      <c r="I120" s="121"/>
      <c r="J120" s="121"/>
      <c r="K120" s="121"/>
      <c r="L120" s="121"/>
      <c r="M120" s="121"/>
      <c r="N120" s="121"/>
      <c r="O120" s="121"/>
      <c r="P120" s="121"/>
      <c r="Q120" s="121"/>
      <c r="R120" s="121"/>
      <c r="S120" s="121"/>
      <c r="T120" s="121"/>
    </row>
    <row r="121" spans="1:20" ht="15.75" customHeight="1" x14ac:dyDescent="0.25">
      <c r="A121" s="121"/>
      <c r="B121" s="121"/>
      <c r="C121" s="121"/>
      <c r="D121" s="121"/>
      <c r="E121" s="121"/>
      <c r="F121" s="121"/>
      <c r="G121" s="121"/>
      <c r="H121" s="121"/>
      <c r="I121" s="121"/>
      <c r="J121" s="121"/>
      <c r="K121" s="121"/>
      <c r="L121" s="121"/>
      <c r="M121" s="121"/>
      <c r="N121" s="121"/>
      <c r="O121" s="121"/>
      <c r="P121" s="121"/>
      <c r="Q121" s="121"/>
      <c r="R121" s="121"/>
      <c r="S121" s="121"/>
      <c r="T121" s="121"/>
    </row>
    <row r="122" spans="1:20" ht="15.75" customHeight="1" x14ac:dyDescent="0.25">
      <c r="A122" s="121"/>
      <c r="B122" s="121"/>
      <c r="C122" s="121"/>
      <c r="D122" s="121"/>
      <c r="E122" s="121"/>
      <c r="F122" s="121"/>
      <c r="G122" s="121"/>
      <c r="H122" s="121"/>
      <c r="I122" s="121"/>
      <c r="J122" s="121"/>
      <c r="K122" s="121"/>
      <c r="L122" s="121"/>
      <c r="M122" s="121"/>
      <c r="N122" s="121"/>
      <c r="O122" s="121"/>
      <c r="P122" s="121"/>
      <c r="Q122" s="121"/>
      <c r="R122" s="121"/>
      <c r="S122" s="121"/>
      <c r="T122" s="121"/>
    </row>
    <row r="123" spans="1:20" ht="15.75" customHeight="1" x14ac:dyDescent="0.25">
      <c r="A123" s="121"/>
      <c r="B123" s="121"/>
      <c r="C123" s="121"/>
      <c r="D123" s="121"/>
      <c r="E123" s="121"/>
      <c r="F123" s="121"/>
      <c r="G123" s="121"/>
      <c r="H123" s="121"/>
      <c r="I123" s="121"/>
      <c r="J123" s="121"/>
      <c r="K123" s="121"/>
      <c r="L123" s="121"/>
      <c r="M123" s="121"/>
      <c r="N123" s="121"/>
      <c r="O123" s="121"/>
      <c r="P123" s="121"/>
      <c r="Q123" s="121"/>
      <c r="R123" s="121"/>
      <c r="S123" s="121"/>
      <c r="T123" s="121"/>
    </row>
    <row r="124" spans="1:20" ht="15.75" customHeight="1" x14ac:dyDescent="0.25">
      <c r="A124" s="121"/>
      <c r="B124" s="121"/>
      <c r="C124" s="121"/>
      <c r="D124" s="121"/>
      <c r="E124" s="121"/>
      <c r="F124" s="121"/>
      <c r="G124" s="121"/>
      <c r="H124" s="121"/>
      <c r="I124" s="121"/>
      <c r="J124" s="121"/>
      <c r="K124" s="121"/>
      <c r="L124" s="121"/>
      <c r="M124" s="121"/>
      <c r="N124" s="121"/>
      <c r="O124" s="121"/>
      <c r="P124" s="121"/>
      <c r="Q124" s="121"/>
      <c r="R124" s="121"/>
      <c r="S124" s="121"/>
      <c r="T124" s="121"/>
    </row>
    <row r="125" spans="1:20" ht="15.75" customHeight="1" x14ac:dyDescent="0.25">
      <c r="A125" s="121"/>
      <c r="B125" s="121"/>
      <c r="C125" s="121"/>
      <c r="D125" s="121"/>
      <c r="E125" s="121"/>
      <c r="F125" s="121"/>
      <c r="G125" s="121"/>
      <c r="H125" s="121"/>
      <c r="I125" s="121"/>
      <c r="J125" s="121"/>
      <c r="K125" s="121"/>
      <c r="L125" s="121"/>
      <c r="M125" s="121"/>
      <c r="N125" s="121"/>
      <c r="O125" s="121"/>
      <c r="P125" s="121"/>
      <c r="Q125" s="121"/>
      <c r="R125" s="121"/>
      <c r="S125" s="121"/>
      <c r="T125" s="121"/>
    </row>
    <row r="126" spans="1:20" ht="15.75" customHeight="1" x14ac:dyDescent="0.25">
      <c r="A126" s="121"/>
      <c r="B126" s="121"/>
      <c r="C126" s="121"/>
      <c r="D126" s="121"/>
      <c r="E126" s="121"/>
      <c r="F126" s="121"/>
      <c r="G126" s="121"/>
      <c r="H126" s="121"/>
      <c r="I126" s="121"/>
      <c r="J126" s="121"/>
      <c r="K126" s="121"/>
      <c r="L126" s="121"/>
      <c r="M126" s="121"/>
      <c r="N126" s="121"/>
      <c r="O126" s="121"/>
      <c r="P126" s="121"/>
      <c r="Q126" s="121"/>
      <c r="R126" s="121"/>
      <c r="S126" s="121"/>
      <c r="T126" s="121"/>
    </row>
    <row r="127" spans="1:20" ht="15.75" customHeight="1" x14ac:dyDescent="0.25">
      <c r="A127" s="121"/>
      <c r="B127" s="121"/>
      <c r="C127" s="121"/>
      <c r="D127" s="121"/>
      <c r="E127" s="121"/>
      <c r="F127" s="121"/>
      <c r="G127" s="121"/>
      <c r="H127" s="121"/>
      <c r="I127" s="121"/>
      <c r="J127" s="121"/>
      <c r="K127" s="121"/>
      <c r="L127" s="121"/>
      <c r="M127" s="121"/>
      <c r="N127" s="121"/>
      <c r="O127" s="121"/>
      <c r="P127" s="121"/>
      <c r="Q127" s="121"/>
      <c r="R127" s="121"/>
      <c r="S127" s="121"/>
      <c r="T127" s="121"/>
    </row>
    <row r="128" spans="1:20" ht="15.75" customHeight="1" x14ac:dyDescent="0.25">
      <c r="A128" s="121"/>
      <c r="B128" s="121"/>
      <c r="C128" s="121"/>
      <c r="D128" s="121"/>
      <c r="E128" s="121"/>
      <c r="F128" s="121"/>
      <c r="G128" s="121"/>
      <c r="H128" s="121"/>
      <c r="I128" s="121"/>
      <c r="J128" s="121"/>
      <c r="K128" s="121"/>
      <c r="L128" s="121"/>
      <c r="M128" s="121"/>
      <c r="N128" s="121"/>
      <c r="O128" s="121"/>
      <c r="P128" s="121"/>
      <c r="Q128" s="121"/>
      <c r="R128" s="121"/>
      <c r="S128" s="121"/>
      <c r="T128" s="121"/>
    </row>
    <row r="129" spans="1:20" ht="15.75" customHeight="1" x14ac:dyDescent="0.25">
      <c r="A129" s="121"/>
      <c r="B129" s="121"/>
      <c r="C129" s="121"/>
      <c r="D129" s="121"/>
      <c r="E129" s="121"/>
      <c r="F129" s="121"/>
      <c r="G129" s="121"/>
      <c r="H129" s="121"/>
      <c r="I129" s="121"/>
      <c r="J129" s="121"/>
      <c r="K129" s="121"/>
      <c r="L129" s="121"/>
      <c r="M129" s="121"/>
      <c r="N129" s="121"/>
      <c r="O129" s="121"/>
      <c r="P129" s="121"/>
      <c r="Q129" s="121"/>
      <c r="R129" s="121"/>
      <c r="S129" s="121"/>
      <c r="T129" s="121"/>
    </row>
    <row r="130" spans="1:20" ht="15.75" customHeight="1" x14ac:dyDescent="0.25">
      <c r="A130" s="121"/>
      <c r="B130" s="121"/>
      <c r="C130" s="121"/>
      <c r="D130" s="121"/>
      <c r="E130" s="121"/>
      <c r="F130" s="121"/>
      <c r="G130" s="121"/>
      <c r="H130" s="121"/>
      <c r="I130" s="121"/>
      <c r="J130" s="121"/>
      <c r="K130" s="121"/>
      <c r="L130" s="121"/>
      <c r="M130" s="121"/>
      <c r="N130" s="121"/>
      <c r="O130" s="121"/>
      <c r="P130" s="121"/>
      <c r="Q130" s="121"/>
      <c r="R130" s="121"/>
      <c r="S130" s="121"/>
      <c r="T130" s="121"/>
    </row>
    <row r="131" spans="1:20" ht="15.75" customHeight="1" x14ac:dyDescent="0.25">
      <c r="A131" s="121"/>
      <c r="B131" s="121"/>
      <c r="C131" s="121"/>
      <c r="D131" s="121"/>
      <c r="E131" s="121"/>
      <c r="F131" s="121"/>
      <c r="G131" s="121"/>
      <c r="H131" s="121"/>
      <c r="I131" s="121"/>
      <c r="J131" s="121"/>
      <c r="K131" s="121"/>
      <c r="L131" s="121"/>
      <c r="M131" s="121"/>
      <c r="N131" s="121"/>
      <c r="O131" s="121"/>
      <c r="P131" s="121"/>
      <c r="Q131" s="121"/>
      <c r="R131" s="121"/>
      <c r="S131" s="121"/>
      <c r="T131" s="121"/>
    </row>
    <row r="132" spans="1:20" ht="15.75" customHeight="1" x14ac:dyDescent="0.25">
      <c r="A132" s="121"/>
      <c r="B132" s="121"/>
      <c r="C132" s="121"/>
      <c r="D132" s="121"/>
      <c r="E132" s="121"/>
      <c r="F132" s="121"/>
      <c r="G132" s="121"/>
      <c r="H132" s="121"/>
      <c r="I132" s="121"/>
      <c r="J132" s="121"/>
      <c r="K132" s="121"/>
      <c r="L132" s="121"/>
      <c r="M132" s="121"/>
      <c r="N132" s="121"/>
      <c r="O132" s="121"/>
      <c r="P132" s="121"/>
      <c r="Q132" s="121"/>
      <c r="R132" s="121"/>
      <c r="S132" s="121"/>
      <c r="T132" s="121"/>
    </row>
    <row r="133" spans="1:20" ht="15.75" customHeight="1" x14ac:dyDescent="0.25">
      <c r="A133" s="121"/>
      <c r="B133" s="121"/>
      <c r="C133" s="121"/>
      <c r="D133" s="121"/>
      <c r="E133" s="121"/>
      <c r="F133" s="121"/>
      <c r="G133" s="121"/>
      <c r="H133" s="121"/>
      <c r="I133" s="121"/>
      <c r="J133" s="121"/>
      <c r="K133" s="121"/>
      <c r="L133" s="121"/>
      <c r="M133" s="121"/>
      <c r="N133" s="121"/>
      <c r="O133" s="121"/>
      <c r="P133" s="121"/>
      <c r="Q133" s="121"/>
      <c r="R133" s="121"/>
      <c r="S133" s="121"/>
      <c r="T133" s="121"/>
    </row>
    <row r="134" spans="1:20" ht="15.75" customHeight="1" x14ac:dyDescent="0.25">
      <c r="A134" s="121"/>
      <c r="B134" s="121"/>
      <c r="C134" s="121"/>
      <c r="D134" s="121"/>
      <c r="E134" s="121"/>
      <c r="F134" s="121"/>
      <c r="G134" s="121"/>
      <c r="H134" s="121"/>
      <c r="I134" s="121"/>
      <c r="J134" s="121"/>
      <c r="K134" s="121"/>
      <c r="L134" s="121"/>
      <c r="M134" s="121"/>
      <c r="N134" s="121"/>
      <c r="O134" s="121"/>
      <c r="P134" s="121"/>
      <c r="Q134" s="121"/>
      <c r="R134" s="121"/>
      <c r="S134" s="121"/>
      <c r="T134" s="121"/>
    </row>
    <row r="135" spans="1:20" ht="15.75" customHeight="1" x14ac:dyDescent="0.25">
      <c r="A135" s="121"/>
      <c r="B135" s="121"/>
      <c r="C135" s="121"/>
      <c r="D135" s="121"/>
      <c r="E135" s="121"/>
      <c r="F135" s="121"/>
      <c r="G135" s="121"/>
      <c r="H135" s="121"/>
      <c r="I135" s="121"/>
      <c r="J135" s="121"/>
      <c r="K135" s="121"/>
      <c r="L135" s="121"/>
      <c r="M135" s="121"/>
      <c r="N135" s="121"/>
      <c r="O135" s="121"/>
      <c r="P135" s="121"/>
      <c r="Q135" s="121"/>
      <c r="R135" s="121"/>
      <c r="S135" s="121"/>
      <c r="T135" s="121"/>
    </row>
    <row r="136" spans="1:20" ht="15.75" customHeight="1" x14ac:dyDescent="0.25">
      <c r="A136" s="121"/>
      <c r="B136" s="121"/>
      <c r="C136" s="121"/>
      <c r="D136" s="121"/>
      <c r="E136" s="121"/>
      <c r="F136" s="121"/>
      <c r="G136" s="121"/>
      <c r="H136" s="121"/>
      <c r="I136" s="121"/>
      <c r="J136" s="121"/>
      <c r="K136" s="121"/>
      <c r="L136" s="121"/>
      <c r="M136" s="121"/>
      <c r="N136" s="121"/>
      <c r="O136" s="121"/>
      <c r="P136" s="121"/>
      <c r="Q136" s="121"/>
      <c r="R136" s="121"/>
      <c r="S136" s="121"/>
      <c r="T136" s="121"/>
    </row>
    <row r="137" spans="1:20" ht="15.75" customHeight="1" x14ac:dyDescent="0.25">
      <c r="A137" s="121"/>
      <c r="B137" s="121"/>
      <c r="C137" s="121"/>
      <c r="D137" s="121"/>
      <c r="E137" s="121"/>
      <c r="F137" s="121"/>
      <c r="G137" s="121"/>
      <c r="H137" s="121"/>
      <c r="I137" s="121"/>
      <c r="J137" s="121"/>
      <c r="K137" s="121"/>
      <c r="L137" s="121"/>
      <c r="M137" s="121"/>
      <c r="N137" s="121"/>
      <c r="O137" s="121"/>
      <c r="P137" s="121"/>
      <c r="Q137" s="121"/>
      <c r="R137" s="121"/>
      <c r="S137" s="121"/>
      <c r="T137" s="121"/>
    </row>
    <row r="138" spans="1:20" ht="15.75" customHeight="1" x14ac:dyDescent="0.25">
      <c r="A138" s="121"/>
      <c r="B138" s="121"/>
      <c r="C138" s="121"/>
      <c r="D138" s="121"/>
      <c r="E138" s="121"/>
      <c r="F138" s="121"/>
      <c r="G138" s="121"/>
      <c r="H138" s="121"/>
      <c r="I138" s="121"/>
      <c r="J138" s="121"/>
      <c r="K138" s="121"/>
      <c r="L138" s="121"/>
      <c r="M138" s="121"/>
      <c r="N138" s="121"/>
      <c r="O138" s="121"/>
      <c r="P138" s="121"/>
      <c r="Q138" s="121"/>
      <c r="R138" s="121"/>
      <c r="S138" s="121"/>
      <c r="T138" s="121"/>
    </row>
    <row r="139" spans="1:20" ht="15.75" customHeight="1" x14ac:dyDescent="0.25">
      <c r="A139" s="121"/>
      <c r="B139" s="121"/>
      <c r="C139" s="121"/>
      <c r="D139" s="121"/>
      <c r="E139" s="121"/>
      <c r="F139" s="121"/>
      <c r="G139" s="121"/>
      <c r="H139" s="121"/>
      <c r="I139" s="121"/>
      <c r="J139" s="121"/>
      <c r="K139" s="121"/>
      <c r="L139" s="121"/>
      <c r="M139" s="121"/>
      <c r="N139" s="121"/>
      <c r="O139" s="121"/>
      <c r="P139" s="121"/>
      <c r="Q139" s="121"/>
      <c r="R139" s="121"/>
      <c r="S139" s="121"/>
      <c r="T139" s="121"/>
    </row>
    <row r="140" spans="1:20" ht="15.75" customHeight="1" x14ac:dyDescent="0.25">
      <c r="A140" s="121"/>
      <c r="B140" s="121"/>
      <c r="C140" s="121"/>
      <c r="D140" s="121"/>
      <c r="E140" s="121"/>
      <c r="F140" s="121"/>
      <c r="G140" s="121"/>
      <c r="H140" s="121"/>
      <c r="I140" s="121"/>
      <c r="J140" s="121"/>
      <c r="K140" s="121"/>
      <c r="L140" s="121"/>
      <c r="M140" s="121"/>
      <c r="N140" s="121"/>
      <c r="O140" s="121"/>
      <c r="P140" s="121"/>
      <c r="Q140" s="121"/>
      <c r="R140" s="121"/>
      <c r="S140" s="121"/>
      <c r="T140" s="121"/>
    </row>
    <row r="141" spans="1:20" ht="15.75" customHeight="1" x14ac:dyDescent="0.25">
      <c r="A141" s="121"/>
      <c r="B141" s="121"/>
      <c r="C141" s="121"/>
      <c r="D141" s="121"/>
      <c r="E141" s="121"/>
      <c r="F141" s="121"/>
      <c r="G141" s="121"/>
      <c r="H141" s="121"/>
      <c r="I141" s="121"/>
      <c r="J141" s="121"/>
      <c r="K141" s="121"/>
      <c r="L141" s="121"/>
      <c r="M141" s="121"/>
      <c r="N141" s="121"/>
      <c r="O141" s="121"/>
      <c r="P141" s="121"/>
      <c r="Q141" s="121"/>
      <c r="R141" s="121"/>
      <c r="S141" s="121"/>
      <c r="T141" s="121"/>
    </row>
    <row r="142" spans="1:20" ht="15.75" customHeight="1" x14ac:dyDescent="0.25">
      <c r="A142" s="121"/>
      <c r="B142" s="121"/>
      <c r="C142" s="121"/>
      <c r="D142" s="121"/>
      <c r="E142" s="121"/>
      <c r="F142" s="121"/>
      <c r="G142" s="121"/>
      <c r="H142" s="121"/>
      <c r="I142" s="121"/>
      <c r="J142" s="121"/>
      <c r="K142" s="121"/>
      <c r="L142" s="121"/>
      <c r="M142" s="121"/>
      <c r="N142" s="121"/>
      <c r="O142" s="121"/>
      <c r="P142" s="121"/>
      <c r="Q142" s="121"/>
      <c r="R142" s="121"/>
      <c r="S142" s="121"/>
      <c r="T142" s="121"/>
    </row>
    <row r="143" spans="1:20" ht="15.75" customHeight="1" x14ac:dyDescent="0.25">
      <c r="A143" s="121"/>
      <c r="B143" s="121"/>
      <c r="C143" s="121"/>
      <c r="D143" s="121"/>
      <c r="E143" s="121"/>
      <c r="F143" s="121"/>
      <c r="G143" s="121"/>
      <c r="H143" s="121"/>
      <c r="I143" s="121"/>
      <c r="J143" s="121"/>
      <c r="K143" s="121"/>
      <c r="L143" s="121"/>
      <c r="M143" s="121"/>
      <c r="N143" s="121"/>
      <c r="O143" s="121"/>
      <c r="P143" s="121"/>
      <c r="Q143" s="121"/>
      <c r="R143" s="121"/>
      <c r="S143" s="121"/>
      <c r="T143" s="121"/>
    </row>
    <row r="144" spans="1:20" ht="15.75" customHeight="1" x14ac:dyDescent="0.25">
      <c r="A144" s="121"/>
      <c r="B144" s="121"/>
      <c r="C144" s="121"/>
      <c r="D144" s="121"/>
      <c r="E144" s="121"/>
      <c r="F144" s="121"/>
      <c r="G144" s="121"/>
      <c r="H144" s="121"/>
      <c r="I144" s="121"/>
      <c r="J144" s="121"/>
      <c r="K144" s="121"/>
      <c r="L144" s="121"/>
      <c r="M144" s="121"/>
      <c r="N144" s="121"/>
      <c r="O144" s="121"/>
      <c r="P144" s="121"/>
      <c r="Q144" s="121"/>
      <c r="R144" s="121"/>
      <c r="S144" s="121"/>
      <c r="T144" s="121"/>
    </row>
    <row r="145" spans="1:20" ht="15.75" customHeight="1" x14ac:dyDescent="0.25">
      <c r="A145" s="121"/>
      <c r="B145" s="121"/>
      <c r="C145" s="121"/>
      <c r="D145" s="121"/>
      <c r="E145" s="121"/>
      <c r="F145" s="121"/>
      <c r="G145" s="121"/>
      <c r="H145" s="121"/>
      <c r="I145" s="121"/>
      <c r="J145" s="121"/>
      <c r="K145" s="121"/>
      <c r="L145" s="121"/>
      <c r="M145" s="121"/>
      <c r="N145" s="121"/>
      <c r="O145" s="121"/>
      <c r="P145" s="121"/>
      <c r="Q145" s="121"/>
      <c r="R145" s="121"/>
      <c r="S145" s="121"/>
      <c r="T145" s="121"/>
    </row>
    <row r="146" spans="1:20" ht="15.75" customHeight="1" x14ac:dyDescent="0.25">
      <c r="A146" s="121"/>
      <c r="B146" s="121"/>
      <c r="C146" s="121"/>
      <c r="D146" s="121"/>
      <c r="E146" s="121"/>
      <c r="F146" s="121"/>
      <c r="G146" s="121"/>
      <c r="H146" s="121"/>
      <c r="I146" s="121"/>
      <c r="J146" s="121"/>
      <c r="K146" s="121"/>
      <c r="L146" s="121"/>
      <c r="M146" s="121"/>
      <c r="N146" s="121"/>
      <c r="O146" s="121"/>
      <c r="P146" s="121"/>
      <c r="Q146" s="121"/>
      <c r="R146" s="121"/>
      <c r="S146" s="121"/>
      <c r="T146" s="121"/>
    </row>
    <row r="147" spans="1:20" ht="15.75" customHeight="1" x14ac:dyDescent="0.25">
      <c r="A147" s="121"/>
      <c r="B147" s="121"/>
      <c r="C147" s="121"/>
      <c r="D147" s="121"/>
      <c r="E147" s="121"/>
      <c r="F147" s="121"/>
      <c r="G147" s="121"/>
      <c r="H147" s="121"/>
      <c r="I147" s="121"/>
      <c r="J147" s="121"/>
      <c r="K147" s="121"/>
      <c r="L147" s="121"/>
      <c r="M147" s="121"/>
      <c r="N147" s="121"/>
      <c r="O147" s="121"/>
      <c r="P147" s="121"/>
      <c r="Q147" s="121"/>
      <c r="R147" s="121"/>
      <c r="S147" s="121"/>
      <c r="T147" s="121"/>
    </row>
    <row r="148" spans="1:20" ht="15.75" customHeight="1" x14ac:dyDescent="0.25">
      <c r="A148" s="121"/>
      <c r="B148" s="121"/>
      <c r="C148" s="121"/>
      <c r="D148" s="121"/>
      <c r="E148" s="121"/>
      <c r="F148" s="121"/>
      <c r="G148" s="121"/>
      <c r="H148" s="121"/>
      <c r="I148" s="121"/>
      <c r="J148" s="121"/>
      <c r="K148" s="121"/>
      <c r="L148" s="121"/>
      <c r="M148" s="121"/>
      <c r="N148" s="121"/>
      <c r="O148" s="121"/>
      <c r="P148" s="121"/>
      <c r="Q148" s="121"/>
      <c r="R148" s="121"/>
      <c r="S148" s="121"/>
      <c r="T148" s="121"/>
    </row>
    <row r="149" spans="1:20" ht="15.75" customHeight="1" x14ac:dyDescent="0.25">
      <c r="A149" s="121"/>
      <c r="B149" s="121"/>
      <c r="C149" s="121"/>
      <c r="D149" s="121"/>
      <c r="E149" s="121"/>
      <c r="F149" s="121"/>
      <c r="G149" s="121"/>
      <c r="H149" s="121"/>
      <c r="I149" s="121"/>
      <c r="J149" s="121"/>
      <c r="K149" s="121"/>
      <c r="L149" s="121"/>
      <c r="M149" s="121"/>
      <c r="N149" s="121"/>
      <c r="O149" s="121"/>
      <c r="P149" s="121"/>
      <c r="Q149" s="121"/>
      <c r="R149" s="121"/>
      <c r="S149" s="121"/>
      <c r="T149" s="121"/>
    </row>
    <row r="150" spans="1:20" ht="15.75" customHeight="1" x14ac:dyDescent="0.25">
      <c r="A150" s="121"/>
      <c r="B150" s="121"/>
      <c r="C150" s="121"/>
      <c r="D150" s="121"/>
      <c r="E150" s="121"/>
      <c r="F150" s="121"/>
      <c r="G150" s="121"/>
      <c r="H150" s="121"/>
      <c r="I150" s="121"/>
      <c r="J150" s="121"/>
      <c r="K150" s="121"/>
      <c r="L150" s="121"/>
      <c r="M150" s="121"/>
      <c r="N150" s="121"/>
      <c r="O150" s="121"/>
      <c r="P150" s="121"/>
      <c r="Q150" s="121"/>
      <c r="R150" s="121"/>
      <c r="S150" s="121"/>
      <c r="T150" s="121"/>
    </row>
    <row r="151" spans="1:20" ht="15.75" customHeight="1" x14ac:dyDescent="0.25">
      <c r="A151" s="121"/>
      <c r="B151" s="121"/>
      <c r="C151" s="121"/>
      <c r="D151" s="121"/>
      <c r="E151" s="121"/>
      <c r="F151" s="121"/>
      <c r="G151" s="121"/>
      <c r="H151" s="121"/>
      <c r="I151" s="121"/>
      <c r="J151" s="121"/>
      <c r="K151" s="121"/>
      <c r="L151" s="121"/>
      <c r="M151" s="121"/>
      <c r="N151" s="121"/>
      <c r="O151" s="121"/>
      <c r="P151" s="121"/>
      <c r="Q151" s="121"/>
      <c r="R151" s="121"/>
      <c r="S151" s="121"/>
      <c r="T151" s="121"/>
    </row>
    <row r="152" spans="1:20" ht="15.75" customHeight="1" x14ac:dyDescent="0.25">
      <c r="A152" s="121"/>
      <c r="B152" s="121"/>
      <c r="C152" s="121"/>
      <c r="D152" s="121"/>
      <c r="E152" s="121"/>
      <c r="F152" s="121"/>
      <c r="G152" s="121"/>
      <c r="H152" s="121"/>
      <c r="I152" s="121"/>
      <c r="J152" s="121"/>
      <c r="K152" s="121"/>
      <c r="L152" s="121"/>
      <c r="M152" s="121"/>
      <c r="N152" s="121"/>
      <c r="O152" s="121"/>
      <c r="P152" s="121"/>
      <c r="Q152" s="121"/>
      <c r="R152" s="121"/>
      <c r="S152" s="121"/>
      <c r="T152" s="121"/>
    </row>
    <row r="153" spans="1:20" ht="15.75" customHeight="1" x14ac:dyDescent="0.25">
      <c r="A153" s="121"/>
      <c r="B153" s="121"/>
      <c r="C153" s="121"/>
      <c r="D153" s="121"/>
      <c r="E153" s="121"/>
      <c r="F153" s="121"/>
      <c r="G153" s="121"/>
      <c r="H153" s="121"/>
      <c r="I153" s="121"/>
      <c r="J153" s="121"/>
      <c r="K153" s="121"/>
      <c r="L153" s="121"/>
      <c r="M153" s="121"/>
      <c r="N153" s="121"/>
      <c r="O153" s="121"/>
      <c r="P153" s="121"/>
      <c r="Q153" s="121"/>
      <c r="R153" s="121"/>
      <c r="S153" s="121"/>
      <c r="T153" s="121"/>
    </row>
    <row r="154" spans="1:20" ht="15.75" customHeight="1" x14ac:dyDescent="0.25">
      <c r="A154" s="121"/>
      <c r="B154" s="121"/>
      <c r="C154" s="121"/>
      <c r="D154" s="121"/>
      <c r="E154" s="121"/>
      <c r="F154" s="121"/>
      <c r="G154" s="121"/>
      <c r="H154" s="121"/>
      <c r="I154" s="121"/>
      <c r="J154" s="121"/>
      <c r="K154" s="121"/>
      <c r="L154" s="121"/>
      <c r="M154" s="121"/>
      <c r="N154" s="121"/>
      <c r="O154" s="121"/>
      <c r="P154" s="121"/>
      <c r="Q154" s="121"/>
      <c r="R154" s="121"/>
      <c r="S154" s="121"/>
      <c r="T154" s="121"/>
    </row>
    <row r="155" spans="1:20" ht="15.75" customHeight="1" x14ac:dyDescent="0.25">
      <c r="A155" s="121"/>
      <c r="B155" s="121"/>
      <c r="C155" s="121"/>
      <c r="D155" s="121"/>
      <c r="E155" s="121"/>
      <c r="F155" s="121"/>
      <c r="G155" s="121"/>
      <c r="H155" s="121"/>
      <c r="I155" s="121"/>
      <c r="J155" s="121"/>
      <c r="K155" s="121"/>
      <c r="L155" s="121"/>
      <c r="M155" s="121"/>
      <c r="N155" s="121"/>
      <c r="O155" s="121"/>
      <c r="P155" s="121"/>
      <c r="Q155" s="121"/>
      <c r="R155" s="121"/>
      <c r="S155" s="121"/>
      <c r="T155" s="121"/>
    </row>
    <row r="156" spans="1:20" ht="15.75" customHeight="1" x14ac:dyDescent="0.25">
      <c r="A156" s="121"/>
      <c r="B156" s="121"/>
      <c r="C156" s="121"/>
      <c r="D156" s="121"/>
      <c r="E156" s="121"/>
      <c r="F156" s="121"/>
      <c r="G156" s="121"/>
      <c r="H156" s="121"/>
      <c r="I156" s="121"/>
      <c r="J156" s="121"/>
      <c r="K156" s="121"/>
      <c r="L156" s="121"/>
      <c r="M156" s="121"/>
      <c r="N156" s="121"/>
      <c r="O156" s="121"/>
      <c r="P156" s="121"/>
      <c r="Q156" s="121"/>
      <c r="R156" s="121"/>
      <c r="S156" s="121"/>
      <c r="T156" s="121"/>
    </row>
    <row r="157" spans="1:20" ht="15.75" customHeight="1" x14ac:dyDescent="0.25">
      <c r="A157" s="121"/>
      <c r="B157" s="121"/>
      <c r="C157" s="121"/>
      <c r="D157" s="121"/>
      <c r="E157" s="121"/>
      <c r="F157" s="121"/>
      <c r="G157" s="121"/>
      <c r="H157" s="121"/>
      <c r="I157" s="121"/>
      <c r="J157" s="121"/>
      <c r="K157" s="121"/>
      <c r="L157" s="121"/>
      <c r="M157" s="121"/>
      <c r="N157" s="121"/>
      <c r="O157" s="121"/>
      <c r="P157" s="121"/>
      <c r="Q157" s="121"/>
      <c r="R157" s="121"/>
      <c r="S157" s="121"/>
      <c r="T157" s="121"/>
    </row>
    <row r="158" spans="1:20" ht="15.75" customHeight="1" x14ac:dyDescent="0.25">
      <c r="A158" s="121"/>
      <c r="B158" s="121"/>
      <c r="C158" s="121"/>
      <c r="D158" s="121"/>
      <c r="E158" s="121"/>
      <c r="F158" s="121"/>
      <c r="G158" s="121"/>
      <c r="H158" s="121"/>
      <c r="I158" s="121"/>
      <c r="J158" s="121"/>
      <c r="K158" s="121"/>
      <c r="L158" s="121"/>
      <c r="M158" s="121"/>
      <c r="N158" s="121"/>
      <c r="O158" s="121"/>
      <c r="P158" s="121"/>
      <c r="Q158" s="121"/>
      <c r="R158" s="121"/>
      <c r="S158" s="121"/>
      <c r="T158" s="121"/>
    </row>
    <row r="159" spans="1:20" ht="15.75" customHeight="1" x14ac:dyDescent="0.25">
      <c r="A159" s="121"/>
      <c r="B159" s="121"/>
      <c r="C159" s="121"/>
      <c r="D159" s="121"/>
      <c r="E159" s="121"/>
      <c r="F159" s="121"/>
      <c r="G159" s="121"/>
      <c r="H159" s="121"/>
      <c r="I159" s="121"/>
      <c r="J159" s="121"/>
      <c r="K159" s="121"/>
      <c r="L159" s="121"/>
      <c r="M159" s="121"/>
      <c r="N159" s="121"/>
      <c r="O159" s="121"/>
      <c r="P159" s="121"/>
      <c r="Q159" s="121"/>
      <c r="R159" s="121"/>
      <c r="S159" s="121"/>
      <c r="T159" s="121"/>
    </row>
    <row r="160" spans="1:20" ht="15.75" customHeight="1" x14ac:dyDescent="0.25">
      <c r="A160" s="121"/>
      <c r="B160" s="121"/>
      <c r="C160" s="121"/>
      <c r="D160" s="121"/>
      <c r="E160" s="121"/>
      <c r="F160" s="121"/>
      <c r="G160" s="121"/>
      <c r="H160" s="121"/>
      <c r="I160" s="121"/>
      <c r="J160" s="121"/>
      <c r="K160" s="121"/>
      <c r="L160" s="121"/>
      <c r="M160" s="121"/>
      <c r="N160" s="121"/>
      <c r="O160" s="121"/>
      <c r="P160" s="121"/>
      <c r="Q160" s="121"/>
      <c r="R160" s="121"/>
      <c r="S160" s="121"/>
      <c r="T160" s="121"/>
    </row>
    <row r="161" spans="1:20" ht="15.75" customHeight="1" x14ac:dyDescent="0.25">
      <c r="A161" s="121"/>
      <c r="B161" s="121"/>
      <c r="C161" s="121"/>
      <c r="D161" s="121"/>
      <c r="E161" s="121"/>
      <c r="F161" s="121"/>
      <c r="G161" s="121"/>
      <c r="H161" s="121"/>
      <c r="I161" s="121"/>
      <c r="J161" s="121"/>
      <c r="K161" s="121"/>
      <c r="L161" s="121"/>
      <c r="M161" s="121"/>
      <c r="N161" s="121"/>
      <c r="O161" s="121"/>
      <c r="P161" s="121"/>
      <c r="Q161" s="121"/>
      <c r="R161" s="121"/>
      <c r="S161" s="121"/>
      <c r="T161" s="121"/>
    </row>
    <row r="162" spans="1:20" ht="15.75" customHeight="1" x14ac:dyDescent="0.25">
      <c r="A162" s="121"/>
      <c r="B162" s="121"/>
      <c r="C162" s="121"/>
      <c r="D162" s="121"/>
      <c r="E162" s="121"/>
      <c r="F162" s="121"/>
      <c r="G162" s="121"/>
      <c r="H162" s="121"/>
      <c r="I162" s="121"/>
      <c r="J162" s="121"/>
      <c r="K162" s="121"/>
      <c r="L162" s="121"/>
      <c r="M162" s="121"/>
      <c r="N162" s="121"/>
      <c r="O162" s="121"/>
      <c r="P162" s="121"/>
      <c r="Q162" s="121"/>
      <c r="R162" s="121"/>
      <c r="S162" s="121"/>
      <c r="T162" s="121"/>
    </row>
    <row r="163" spans="1:20" ht="15.75" customHeight="1" x14ac:dyDescent="0.25">
      <c r="A163" s="121"/>
      <c r="B163" s="121"/>
      <c r="C163" s="121"/>
      <c r="D163" s="121"/>
      <c r="E163" s="121"/>
      <c r="F163" s="121"/>
      <c r="G163" s="121"/>
      <c r="H163" s="121"/>
      <c r="I163" s="121"/>
      <c r="J163" s="121"/>
      <c r="K163" s="121"/>
      <c r="L163" s="121"/>
      <c r="M163" s="121"/>
      <c r="N163" s="121"/>
      <c r="O163" s="121"/>
      <c r="P163" s="121"/>
      <c r="Q163" s="121"/>
      <c r="R163" s="121"/>
      <c r="S163" s="121"/>
      <c r="T163" s="121"/>
    </row>
    <row r="164" spans="1:20" ht="15.75" customHeight="1" x14ac:dyDescent="0.25">
      <c r="A164" s="121"/>
      <c r="B164" s="121"/>
      <c r="C164" s="121"/>
      <c r="D164" s="121"/>
      <c r="E164" s="121"/>
      <c r="F164" s="121"/>
      <c r="G164" s="121"/>
      <c r="H164" s="121"/>
      <c r="I164" s="121"/>
      <c r="J164" s="121"/>
      <c r="K164" s="121"/>
      <c r="L164" s="121"/>
      <c r="M164" s="121"/>
      <c r="N164" s="121"/>
      <c r="O164" s="121"/>
      <c r="P164" s="121"/>
      <c r="Q164" s="121"/>
      <c r="R164" s="121"/>
      <c r="S164" s="121"/>
      <c r="T164" s="121"/>
    </row>
    <row r="165" spans="1:20" ht="15.75" customHeight="1" x14ac:dyDescent="0.25">
      <c r="A165" s="121"/>
      <c r="B165" s="121"/>
      <c r="C165" s="121"/>
      <c r="D165" s="121"/>
      <c r="E165" s="121"/>
      <c r="F165" s="121"/>
      <c r="G165" s="121"/>
      <c r="H165" s="121"/>
      <c r="I165" s="121"/>
      <c r="J165" s="121"/>
      <c r="K165" s="121"/>
      <c r="L165" s="121"/>
      <c r="M165" s="121"/>
      <c r="N165" s="121"/>
      <c r="O165" s="121"/>
      <c r="P165" s="121"/>
      <c r="Q165" s="121"/>
      <c r="R165" s="121"/>
      <c r="S165" s="121"/>
      <c r="T165" s="121"/>
    </row>
    <row r="166" spans="1:20" ht="15.75" customHeight="1" x14ac:dyDescent="0.25">
      <c r="A166" s="121"/>
      <c r="B166" s="121"/>
      <c r="C166" s="121"/>
      <c r="D166" s="121"/>
      <c r="E166" s="121"/>
      <c r="F166" s="121"/>
      <c r="G166" s="121"/>
      <c r="H166" s="121"/>
      <c r="I166" s="121"/>
      <c r="J166" s="121"/>
      <c r="K166" s="121"/>
      <c r="L166" s="121"/>
      <c r="M166" s="121"/>
      <c r="N166" s="121"/>
      <c r="O166" s="121"/>
      <c r="P166" s="121"/>
      <c r="Q166" s="121"/>
      <c r="R166" s="121"/>
      <c r="S166" s="121"/>
      <c r="T166" s="121"/>
    </row>
    <row r="167" spans="1:20" ht="15.75" customHeight="1" x14ac:dyDescent="0.25">
      <c r="A167" s="121"/>
      <c r="B167" s="121"/>
      <c r="C167" s="121"/>
      <c r="D167" s="121"/>
      <c r="E167" s="121"/>
      <c r="F167" s="121"/>
      <c r="G167" s="121"/>
      <c r="H167" s="121"/>
      <c r="I167" s="121"/>
      <c r="J167" s="121"/>
      <c r="K167" s="121"/>
      <c r="L167" s="121"/>
      <c r="M167" s="121"/>
      <c r="N167" s="121"/>
      <c r="O167" s="121"/>
      <c r="P167" s="121"/>
      <c r="Q167" s="121"/>
      <c r="R167" s="121"/>
      <c r="S167" s="121"/>
      <c r="T167" s="121"/>
    </row>
    <row r="168" spans="1:20" ht="15.75" customHeight="1" x14ac:dyDescent="0.25">
      <c r="A168" s="121"/>
      <c r="B168" s="121"/>
      <c r="C168" s="121"/>
      <c r="D168" s="121"/>
      <c r="E168" s="121"/>
      <c r="F168" s="121"/>
      <c r="G168" s="121"/>
      <c r="H168" s="121"/>
      <c r="I168" s="121"/>
      <c r="J168" s="121"/>
      <c r="K168" s="121"/>
      <c r="L168" s="121"/>
      <c r="M168" s="121"/>
      <c r="N168" s="121"/>
      <c r="O168" s="121"/>
      <c r="P168" s="121"/>
      <c r="Q168" s="121"/>
      <c r="R168" s="121"/>
      <c r="S168" s="121"/>
      <c r="T168" s="121"/>
    </row>
    <row r="169" spans="1:20" ht="15.75" customHeight="1" x14ac:dyDescent="0.25">
      <c r="A169" s="121"/>
      <c r="B169" s="121"/>
      <c r="C169" s="121"/>
      <c r="D169" s="121"/>
      <c r="E169" s="121"/>
      <c r="F169" s="121"/>
      <c r="G169" s="121"/>
      <c r="H169" s="121"/>
      <c r="I169" s="121"/>
      <c r="J169" s="121"/>
      <c r="K169" s="121"/>
      <c r="L169" s="121"/>
      <c r="M169" s="121"/>
      <c r="N169" s="121"/>
      <c r="O169" s="121"/>
      <c r="P169" s="121"/>
      <c r="Q169" s="121"/>
      <c r="R169" s="121"/>
      <c r="S169" s="121"/>
      <c r="T169" s="121"/>
    </row>
    <row r="170" spans="1:20" ht="15.75" customHeight="1" x14ac:dyDescent="0.25">
      <c r="A170" s="121"/>
      <c r="B170" s="121"/>
      <c r="C170" s="121"/>
      <c r="D170" s="121"/>
      <c r="E170" s="121"/>
      <c r="F170" s="121"/>
      <c r="G170" s="121"/>
      <c r="H170" s="121"/>
      <c r="I170" s="121"/>
      <c r="J170" s="121"/>
      <c r="K170" s="121"/>
      <c r="L170" s="121"/>
      <c r="M170" s="121"/>
      <c r="N170" s="121"/>
      <c r="O170" s="121"/>
      <c r="P170" s="121"/>
      <c r="Q170" s="121"/>
      <c r="R170" s="121"/>
      <c r="S170" s="121"/>
      <c r="T170" s="121"/>
    </row>
    <row r="171" spans="1:20" ht="15.75" customHeight="1" x14ac:dyDescent="0.25">
      <c r="A171" s="121"/>
      <c r="B171" s="121"/>
      <c r="C171" s="121"/>
      <c r="D171" s="121"/>
      <c r="E171" s="121"/>
      <c r="F171" s="121"/>
      <c r="G171" s="121"/>
      <c r="H171" s="121"/>
      <c r="I171" s="121"/>
      <c r="J171" s="121"/>
      <c r="K171" s="121"/>
      <c r="L171" s="121"/>
      <c r="M171" s="121"/>
      <c r="N171" s="121"/>
      <c r="O171" s="121"/>
      <c r="P171" s="121"/>
      <c r="Q171" s="121"/>
      <c r="R171" s="121"/>
      <c r="S171" s="121"/>
      <c r="T171" s="121"/>
    </row>
    <row r="172" spans="1:20" ht="15.75" customHeight="1" x14ac:dyDescent="0.25">
      <c r="A172" s="121"/>
      <c r="B172" s="121"/>
      <c r="C172" s="121"/>
      <c r="D172" s="121"/>
      <c r="E172" s="121"/>
      <c r="F172" s="121"/>
      <c r="G172" s="121"/>
      <c r="H172" s="121"/>
      <c r="I172" s="121"/>
      <c r="J172" s="121"/>
      <c r="K172" s="121"/>
      <c r="L172" s="121"/>
      <c r="M172" s="121"/>
      <c r="N172" s="121"/>
      <c r="O172" s="121"/>
      <c r="P172" s="121"/>
      <c r="Q172" s="121"/>
      <c r="R172" s="121"/>
      <c r="S172" s="121"/>
      <c r="T172" s="121"/>
    </row>
    <row r="173" spans="1:20" ht="15.75" customHeight="1" x14ac:dyDescent="0.25">
      <c r="A173" s="121"/>
      <c r="B173" s="121"/>
      <c r="C173" s="121"/>
      <c r="D173" s="121"/>
      <c r="E173" s="121"/>
      <c r="F173" s="121"/>
      <c r="G173" s="121"/>
      <c r="H173" s="121"/>
      <c r="I173" s="121"/>
      <c r="J173" s="121"/>
      <c r="K173" s="121"/>
      <c r="L173" s="121"/>
      <c r="M173" s="121"/>
      <c r="N173" s="121"/>
      <c r="O173" s="121"/>
      <c r="P173" s="121"/>
      <c r="Q173" s="121"/>
      <c r="R173" s="121"/>
      <c r="S173" s="121"/>
      <c r="T173" s="121"/>
    </row>
    <row r="174" spans="1:20" ht="15.75" customHeight="1" x14ac:dyDescent="0.25">
      <c r="A174" s="121"/>
      <c r="B174" s="121"/>
      <c r="C174" s="121"/>
      <c r="D174" s="121"/>
      <c r="E174" s="121"/>
      <c r="F174" s="121"/>
      <c r="G174" s="121"/>
      <c r="H174" s="121"/>
      <c r="I174" s="121"/>
      <c r="J174" s="121"/>
      <c r="K174" s="121"/>
      <c r="L174" s="121"/>
      <c r="M174" s="121"/>
      <c r="N174" s="121"/>
      <c r="O174" s="121"/>
      <c r="P174" s="121"/>
      <c r="Q174" s="121"/>
      <c r="R174" s="121"/>
      <c r="S174" s="121"/>
      <c r="T174" s="121"/>
    </row>
    <row r="175" spans="1:20" ht="15.75" customHeight="1" x14ac:dyDescent="0.25">
      <c r="A175" s="121"/>
      <c r="B175" s="121"/>
      <c r="C175" s="121"/>
      <c r="D175" s="121"/>
      <c r="E175" s="121"/>
      <c r="F175" s="121"/>
      <c r="G175" s="121"/>
      <c r="H175" s="121"/>
      <c r="I175" s="121"/>
      <c r="J175" s="121"/>
      <c r="K175" s="121"/>
      <c r="L175" s="121"/>
      <c r="M175" s="121"/>
      <c r="N175" s="121"/>
      <c r="O175" s="121"/>
      <c r="P175" s="121"/>
      <c r="Q175" s="121"/>
      <c r="R175" s="121"/>
      <c r="S175" s="121"/>
      <c r="T175" s="121"/>
    </row>
    <row r="176" spans="1:20" ht="15.75" customHeight="1" x14ac:dyDescent="0.25">
      <c r="A176" s="121"/>
      <c r="B176" s="121"/>
      <c r="C176" s="121"/>
      <c r="D176" s="121"/>
      <c r="E176" s="121"/>
      <c r="F176" s="121"/>
      <c r="G176" s="121"/>
      <c r="H176" s="121"/>
      <c r="I176" s="121"/>
      <c r="J176" s="121"/>
      <c r="K176" s="121"/>
      <c r="L176" s="121"/>
      <c r="M176" s="121"/>
      <c r="N176" s="121"/>
      <c r="O176" s="121"/>
      <c r="P176" s="121"/>
      <c r="Q176" s="121"/>
      <c r="R176" s="121"/>
      <c r="S176" s="121"/>
      <c r="T176" s="121"/>
    </row>
    <row r="177" spans="1:20" ht="15.75" customHeight="1" x14ac:dyDescent="0.25">
      <c r="A177" s="121"/>
      <c r="B177" s="121"/>
      <c r="C177" s="121"/>
      <c r="D177" s="121"/>
      <c r="E177" s="121"/>
      <c r="F177" s="121"/>
      <c r="G177" s="121"/>
      <c r="H177" s="121"/>
      <c r="I177" s="121"/>
      <c r="J177" s="121"/>
      <c r="K177" s="121"/>
      <c r="L177" s="121"/>
      <c r="M177" s="121"/>
      <c r="N177" s="121"/>
      <c r="O177" s="121"/>
      <c r="P177" s="121"/>
      <c r="Q177" s="121"/>
      <c r="R177" s="121"/>
      <c r="S177" s="121"/>
      <c r="T177" s="121"/>
    </row>
    <row r="178" spans="1:20" ht="15.75" customHeight="1" x14ac:dyDescent="0.25">
      <c r="A178" s="121"/>
      <c r="B178" s="121"/>
      <c r="C178" s="121"/>
      <c r="D178" s="121"/>
      <c r="E178" s="121"/>
      <c r="F178" s="121"/>
      <c r="G178" s="121"/>
      <c r="H178" s="121"/>
      <c r="I178" s="121"/>
      <c r="J178" s="121"/>
      <c r="K178" s="121"/>
      <c r="L178" s="121"/>
      <c r="M178" s="121"/>
      <c r="N178" s="121"/>
      <c r="O178" s="121"/>
      <c r="P178" s="121"/>
      <c r="Q178" s="121"/>
      <c r="R178" s="121"/>
      <c r="S178" s="121"/>
      <c r="T178" s="121"/>
    </row>
    <row r="179" spans="1:20" ht="15.75" customHeight="1" x14ac:dyDescent="0.25">
      <c r="A179" s="121"/>
      <c r="B179" s="121"/>
      <c r="C179" s="121"/>
      <c r="D179" s="121"/>
      <c r="E179" s="121"/>
      <c r="F179" s="121"/>
      <c r="G179" s="121"/>
      <c r="H179" s="121"/>
      <c r="I179" s="121"/>
      <c r="J179" s="121"/>
      <c r="K179" s="121"/>
      <c r="L179" s="121"/>
      <c r="M179" s="121"/>
      <c r="N179" s="121"/>
      <c r="O179" s="121"/>
      <c r="P179" s="121"/>
      <c r="Q179" s="121"/>
      <c r="R179" s="121"/>
      <c r="S179" s="121"/>
      <c r="T179" s="121"/>
    </row>
    <row r="180" spans="1:20" ht="15.75" customHeight="1" x14ac:dyDescent="0.25">
      <c r="A180" s="121"/>
      <c r="B180" s="121"/>
      <c r="C180" s="121"/>
      <c r="D180" s="121"/>
      <c r="E180" s="121"/>
      <c r="F180" s="121"/>
      <c r="G180" s="121"/>
      <c r="H180" s="121"/>
      <c r="I180" s="121"/>
      <c r="J180" s="121"/>
      <c r="K180" s="121"/>
      <c r="L180" s="121"/>
      <c r="M180" s="121"/>
      <c r="N180" s="121"/>
      <c r="O180" s="121"/>
      <c r="P180" s="121"/>
      <c r="Q180" s="121"/>
      <c r="R180" s="121"/>
      <c r="S180" s="121"/>
      <c r="T180" s="121"/>
    </row>
    <row r="181" spans="1:20" ht="15.75" customHeight="1" x14ac:dyDescent="0.25">
      <c r="A181" s="121"/>
      <c r="B181" s="121"/>
      <c r="C181" s="121"/>
      <c r="D181" s="121"/>
      <c r="E181" s="121"/>
      <c r="F181" s="121"/>
      <c r="G181" s="121"/>
      <c r="H181" s="121"/>
      <c r="I181" s="121"/>
      <c r="J181" s="121"/>
      <c r="K181" s="121"/>
      <c r="L181" s="121"/>
      <c r="M181" s="121"/>
      <c r="N181" s="121"/>
      <c r="O181" s="121"/>
      <c r="P181" s="121"/>
      <c r="Q181" s="121"/>
      <c r="R181" s="121"/>
      <c r="S181" s="121"/>
      <c r="T181" s="121"/>
    </row>
    <row r="182" spans="1:20" ht="15.75" customHeight="1" x14ac:dyDescent="0.25">
      <c r="A182" s="121"/>
      <c r="B182" s="121"/>
      <c r="C182" s="121"/>
      <c r="D182" s="121"/>
      <c r="E182" s="121"/>
      <c r="F182" s="121"/>
      <c r="G182" s="121"/>
      <c r="H182" s="121"/>
      <c r="I182" s="121"/>
      <c r="J182" s="121"/>
      <c r="K182" s="121"/>
      <c r="L182" s="121"/>
      <c r="M182" s="121"/>
      <c r="N182" s="121"/>
      <c r="O182" s="121"/>
      <c r="P182" s="121"/>
      <c r="Q182" s="121"/>
      <c r="R182" s="121"/>
      <c r="S182" s="121"/>
      <c r="T182" s="121"/>
    </row>
    <row r="183" spans="1:20" ht="15.75" customHeight="1" x14ac:dyDescent="0.25">
      <c r="A183" s="121"/>
      <c r="B183" s="121"/>
      <c r="C183" s="121"/>
      <c r="D183" s="121"/>
      <c r="E183" s="121"/>
      <c r="F183" s="121"/>
      <c r="G183" s="121"/>
      <c r="H183" s="121"/>
      <c r="I183" s="121"/>
      <c r="J183" s="121"/>
      <c r="K183" s="121"/>
      <c r="L183" s="121"/>
      <c r="M183" s="121"/>
      <c r="N183" s="121"/>
      <c r="O183" s="121"/>
      <c r="P183" s="121"/>
      <c r="Q183" s="121"/>
      <c r="R183" s="121"/>
      <c r="S183" s="121"/>
      <c r="T183" s="121"/>
    </row>
    <row r="184" spans="1:20" ht="15.75" customHeight="1" x14ac:dyDescent="0.25">
      <c r="A184" s="121"/>
      <c r="B184" s="121"/>
      <c r="C184" s="121"/>
      <c r="D184" s="121"/>
      <c r="E184" s="121"/>
      <c r="F184" s="121"/>
      <c r="G184" s="121"/>
      <c r="H184" s="121"/>
      <c r="I184" s="121"/>
      <c r="J184" s="121"/>
      <c r="K184" s="121"/>
      <c r="L184" s="121"/>
      <c r="M184" s="121"/>
      <c r="N184" s="121"/>
      <c r="O184" s="121"/>
      <c r="P184" s="121"/>
      <c r="Q184" s="121"/>
      <c r="R184" s="121"/>
      <c r="S184" s="121"/>
      <c r="T184" s="121"/>
    </row>
    <row r="185" spans="1:20" ht="15.75" customHeight="1" x14ac:dyDescent="0.25">
      <c r="A185" s="121"/>
      <c r="B185" s="121"/>
      <c r="C185" s="121"/>
      <c r="D185" s="121"/>
      <c r="E185" s="121"/>
      <c r="F185" s="121"/>
      <c r="G185" s="121"/>
      <c r="H185" s="121"/>
      <c r="I185" s="121"/>
      <c r="J185" s="121"/>
      <c r="K185" s="121"/>
      <c r="L185" s="121"/>
      <c r="M185" s="121"/>
      <c r="N185" s="121"/>
      <c r="O185" s="121"/>
      <c r="P185" s="121"/>
      <c r="Q185" s="121"/>
      <c r="R185" s="121"/>
      <c r="S185" s="121"/>
      <c r="T185" s="121"/>
    </row>
    <row r="186" spans="1:20" ht="15.75" customHeight="1" x14ac:dyDescent="0.25">
      <c r="A186" s="121"/>
      <c r="B186" s="121"/>
      <c r="C186" s="121"/>
      <c r="D186" s="121"/>
      <c r="E186" s="121"/>
      <c r="F186" s="121"/>
      <c r="G186" s="121"/>
      <c r="H186" s="121"/>
      <c r="I186" s="121"/>
      <c r="J186" s="121"/>
      <c r="K186" s="121"/>
      <c r="L186" s="121"/>
      <c r="M186" s="121"/>
      <c r="N186" s="121"/>
      <c r="O186" s="121"/>
      <c r="P186" s="121"/>
      <c r="Q186" s="121"/>
      <c r="R186" s="121"/>
      <c r="S186" s="121"/>
      <c r="T186" s="121"/>
    </row>
    <row r="187" spans="1:20" ht="15.75" customHeight="1" x14ac:dyDescent="0.25">
      <c r="A187" s="121"/>
      <c r="B187" s="121"/>
      <c r="C187" s="121"/>
      <c r="D187" s="121"/>
      <c r="E187" s="121"/>
      <c r="F187" s="121"/>
      <c r="G187" s="121"/>
      <c r="H187" s="121"/>
      <c r="I187" s="121"/>
      <c r="J187" s="121"/>
      <c r="K187" s="121"/>
      <c r="L187" s="121"/>
      <c r="M187" s="121"/>
      <c r="N187" s="121"/>
      <c r="O187" s="121"/>
      <c r="P187" s="121"/>
      <c r="Q187" s="121"/>
      <c r="R187" s="121"/>
      <c r="S187" s="121"/>
      <c r="T187" s="121"/>
    </row>
    <row r="188" spans="1:20" ht="15.75" customHeight="1" x14ac:dyDescent="0.25">
      <c r="A188" s="121"/>
      <c r="B188" s="121"/>
      <c r="C188" s="121"/>
      <c r="D188" s="121"/>
      <c r="E188" s="121"/>
      <c r="F188" s="121"/>
      <c r="G188" s="121"/>
      <c r="H188" s="121"/>
      <c r="I188" s="121"/>
      <c r="J188" s="121"/>
      <c r="K188" s="121"/>
      <c r="L188" s="121"/>
      <c r="M188" s="121"/>
      <c r="N188" s="121"/>
      <c r="O188" s="121"/>
      <c r="P188" s="121"/>
      <c r="Q188" s="121"/>
      <c r="R188" s="121"/>
      <c r="S188" s="121"/>
      <c r="T188" s="121"/>
    </row>
    <row r="189" spans="1:20" ht="15.75" customHeight="1" x14ac:dyDescent="0.25">
      <c r="A189" s="121"/>
      <c r="B189" s="121"/>
      <c r="C189" s="121"/>
      <c r="D189" s="121"/>
      <c r="E189" s="121"/>
      <c r="F189" s="121"/>
      <c r="G189" s="121"/>
      <c r="H189" s="121"/>
      <c r="I189" s="121"/>
      <c r="J189" s="121"/>
      <c r="K189" s="121"/>
      <c r="L189" s="121"/>
      <c r="M189" s="121"/>
      <c r="N189" s="121"/>
      <c r="O189" s="121"/>
      <c r="P189" s="121"/>
      <c r="Q189" s="121"/>
      <c r="R189" s="121"/>
      <c r="S189" s="121"/>
      <c r="T189" s="121"/>
    </row>
    <row r="190" spans="1:20" ht="15.75" customHeight="1" x14ac:dyDescent="0.25">
      <c r="A190" s="121"/>
      <c r="B190" s="121"/>
      <c r="C190" s="121"/>
      <c r="D190" s="121"/>
      <c r="E190" s="121"/>
      <c r="F190" s="121"/>
      <c r="G190" s="121"/>
      <c r="H190" s="121"/>
      <c r="I190" s="121"/>
      <c r="J190" s="121"/>
      <c r="K190" s="121"/>
      <c r="L190" s="121"/>
      <c r="M190" s="121"/>
      <c r="N190" s="121"/>
      <c r="O190" s="121"/>
      <c r="P190" s="121"/>
      <c r="Q190" s="121"/>
      <c r="R190" s="121"/>
      <c r="S190" s="121"/>
      <c r="T190" s="121"/>
    </row>
    <row r="191" spans="1:20" ht="15.75" customHeight="1" x14ac:dyDescent="0.25">
      <c r="A191" s="121"/>
      <c r="B191" s="121"/>
      <c r="C191" s="121"/>
      <c r="D191" s="121"/>
      <c r="E191" s="121"/>
      <c r="F191" s="121"/>
      <c r="G191" s="121"/>
      <c r="H191" s="121"/>
      <c r="I191" s="121"/>
      <c r="J191" s="121"/>
      <c r="K191" s="121"/>
      <c r="L191" s="121"/>
      <c r="M191" s="121"/>
      <c r="N191" s="121"/>
      <c r="O191" s="121"/>
      <c r="P191" s="121"/>
      <c r="Q191" s="121"/>
      <c r="R191" s="121"/>
      <c r="S191" s="121"/>
      <c r="T191" s="121"/>
    </row>
    <row r="192" spans="1:20" ht="15.75" customHeight="1" x14ac:dyDescent="0.25">
      <c r="A192" s="121"/>
      <c r="B192" s="121"/>
      <c r="C192" s="121"/>
      <c r="D192" s="121"/>
      <c r="E192" s="121"/>
      <c r="F192" s="121"/>
      <c r="G192" s="121"/>
      <c r="H192" s="121"/>
      <c r="I192" s="121"/>
      <c r="J192" s="121"/>
      <c r="K192" s="121"/>
      <c r="L192" s="121"/>
      <c r="M192" s="121"/>
      <c r="N192" s="121"/>
      <c r="O192" s="121"/>
      <c r="P192" s="121"/>
      <c r="Q192" s="121"/>
      <c r="R192" s="121"/>
      <c r="S192" s="121"/>
      <c r="T192" s="121"/>
    </row>
    <row r="193" spans="1:20" ht="15.75" customHeight="1" x14ac:dyDescent="0.25">
      <c r="A193" s="121"/>
      <c r="B193" s="121"/>
      <c r="C193" s="121"/>
      <c r="D193" s="121"/>
      <c r="E193" s="121"/>
      <c r="F193" s="121"/>
      <c r="G193" s="121"/>
      <c r="H193" s="121"/>
      <c r="I193" s="121"/>
      <c r="J193" s="121"/>
      <c r="K193" s="121"/>
      <c r="L193" s="121"/>
      <c r="M193" s="121"/>
      <c r="N193" s="121"/>
      <c r="O193" s="121"/>
      <c r="P193" s="121"/>
      <c r="Q193" s="121"/>
      <c r="R193" s="121"/>
      <c r="S193" s="121"/>
      <c r="T193" s="121"/>
    </row>
    <row r="194" spans="1:20" ht="15.75" customHeight="1" x14ac:dyDescent="0.25">
      <c r="A194" s="121"/>
      <c r="B194" s="121"/>
      <c r="C194" s="121"/>
      <c r="D194" s="121"/>
      <c r="E194" s="121"/>
      <c r="F194" s="121"/>
      <c r="G194" s="121"/>
      <c r="H194" s="121"/>
      <c r="I194" s="121"/>
      <c r="J194" s="121"/>
      <c r="K194" s="121"/>
      <c r="L194" s="121"/>
      <c r="M194" s="121"/>
      <c r="N194" s="121"/>
      <c r="O194" s="121"/>
      <c r="P194" s="121"/>
      <c r="Q194" s="121"/>
      <c r="R194" s="121"/>
      <c r="S194" s="121"/>
      <c r="T194" s="121"/>
    </row>
    <row r="195" spans="1:20" ht="15.75" customHeight="1" x14ac:dyDescent="0.25">
      <c r="A195" s="121"/>
      <c r="B195" s="121"/>
      <c r="C195" s="121"/>
      <c r="D195" s="121"/>
      <c r="E195" s="121"/>
      <c r="F195" s="121"/>
      <c r="G195" s="121"/>
      <c r="H195" s="121"/>
      <c r="I195" s="121"/>
      <c r="J195" s="121"/>
      <c r="K195" s="121"/>
      <c r="L195" s="121"/>
      <c r="M195" s="121"/>
      <c r="N195" s="121"/>
      <c r="O195" s="121"/>
      <c r="P195" s="121"/>
      <c r="Q195" s="121"/>
      <c r="R195" s="121"/>
      <c r="S195" s="121"/>
      <c r="T195" s="121"/>
    </row>
    <row r="196" spans="1:20" ht="15.75" customHeight="1" x14ac:dyDescent="0.25">
      <c r="A196" s="121"/>
      <c r="B196" s="121"/>
      <c r="C196" s="121"/>
      <c r="D196" s="121"/>
      <c r="E196" s="121"/>
      <c r="F196" s="121"/>
      <c r="G196" s="121"/>
      <c r="H196" s="121"/>
      <c r="I196" s="121"/>
      <c r="J196" s="121"/>
      <c r="K196" s="121"/>
      <c r="L196" s="121"/>
      <c r="M196" s="121"/>
      <c r="N196" s="121"/>
      <c r="O196" s="121"/>
      <c r="P196" s="121"/>
      <c r="Q196" s="121"/>
      <c r="R196" s="121"/>
      <c r="S196" s="121"/>
      <c r="T196" s="121"/>
    </row>
    <row r="197" spans="1:20" ht="15.75" customHeight="1" x14ac:dyDescent="0.25">
      <c r="A197" s="121"/>
      <c r="B197" s="121"/>
      <c r="C197" s="121"/>
      <c r="D197" s="121"/>
      <c r="E197" s="121"/>
      <c r="F197" s="121"/>
      <c r="G197" s="121"/>
      <c r="H197" s="121"/>
      <c r="I197" s="121"/>
      <c r="J197" s="121"/>
      <c r="K197" s="121"/>
      <c r="L197" s="121"/>
      <c r="M197" s="121"/>
      <c r="N197" s="121"/>
      <c r="O197" s="121"/>
      <c r="P197" s="121"/>
      <c r="Q197" s="121"/>
      <c r="R197" s="121"/>
      <c r="S197" s="121"/>
      <c r="T197" s="121"/>
    </row>
    <row r="198" spans="1:20" ht="15.75" customHeight="1" x14ac:dyDescent="0.25">
      <c r="A198" s="121"/>
      <c r="B198" s="121"/>
      <c r="C198" s="121"/>
      <c r="D198" s="121"/>
      <c r="E198" s="121"/>
      <c r="F198" s="121"/>
      <c r="G198" s="121"/>
      <c r="H198" s="121"/>
      <c r="I198" s="121"/>
      <c r="J198" s="121"/>
      <c r="K198" s="121"/>
      <c r="L198" s="121"/>
      <c r="M198" s="121"/>
      <c r="N198" s="121"/>
      <c r="O198" s="121"/>
      <c r="P198" s="121"/>
      <c r="Q198" s="121"/>
      <c r="R198" s="121"/>
      <c r="S198" s="121"/>
      <c r="T198" s="121"/>
    </row>
    <row r="199" spans="1:20" ht="15.75" customHeight="1" x14ac:dyDescent="0.25">
      <c r="A199" s="121"/>
      <c r="B199" s="121"/>
      <c r="C199" s="121"/>
      <c r="D199" s="121"/>
      <c r="E199" s="121"/>
      <c r="F199" s="121"/>
      <c r="G199" s="121"/>
      <c r="H199" s="121"/>
      <c r="I199" s="121"/>
      <c r="J199" s="121"/>
      <c r="K199" s="121"/>
      <c r="L199" s="121"/>
      <c r="M199" s="121"/>
      <c r="N199" s="121"/>
      <c r="O199" s="121"/>
      <c r="P199" s="121"/>
      <c r="Q199" s="121"/>
      <c r="R199" s="121"/>
      <c r="S199" s="121"/>
      <c r="T199" s="121"/>
    </row>
    <row r="200" spans="1:20" ht="15.75" customHeight="1" x14ac:dyDescent="0.25">
      <c r="A200" s="121"/>
      <c r="B200" s="121"/>
      <c r="C200" s="121"/>
      <c r="D200" s="121"/>
      <c r="E200" s="121"/>
      <c r="F200" s="121"/>
      <c r="G200" s="121"/>
      <c r="H200" s="121"/>
      <c r="I200" s="121"/>
      <c r="J200" s="121"/>
      <c r="K200" s="121"/>
      <c r="L200" s="121"/>
      <c r="M200" s="121"/>
      <c r="N200" s="121"/>
      <c r="O200" s="121"/>
      <c r="P200" s="121"/>
      <c r="Q200" s="121"/>
      <c r="R200" s="121"/>
      <c r="S200" s="121"/>
      <c r="T200" s="121"/>
    </row>
    <row r="201" spans="1:20" ht="15.75" customHeight="1" x14ac:dyDescent="0.25">
      <c r="A201" s="121"/>
      <c r="B201" s="121"/>
      <c r="C201" s="121"/>
      <c r="D201" s="121"/>
      <c r="E201" s="121"/>
      <c r="F201" s="121"/>
      <c r="G201" s="121"/>
      <c r="H201" s="121"/>
      <c r="I201" s="121"/>
      <c r="J201" s="121"/>
      <c r="K201" s="121"/>
      <c r="L201" s="121"/>
      <c r="M201" s="121"/>
      <c r="N201" s="121"/>
      <c r="O201" s="121"/>
      <c r="P201" s="121"/>
      <c r="Q201" s="121"/>
      <c r="R201" s="121"/>
      <c r="S201" s="121"/>
      <c r="T201" s="121"/>
    </row>
    <row r="202" spans="1:20" ht="15.75" customHeight="1" x14ac:dyDescent="0.25">
      <c r="A202" s="121"/>
      <c r="B202" s="121"/>
      <c r="C202" s="121"/>
      <c r="D202" s="121"/>
      <c r="E202" s="121"/>
      <c r="F202" s="121"/>
      <c r="G202" s="121"/>
      <c r="H202" s="121"/>
      <c r="I202" s="121"/>
      <c r="J202" s="121"/>
      <c r="K202" s="121"/>
      <c r="L202" s="121"/>
      <c r="M202" s="121"/>
      <c r="N202" s="121"/>
      <c r="O202" s="121"/>
      <c r="P202" s="121"/>
      <c r="Q202" s="121"/>
      <c r="R202" s="121"/>
      <c r="S202" s="121"/>
      <c r="T202" s="121"/>
    </row>
    <row r="203" spans="1:20" ht="15.75" customHeight="1" x14ac:dyDescent="0.25">
      <c r="A203" s="121"/>
      <c r="B203" s="121"/>
      <c r="C203" s="121"/>
      <c r="D203" s="121"/>
      <c r="E203" s="121"/>
      <c r="F203" s="121"/>
      <c r="G203" s="121"/>
      <c r="H203" s="121"/>
      <c r="I203" s="121"/>
      <c r="J203" s="121"/>
      <c r="K203" s="121"/>
      <c r="L203" s="121"/>
      <c r="M203" s="121"/>
      <c r="N203" s="121"/>
      <c r="O203" s="121"/>
      <c r="P203" s="121"/>
      <c r="Q203" s="121"/>
      <c r="R203" s="121"/>
      <c r="S203" s="121"/>
      <c r="T203" s="121"/>
    </row>
    <row r="204" spans="1:20" ht="15.75" customHeight="1" x14ac:dyDescent="0.25">
      <c r="A204" s="121"/>
      <c r="B204" s="121"/>
      <c r="C204" s="121"/>
      <c r="D204" s="121"/>
      <c r="E204" s="121"/>
      <c r="F204" s="121"/>
      <c r="G204" s="121"/>
      <c r="H204" s="121"/>
      <c r="I204" s="121"/>
      <c r="J204" s="121"/>
      <c r="K204" s="121"/>
      <c r="L204" s="121"/>
      <c r="M204" s="121"/>
      <c r="N204" s="121"/>
      <c r="O204" s="121"/>
      <c r="P204" s="121"/>
      <c r="Q204" s="121"/>
      <c r="R204" s="121"/>
      <c r="S204" s="121"/>
      <c r="T204" s="121"/>
    </row>
    <row r="205" spans="1:20" ht="15.75" customHeight="1" x14ac:dyDescent="0.25">
      <c r="A205" s="121"/>
      <c r="B205" s="121"/>
      <c r="C205" s="121"/>
      <c r="D205" s="121"/>
      <c r="E205" s="121"/>
      <c r="F205" s="121"/>
      <c r="G205" s="121"/>
      <c r="H205" s="121"/>
      <c r="I205" s="121"/>
      <c r="J205" s="121"/>
      <c r="K205" s="121"/>
      <c r="L205" s="121"/>
      <c r="M205" s="121"/>
      <c r="N205" s="121"/>
      <c r="O205" s="121"/>
      <c r="P205" s="121"/>
      <c r="Q205" s="121"/>
      <c r="R205" s="121"/>
      <c r="S205" s="121"/>
      <c r="T205" s="121"/>
    </row>
    <row r="206" spans="1:20" ht="15.75" customHeight="1" x14ac:dyDescent="0.25">
      <c r="A206" s="121"/>
      <c r="B206" s="121"/>
      <c r="C206" s="121"/>
      <c r="D206" s="121"/>
      <c r="E206" s="121"/>
      <c r="F206" s="121"/>
      <c r="G206" s="121"/>
      <c r="H206" s="121"/>
      <c r="I206" s="121"/>
      <c r="J206" s="121"/>
      <c r="K206" s="121"/>
      <c r="L206" s="121"/>
      <c r="M206" s="121"/>
      <c r="N206" s="121"/>
      <c r="O206" s="121"/>
      <c r="P206" s="121"/>
      <c r="Q206" s="121"/>
      <c r="R206" s="121"/>
      <c r="S206" s="121"/>
      <c r="T206" s="121"/>
    </row>
    <row r="207" spans="1:20" ht="15.75" customHeight="1" x14ac:dyDescent="0.25">
      <c r="A207" s="121"/>
      <c r="B207" s="121"/>
      <c r="C207" s="121"/>
      <c r="D207" s="121"/>
      <c r="E207" s="121"/>
      <c r="F207" s="121"/>
      <c r="G207" s="121"/>
      <c r="H207" s="121"/>
      <c r="I207" s="121"/>
      <c r="J207" s="121"/>
      <c r="K207" s="121"/>
      <c r="L207" s="121"/>
      <c r="M207" s="121"/>
      <c r="N207" s="121"/>
      <c r="O207" s="121"/>
      <c r="P207" s="121"/>
      <c r="Q207" s="121"/>
      <c r="R207" s="121"/>
      <c r="S207" s="121"/>
      <c r="T207" s="121"/>
    </row>
    <row r="208" spans="1:20" ht="15.75" customHeight="1" x14ac:dyDescent="0.25">
      <c r="A208" s="121"/>
      <c r="B208" s="121"/>
      <c r="C208" s="121"/>
      <c r="D208" s="121"/>
      <c r="E208" s="121"/>
      <c r="F208" s="121"/>
      <c r="G208" s="121"/>
      <c r="H208" s="121"/>
      <c r="I208" s="121"/>
      <c r="J208" s="121"/>
      <c r="K208" s="121"/>
      <c r="L208" s="121"/>
      <c r="M208" s="121"/>
      <c r="N208" s="121"/>
      <c r="O208" s="121"/>
      <c r="P208" s="121"/>
      <c r="Q208" s="121"/>
      <c r="R208" s="121"/>
      <c r="S208" s="121"/>
      <c r="T208" s="121"/>
    </row>
    <row r="209" spans="1:20" ht="15.75" customHeight="1" x14ac:dyDescent="0.25">
      <c r="A209" s="121"/>
      <c r="B209" s="121"/>
      <c r="C209" s="121"/>
      <c r="D209" s="121"/>
      <c r="E209" s="121"/>
      <c r="F209" s="121"/>
      <c r="G209" s="121"/>
      <c r="H209" s="121"/>
      <c r="I209" s="121"/>
      <c r="J209" s="121"/>
      <c r="K209" s="121"/>
      <c r="L209" s="121"/>
      <c r="M209" s="121"/>
      <c r="N209" s="121"/>
      <c r="O209" s="121"/>
      <c r="P209" s="121"/>
      <c r="Q209" s="121"/>
      <c r="R209" s="121"/>
      <c r="S209" s="121"/>
      <c r="T209" s="121"/>
    </row>
    <row r="210" spans="1:20" ht="15.75" customHeight="1" x14ac:dyDescent="0.25">
      <c r="A210" s="121"/>
      <c r="B210" s="121"/>
      <c r="C210" s="121"/>
      <c r="D210" s="121"/>
      <c r="E210" s="121"/>
      <c r="F210" s="121"/>
      <c r="G210" s="121"/>
      <c r="H210" s="121"/>
      <c r="I210" s="121"/>
      <c r="J210" s="121"/>
      <c r="K210" s="121"/>
      <c r="L210" s="121"/>
      <c r="M210" s="121"/>
      <c r="N210" s="121"/>
      <c r="O210" s="121"/>
      <c r="P210" s="121"/>
      <c r="Q210" s="121"/>
      <c r="R210" s="121"/>
      <c r="S210" s="121"/>
      <c r="T210" s="121"/>
    </row>
    <row r="211" spans="1:20" ht="15.75" customHeight="1" x14ac:dyDescent="0.25">
      <c r="A211" s="121"/>
      <c r="B211" s="121"/>
      <c r="C211" s="121"/>
      <c r="D211" s="121"/>
      <c r="E211" s="121"/>
      <c r="F211" s="121"/>
      <c r="G211" s="121"/>
      <c r="H211" s="121"/>
      <c r="I211" s="121"/>
      <c r="J211" s="121"/>
      <c r="K211" s="121"/>
      <c r="L211" s="121"/>
      <c r="M211" s="121"/>
      <c r="N211" s="121"/>
      <c r="O211" s="121"/>
      <c r="P211" s="121"/>
      <c r="Q211" s="121"/>
      <c r="R211" s="121"/>
      <c r="S211" s="121"/>
      <c r="T211" s="121"/>
    </row>
    <row r="212" spans="1:20" ht="15.75" customHeight="1" x14ac:dyDescent="0.25">
      <c r="A212" s="121"/>
      <c r="B212" s="121"/>
      <c r="C212" s="121"/>
      <c r="D212" s="121"/>
      <c r="E212" s="121"/>
      <c r="F212" s="121"/>
      <c r="G212" s="121"/>
      <c r="H212" s="121"/>
      <c r="I212" s="121"/>
      <c r="J212" s="121"/>
      <c r="K212" s="121"/>
      <c r="L212" s="121"/>
      <c r="M212" s="121"/>
      <c r="N212" s="121"/>
      <c r="O212" s="121"/>
      <c r="P212" s="121"/>
      <c r="Q212" s="121"/>
      <c r="R212" s="121"/>
      <c r="S212" s="121"/>
      <c r="T212" s="121"/>
    </row>
    <row r="213" spans="1:20" ht="15.75" customHeight="1" x14ac:dyDescent="0.25">
      <c r="A213" s="121"/>
      <c r="B213" s="121"/>
      <c r="C213" s="121"/>
      <c r="D213" s="121"/>
      <c r="E213" s="121"/>
      <c r="F213" s="121"/>
      <c r="G213" s="121"/>
      <c r="H213" s="121"/>
      <c r="I213" s="121"/>
      <c r="J213" s="121"/>
      <c r="K213" s="121"/>
      <c r="L213" s="121"/>
      <c r="M213" s="121"/>
      <c r="N213" s="121"/>
      <c r="O213" s="121"/>
      <c r="P213" s="121"/>
      <c r="Q213" s="121"/>
      <c r="R213" s="121"/>
      <c r="S213" s="121"/>
      <c r="T213" s="121"/>
    </row>
    <row r="214" spans="1:20" ht="15.75" customHeight="1" x14ac:dyDescent="0.25">
      <c r="A214" s="121"/>
      <c r="B214" s="121"/>
      <c r="C214" s="121"/>
      <c r="D214" s="121"/>
      <c r="E214" s="121"/>
      <c r="F214" s="121"/>
      <c r="G214" s="121"/>
      <c r="H214" s="121"/>
      <c r="I214" s="121"/>
      <c r="J214" s="121"/>
      <c r="K214" s="121"/>
      <c r="L214" s="121"/>
      <c r="M214" s="121"/>
      <c r="N214" s="121"/>
      <c r="O214" s="121"/>
      <c r="P214" s="121"/>
      <c r="Q214" s="121"/>
      <c r="R214" s="121"/>
      <c r="S214" s="121"/>
      <c r="T214" s="121"/>
    </row>
    <row r="215" spans="1:20" ht="15.75" customHeight="1" x14ac:dyDescent="0.25">
      <c r="A215" s="121"/>
      <c r="B215" s="121"/>
      <c r="C215" s="121"/>
      <c r="D215" s="121"/>
      <c r="E215" s="121"/>
      <c r="F215" s="121"/>
      <c r="G215" s="121"/>
      <c r="H215" s="121"/>
      <c r="I215" s="121"/>
      <c r="J215" s="121"/>
      <c r="K215" s="121"/>
      <c r="L215" s="121"/>
      <c r="M215" s="121"/>
      <c r="N215" s="121"/>
      <c r="O215" s="121"/>
      <c r="P215" s="121"/>
      <c r="Q215" s="121"/>
      <c r="R215" s="121"/>
      <c r="S215" s="121"/>
      <c r="T215" s="121"/>
    </row>
    <row r="216" spans="1:20" ht="15.75" customHeight="1" x14ac:dyDescent="0.25">
      <c r="A216" s="121"/>
      <c r="B216" s="121"/>
      <c r="C216" s="121"/>
      <c r="D216" s="121"/>
      <c r="E216" s="121"/>
      <c r="F216" s="121"/>
      <c r="G216" s="121"/>
      <c r="H216" s="121"/>
      <c r="I216" s="121"/>
      <c r="J216" s="121"/>
      <c r="K216" s="121"/>
      <c r="L216" s="121"/>
      <c r="M216" s="121"/>
      <c r="N216" s="121"/>
      <c r="O216" s="121"/>
      <c r="P216" s="121"/>
      <c r="Q216" s="121"/>
      <c r="R216" s="121"/>
      <c r="S216" s="121"/>
      <c r="T216" s="121"/>
    </row>
    <row r="217" spans="1:20" ht="15.75" customHeight="1" x14ac:dyDescent="0.25">
      <c r="A217" s="121"/>
      <c r="B217" s="121"/>
      <c r="C217" s="121"/>
      <c r="D217" s="121"/>
      <c r="E217" s="121"/>
      <c r="F217" s="121"/>
      <c r="G217" s="121"/>
      <c r="H217" s="121"/>
      <c r="I217" s="121"/>
      <c r="J217" s="121"/>
      <c r="K217" s="121"/>
      <c r="L217" s="121"/>
      <c r="M217" s="121"/>
      <c r="N217" s="121"/>
      <c r="O217" s="121"/>
      <c r="P217" s="121"/>
      <c r="Q217" s="121"/>
      <c r="R217" s="121"/>
      <c r="S217" s="121"/>
      <c r="T217" s="121"/>
    </row>
    <row r="218" spans="1:20" ht="15.75" customHeight="1" x14ac:dyDescent="0.25">
      <c r="A218" s="121"/>
      <c r="B218" s="121"/>
      <c r="C218" s="121"/>
      <c r="D218" s="121"/>
      <c r="E218" s="121"/>
      <c r="F218" s="121"/>
      <c r="G218" s="121"/>
      <c r="H218" s="121"/>
      <c r="I218" s="121"/>
      <c r="J218" s="121"/>
      <c r="K218" s="121"/>
      <c r="L218" s="121"/>
      <c r="M218" s="121"/>
      <c r="N218" s="121"/>
      <c r="O218" s="121"/>
      <c r="P218" s="121"/>
      <c r="Q218" s="121"/>
      <c r="R218" s="121"/>
      <c r="S218" s="121"/>
      <c r="T218" s="121"/>
    </row>
    <row r="219" spans="1:20" ht="15.75" customHeight="1" x14ac:dyDescent="0.25">
      <c r="A219" s="121"/>
      <c r="B219" s="121"/>
      <c r="C219" s="121"/>
      <c r="D219" s="121"/>
      <c r="E219" s="121"/>
      <c r="F219" s="121"/>
      <c r="G219" s="121"/>
      <c r="H219" s="121"/>
      <c r="I219" s="121"/>
      <c r="J219" s="121"/>
      <c r="K219" s="121"/>
      <c r="L219" s="121"/>
      <c r="M219" s="121"/>
      <c r="N219" s="121"/>
      <c r="O219" s="121"/>
      <c r="P219" s="121"/>
      <c r="Q219" s="121"/>
      <c r="R219" s="121"/>
      <c r="S219" s="121"/>
      <c r="T219" s="121"/>
    </row>
    <row r="220" spans="1:20" ht="15.75" customHeight="1" x14ac:dyDescent="0.25">
      <c r="A220" s="121"/>
      <c r="B220" s="121"/>
      <c r="C220" s="121"/>
      <c r="D220" s="121"/>
      <c r="E220" s="121"/>
      <c r="F220" s="121"/>
      <c r="G220" s="121"/>
      <c r="H220" s="121"/>
      <c r="I220" s="121"/>
      <c r="J220" s="121"/>
      <c r="K220" s="121"/>
      <c r="L220" s="121"/>
      <c r="M220" s="121"/>
      <c r="N220" s="121"/>
      <c r="O220" s="121"/>
      <c r="P220" s="121"/>
      <c r="Q220" s="121"/>
      <c r="R220" s="121"/>
      <c r="S220" s="121"/>
      <c r="T220" s="121"/>
    </row>
    <row r="221" spans="1:20" ht="15.75" customHeight="1" x14ac:dyDescent="0.25">
      <c r="A221" s="121"/>
      <c r="B221" s="121"/>
      <c r="C221" s="121"/>
      <c r="D221" s="121"/>
      <c r="E221" s="121"/>
      <c r="F221" s="121"/>
      <c r="G221" s="121"/>
      <c r="H221" s="121"/>
      <c r="I221" s="121"/>
      <c r="J221" s="121"/>
      <c r="K221" s="121"/>
      <c r="L221" s="121"/>
      <c r="M221" s="121"/>
      <c r="N221" s="121"/>
      <c r="O221" s="121"/>
      <c r="P221" s="121"/>
      <c r="Q221" s="121"/>
      <c r="R221" s="121"/>
      <c r="S221" s="121"/>
      <c r="T221" s="121"/>
    </row>
    <row r="222" spans="1:20" ht="15.75" customHeight="1" x14ac:dyDescent="0.25">
      <c r="A222" s="121"/>
      <c r="B222" s="121"/>
      <c r="C222" s="121"/>
      <c r="D222" s="121"/>
      <c r="E222" s="121"/>
      <c r="F222" s="121"/>
      <c r="G222" s="121"/>
      <c r="H222" s="121"/>
      <c r="I222" s="121"/>
      <c r="J222" s="121"/>
      <c r="K222" s="121"/>
      <c r="L222" s="121"/>
      <c r="M222" s="121"/>
      <c r="N222" s="121"/>
      <c r="O222" s="121"/>
      <c r="P222" s="121"/>
      <c r="Q222" s="121"/>
      <c r="R222" s="121"/>
      <c r="S222" s="121"/>
      <c r="T222" s="121"/>
    </row>
    <row r="223" spans="1:20" ht="15.75" customHeight="1" x14ac:dyDescent="0.25">
      <c r="A223" s="121"/>
      <c r="B223" s="121"/>
      <c r="C223" s="121"/>
      <c r="D223" s="121"/>
      <c r="E223" s="121"/>
      <c r="F223" s="121"/>
      <c r="G223" s="121"/>
      <c r="H223" s="121"/>
      <c r="I223" s="121"/>
      <c r="J223" s="121"/>
      <c r="K223" s="121"/>
      <c r="L223" s="121"/>
      <c r="M223" s="121"/>
      <c r="N223" s="121"/>
      <c r="O223" s="121"/>
      <c r="P223" s="121"/>
      <c r="Q223" s="121"/>
      <c r="R223" s="121"/>
      <c r="S223" s="121"/>
      <c r="T223" s="121"/>
    </row>
    <row r="224" spans="1:20" ht="15.75" customHeight="1" x14ac:dyDescent="0.25">
      <c r="A224" s="121"/>
      <c r="B224" s="121"/>
      <c r="C224" s="121"/>
      <c r="D224" s="121"/>
      <c r="E224" s="121"/>
      <c r="F224" s="121"/>
      <c r="G224" s="121"/>
      <c r="H224" s="121"/>
      <c r="I224" s="121"/>
      <c r="J224" s="121"/>
      <c r="K224" s="121"/>
      <c r="L224" s="121"/>
      <c r="M224" s="121"/>
      <c r="N224" s="121"/>
      <c r="O224" s="121"/>
      <c r="P224" s="121"/>
      <c r="Q224" s="121"/>
      <c r="R224" s="121"/>
      <c r="S224" s="121"/>
      <c r="T224" s="121"/>
    </row>
    <row r="225" spans="1:20" ht="15.75" customHeight="1" x14ac:dyDescent="0.25">
      <c r="A225" s="121"/>
      <c r="B225" s="121"/>
      <c r="C225" s="121"/>
      <c r="D225" s="121"/>
      <c r="E225" s="121"/>
      <c r="F225" s="121"/>
      <c r="G225" s="121"/>
      <c r="H225" s="121"/>
      <c r="I225" s="121"/>
      <c r="J225" s="121"/>
      <c r="K225" s="121"/>
      <c r="L225" s="121"/>
      <c r="M225" s="121"/>
      <c r="N225" s="121"/>
      <c r="O225" s="121"/>
      <c r="P225" s="121"/>
      <c r="Q225" s="121"/>
      <c r="R225" s="121"/>
      <c r="S225" s="121"/>
      <c r="T225" s="121"/>
    </row>
    <row r="226" spans="1:20" ht="15.75" customHeight="1" x14ac:dyDescent="0.25">
      <c r="A226" s="121"/>
      <c r="B226" s="121"/>
      <c r="C226" s="121"/>
      <c r="D226" s="121"/>
      <c r="E226" s="121"/>
      <c r="F226" s="121"/>
      <c r="G226" s="121"/>
      <c r="H226" s="121"/>
      <c r="I226" s="121"/>
      <c r="J226" s="121"/>
      <c r="K226" s="121"/>
      <c r="L226" s="121"/>
      <c r="M226" s="121"/>
      <c r="N226" s="121"/>
      <c r="O226" s="121"/>
      <c r="P226" s="121"/>
      <c r="Q226" s="121"/>
      <c r="R226" s="121"/>
      <c r="S226" s="121"/>
      <c r="T226" s="121"/>
    </row>
    <row r="227" spans="1:20" ht="15.75" customHeight="1" x14ac:dyDescent="0.25">
      <c r="A227" s="121"/>
      <c r="B227" s="121"/>
      <c r="C227" s="121"/>
      <c r="D227" s="121"/>
      <c r="E227" s="121"/>
      <c r="F227" s="121"/>
      <c r="G227" s="121"/>
      <c r="H227" s="121"/>
      <c r="I227" s="121"/>
      <c r="J227" s="121"/>
      <c r="K227" s="121"/>
      <c r="L227" s="121"/>
      <c r="M227" s="121"/>
      <c r="N227" s="121"/>
      <c r="O227" s="121"/>
      <c r="P227" s="121"/>
      <c r="Q227" s="121"/>
      <c r="R227" s="121"/>
      <c r="S227" s="121"/>
      <c r="T227" s="121"/>
    </row>
    <row r="228" spans="1:20" ht="15.75" customHeight="1" x14ac:dyDescent="0.25">
      <c r="A228" s="121"/>
      <c r="B228" s="121"/>
      <c r="C228" s="121"/>
      <c r="D228" s="121"/>
      <c r="E228" s="121"/>
      <c r="F228" s="121"/>
      <c r="G228" s="121"/>
      <c r="H228" s="121"/>
      <c r="I228" s="121"/>
      <c r="J228" s="121"/>
      <c r="K228" s="121"/>
      <c r="L228" s="121"/>
      <c r="M228" s="121"/>
      <c r="N228" s="121"/>
      <c r="O228" s="121"/>
      <c r="P228" s="121"/>
      <c r="Q228" s="121"/>
      <c r="R228" s="121"/>
      <c r="S228" s="121"/>
      <c r="T228" s="121"/>
    </row>
    <row r="229" spans="1:20" ht="15.75" customHeight="1" x14ac:dyDescent="0.25">
      <c r="A229" s="121"/>
      <c r="B229" s="121"/>
      <c r="C229" s="121"/>
      <c r="D229" s="121"/>
      <c r="E229" s="121"/>
      <c r="F229" s="121"/>
      <c r="G229" s="121"/>
      <c r="H229" s="121"/>
      <c r="I229" s="121"/>
      <c r="J229" s="121"/>
      <c r="K229" s="121"/>
      <c r="L229" s="121"/>
      <c r="M229" s="121"/>
      <c r="N229" s="121"/>
      <c r="O229" s="121"/>
      <c r="P229" s="121"/>
      <c r="Q229" s="121"/>
      <c r="R229" s="121"/>
      <c r="S229" s="121"/>
      <c r="T229" s="121"/>
    </row>
    <row r="230" spans="1:20" ht="15.75" customHeight="1" x14ac:dyDescent="0.25">
      <c r="A230" s="121"/>
      <c r="B230" s="121"/>
      <c r="C230" s="121"/>
      <c r="D230" s="121"/>
      <c r="E230" s="121"/>
      <c r="F230" s="121"/>
      <c r="G230" s="121"/>
      <c r="H230" s="121"/>
      <c r="I230" s="121"/>
      <c r="J230" s="121"/>
      <c r="K230" s="121"/>
      <c r="L230" s="121"/>
      <c r="M230" s="121"/>
      <c r="N230" s="121"/>
      <c r="O230" s="121"/>
      <c r="P230" s="121"/>
      <c r="Q230" s="121"/>
      <c r="R230" s="121"/>
      <c r="S230" s="121"/>
      <c r="T230" s="121"/>
    </row>
    <row r="231" spans="1:20" ht="15.75" customHeight="1" x14ac:dyDescent="0.25">
      <c r="A231" s="121"/>
      <c r="B231" s="121"/>
      <c r="C231" s="121"/>
      <c r="D231" s="121"/>
      <c r="E231" s="121"/>
      <c r="F231" s="121"/>
      <c r="G231" s="121"/>
      <c r="H231" s="121"/>
      <c r="I231" s="121"/>
      <c r="J231" s="121"/>
      <c r="K231" s="121"/>
      <c r="L231" s="121"/>
      <c r="M231" s="121"/>
      <c r="N231" s="121"/>
      <c r="O231" s="121"/>
      <c r="P231" s="121"/>
      <c r="Q231" s="121"/>
      <c r="R231" s="121"/>
      <c r="S231" s="121"/>
      <c r="T231" s="121"/>
    </row>
    <row r="232" spans="1:20" ht="15.75" customHeight="1" x14ac:dyDescent="0.25">
      <c r="A232" s="121"/>
      <c r="B232" s="121"/>
      <c r="C232" s="121"/>
      <c r="D232" s="121"/>
      <c r="E232" s="121"/>
      <c r="F232" s="121"/>
      <c r="G232" s="121"/>
      <c r="H232" s="121"/>
      <c r="I232" s="121"/>
      <c r="J232" s="121"/>
      <c r="K232" s="121"/>
      <c r="L232" s="121"/>
      <c r="M232" s="121"/>
      <c r="N232" s="121"/>
      <c r="O232" s="121"/>
      <c r="P232" s="121"/>
      <c r="Q232" s="121"/>
      <c r="R232" s="121"/>
      <c r="S232" s="121"/>
      <c r="T232" s="121"/>
    </row>
    <row r="233" spans="1:20" ht="15.75" customHeight="1" x14ac:dyDescent="0.25">
      <c r="A233" s="121"/>
      <c r="B233" s="121"/>
      <c r="C233" s="121"/>
      <c r="D233" s="121"/>
      <c r="E233" s="121"/>
      <c r="F233" s="121"/>
      <c r="G233" s="121"/>
      <c r="H233" s="121"/>
      <c r="I233" s="121"/>
      <c r="J233" s="121"/>
      <c r="K233" s="121"/>
      <c r="L233" s="121"/>
      <c r="M233" s="121"/>
      <c r="N233" s="121"/>
      <c r="O233" s="121"/>
      <c r="P233" s="121"/>
      <c r="Q233" s="121"/>
      <c r="R233" s="121"/>
      <c r="S233" s="121"/>
      <c r="T233" s="121"/>
    </row>
    <row r="234" spans="1:20" ht="15.75" customHeight="1" x14ac:dyDescent="0.25">
      <c r="A234" s="121"/>
      <c r="B234" s="121"/>
      <c r="C234" s="121"/>
      <c r="D234" s="121"/>
      <c r="E234" s="121"/>
      <c r="F234" s="121"/>
      <c r="G234" s="121"/>
      <c r="H234" s="121"/>
      <c r="I234" s="121"/>
      <c r="J234" s="121"/>
      <c r="K234" s="121"/>
      <c r="L234" s="121"/>
      <c r="M234" s="121"/>
      <c r="N234" s="121"/>
      <c r="O234" s="121"/>
      <c r="P234" s="121"/>
      <c r="Q234" s="121"/>
      <c r="R234" s="121"/>
      <c r="S234" s="121"/>
      <c r="T234" s="121"/>
    </row>
    <row r="235" spans="1:20" ht="15.75" customHeight="1" x14ac:dyDescent="0.25">
      <c r="A235" s="121"/>
      <c r="B235" s="121"/>
      <c r="C235" s="121"/>
      <c r="D235" s="121"/>
      <c r="E235" s="121"/>
      <c r="F235" s="121"/>
      <c r="G235" s="121"/>
      <c r="H235" s="121"/>
      <c r="I235" s="121"/>
      <c r="J235" s="121"/>
      <c r="K235" s="121"/>
      <c r="L235" s="121"/>
      <c r="M235" s="121"/>
      <c r="N235" s="121"/>
      <c r="O235" s="121"/>
      <c r="P235" s="121"/>
      <c r="Q235" s="121"/>
      <c r="R235" s="121"/>
      <c r="S235" s="121"/>
      <c r="T235" s="121"/>
    </row>
    <row r="236" spans="1:20" ht="15.75" customHeight="1" x14ac:dyDescent="0.25">
      <c r="A236" s="121"/>
      <c r="B236" s="121"/>
      <c r="C236" s="121"/>
      <c r="D236" s="121"/>
      <c r="E236" s="121"/>
      <c r="F236" s="121"/>
      <c r="G236" s="121"/>
      <c r="H236" s="121"/>
      <c r="I236" s="121"/>
      <c r="J236" s="121"/>
      <c r="K236" s="121"/>
      <c r="L236" s="121"/>
      <c r="M236" s="121"/>
      <c r="N236" s="121"/>
      <c r="O236" s="121"/>
      <c r="P236" s="121"/>
      <c r="Q236" s="121"/>
      <c r="R236" s="121"/>
      <c r="S236" s="121"/>
      <c r="T236" s="121"/>
    </row>
    <row r="237" spans="1:20" ht="15.75" customHeight="1" x14ac:dyDescent="0.25">
      <c r="A237" s="121"/>
      <c r="B237" s="121"/>
      <c r="C237" s="121"/>
      <c r="D237" s="121"/>
      <c r="E237" s="121"/>
      <c r="F237" s="121"/>
      <c r="G237" s="121"/>
      <c r="H237" s="121"/>
      <c r="I237" s="121"/>
      <c r="J237" s="121"/>
      <c r="K237" s="121"/>
      <c r="L237" s="121"/>
      <c r="M237" s="121"/>
      <c r="N237" s="121"/>
      <c r="O237" s="121"/>
      <c r="P237" s="121"/>
      <c r="Q237" s="121"/>
      <c r="R237" s="121"/>
      <c r="S237" s="121"/>
      <c r="T237" s="121"/>
    </row>
    <row r="238" spans="1:20" ht="15.75" customHeight="1" x14ac:dyDescent="0.25">
      <c r="A238" s="121"/>
      <c r="B238" s="121"/>
      <c r="C238" s="121"/>
      <c r="D238" s="121"/>
      <c r="E238" s="121"/>
      <c r="F238" s="121"/>
      <c r="G238" s="121"/>
      <c r="H238" s="121"/>
      <c r="I238" s="121"/>
      <c r="J238" s="121"/>
      <c r="K238" s="121"/>
      <c r="L238" s="121"/>
      <c r="M238" s="121"/>
      <c r="N238" s="121"/>
      <c r="O238" s="121"/>
      <c r="P238" s="121"/>
      <c r="Q238" s="121"/>
      <c r="R238" s="121"/>
      <c r="S238" s="121"/>
      <c r="T238" s="121"/>
    </row>
    <row r="239" spans="1:20" ht="15.75" customHeight="1" x14ac:dyDescent="0.25">
      <c r="A239" s="121"/>
      <c r="B239" s="121"/>
      <c r="C239" s="121"/>
      <c r="D239" s="121"/>
      <c r="E239" s="121"/>
      <c r="F239" s="121"/>
      <c r="G239" s="121"/>
      <c r="H239" s="121"/>
      <c r="I239" s="121"/>
      <c r="J239" s="121"/>
      <c r="K239" s="121"/>
      <c r="L239" s="121"/>
      <c r="M239" s="121"/>
      <c r="N239" s="121"/>
      <c r="O239" s="121"/>
      <c r="P239" s="121"/>
      <c r="Q239" s="121"/>
      <c r="R239" s="121"/>
      <c r="S239" s="121"/>
      <c r="T239" s="121"/>
    </row>
    <row r="240" spans="1:20" ht="15.75" customHeight="1" x14ac:dyDescent="0.25">
      <c r="A240" s="121"/>
      <c r="B240" s="121"/>
      <c r="C240" s="121"/>
      <c r="D240" s="121"/>
      <c r="E240" s="121"/>
      <c r="F240" s="121"/>
      <c r="G240" s="121"/>
      <c r="H240" s="121"/>
      <c r="I240" s="121"/>
      <c r="J240" s="121"/>
      <c r="K240" s="121"/>
      <c r="L240" s="121"/>
      <c r="M240" s="121"/>
      <c r="N240" s="121"/>
      <c r="O240" s="121"/>
      <c r="P240" s="121"/>
      <c r="Q240" s="121"/>
      <c r="R240" s="121"/>
      <c r="S240" s="121"/>
      <c r="T240" s="121"/>
    </row>
    <row r="241" spans="1:20" ht="15.75" customHeight="1" x14ac:dyDescent="0.25">
      <c r="A241" s="121"/>
      <c r="B241" s="121"/>
      <c r="C241" s="121"/>
      <c r="D241" s="121"/>
      <c r="E241" s="121"/>
      <c r="F241" s="121"/>
      <c r="G241" s="121"/>
      <c r="H241" s="121"/>
      <c r="I241" s="121"/>
      <c r="J241" s="121"/>
      <c r="K241" s="121"/>
      <c r="L241" s="121"/>
      <c r="M241" s="121"/>
      <c r="N241" s="121"/>
      <c r="O241" s="121"/>
      <c r="P241" s="121"/>
      <c r="Q241" s="121"/>
      <c r="R241" s="121"/>
      <c r="S241" s="121"/>
      <c r="T241" s="121"/>
    </row>
    <row r="242" spans="1:20" ht="15.75" customHeight="1" x14ac:dyDescent="0.25">
      <c r="A242" s="121"/>
      <c r="B242" s="121"/>
      <c r="C242" s="121"/>
      <c r="D242" s="121"/>
      <c r="E242" s="121"/>
      <c r="F242" s="121"/>
      <c r="G242" s="121"/>
      <c r="H242" s="121"/>
      <c r="I242" s="121"/>
      <c r="J242" s="121"/>
      <c r="K242" s="121"/>
      <c r="L242" s="121"/>
      <c r="M242" s="121"/>
      <c r="N242" s="121"/>
      <c r="O242" s="121"/>
      <c r="P242" s="121"/>
      <c r="Q242" s="121"/>
      <c r="R242" s="121"/>
      <c r="S242" s="121"/>
      <c r="T242" s="121"/>
    </row>
    <row r="243" spans="1:20" ht="15.75" customHeight="1" x14ac:dyDescent="0.25">
      <c r="A243" s="121"/>
      <c r="B243" s="121"/>
      <c r="C243" s="121"/>
      <c r="D243" s="121"/>
      <c r="E243" s="121"/>
      <c r="F243" s="121"/>
      <c r="G243" s="121"/>
      <c r="H243" s="121"/>
      <c r="I243" s="121"/>
      <c r="J243" s="121"/>
      <c r="K243" s="121"/>
      <c r="L243" s="121"/>
      <c r="M243" s="121"/>
      <c r="N243" s="121"/>
      <c r="O243" s="121"/>
      <c r="P243" s="121"/>
      <c r="Q243" s="121"/>
      <c r="R243" s="121"/>
      <c r="S243" s="121"/>
      <c r="T243" s="121"/>
    </row>
    <row r="244" spans="1:20" ht="15.75" customHeight="1" x14ac:dyDescent="0.25">
      <c r="A244" s="121"/>
      <c r="B244" s="121"/>
      <c r="C244" s="121"/>
      <c r="D244" s="121"/>
      <c r="E244" s="121"/>
      <c r="F244" s="121"/>
      <c r="G244" s="121"/>
      <c r="H244" s="121"/>
      <c r="I244" s="121"/>
      <c r="J244" s="121"/>
      <c r="K244" s="121"/>
      <c r="L244" s="121"/>
      <c r="M244" s="121"/>
      <c r="N244" s="121"/>
      <c r="O244" s="121"/>
      <c r="P244" s="121"/>
      <c r="Q244" s="121"/>
      <c r="R244" s="121"/>
      <c r="S244" s="121"/>
      <c r="T244" s="121"/>
    </row>
    <row r="245" spans="1:20" ht="15.75" customHeight="1" x14ac:dyDescent="0.25">
      <c r="A245" s="121"/>
      <c r="B245" s="121"/>
      <c r="C245" s="121"/>
      <c r="D245" s="121"/>
      <c r="E245" s="121"/>
      <c r="F245" s="121"/>
      <c r="G245" s="121"/>
      <c r="H245" s="121"/>
      <c r="I245" s="121"/>
      <c r="J245" s="121"/>
      <c r="K245" s="121"/>
      <c r="L245" s="121"/>
      <c r="M245" s="121"/>
      <c r="N245" s="121"/>
      <c r="O245" s="121"/>
      <c r="P245" s="121"/>
      <c r="Q245" s="121"/>
      <c r="R245" s="121"/>
      <c r="S245" s="121"/>
      <c r="T245" s="121"/>
    </row>
    <row r="246" spans="1:20" ht="15.75" customHeight="1" x14ac:dyDescent="0.25">
      <c r="A246" s="121"/>
      <c r="B246" s="121"/>
      <c r="C246" s="121"/>
      <c r="D246" s="121"/>
      <c r="E246" s="121"/>
      <c r="F246" s="121"/>
      <c r="G246" s="121"/>
      <c r="H246" s="121"/>
      <c r="I246" s="121"/>
      <c r="J246" s="121"/>
      <c r="K246" s="121"/>
      <c r="L246" s="121"/>
      <c r="M246" s="121"/>
      <c r="N246" s="121"/>
      <c r="O246" s="121"/>
      <c r="P246" s="121"/>
      <c r="Q246" s="121"/>
      <c r="R246" s="121"/>
      <c r="S246" s="121"/>
      <c r="T246" s="121"/>
    </row>
    <row r="247" spans="1:20" ht="15.75" customHeight="1" x14ac:dyDescent="0.25">
      <c r="A247" s="121"/>
      <c r="B247" s="121"/>
      <c r="C247" s="121"/>
      <c r="D247" s="121"/>
      <c r="E247" s="121"/>
      <c r="F247" s="121"/>
      <c r="G247" s="121"/>
      <c r="H247" s="121"/>
      <c r="I247" s="121"/>
      <c r="J247" s="121"/>
      <c r="K247" s="121"/>
      <c r="L247" s="121"/>
      <c r="M247" s="121"/>
      <c r="N247" s="121"/>
      <c r="O247" s="121"/>
      <c r="P247" s="121"/>
      <c r="Q247" s="121"/>
      <c r="R247" s="121"/>
      <c r="S247" s="121"/>
      <c r="T247" s="121"/>
    </row>
    <row r="248" spans="1:20" ht="15.75" customHeight="1" x14ac:dyDescent="0.25">
      <c r="A248" s="121"/>
      <c r="B248" s="121"/>
      <c r="C248" s="121"/>
      <c r="D248" s="121"/>
      <c r="E248" s="121"/>
      <c r="F248" s="121"/>
      <c r="G248" s="121"/>
      <c r="H248" s="121"/>
      <c r="I248" s="121"/>
      <c r="J248" s="121"/>
      <c r="K248" s="121"/>
      <c r="L248" s="121"/>
      <c r="M248" s="121"/>
      <c r="N248" s="121"/>
      <c r="O248" s="121"/>
      <c r="P248" s="121"/>
      <c r="Q248" s="121"/>
      <c r="R248" s="121"/>
      <c r="S248" s="121"/>
      <c r="T248" s="121"/>
    </row>
    <row r="249" spans="1:20" ht="15.75" customHeight="1" x14ac:dyDescent="0.25">
      <c r="A249" s="121"/>
      <c r="B249" s="121"/>
      <c r="C249" s="121"/>
      <c r="D249" s="121"/>
      <c r="E249" s="121"/>
      <c r="F249" s="121"/>
      <c r="G249" s="121"/>
      <c r="H249" s="121"/>
      <c r="I249" s="121"/>
      <c r="J249" s="121"/>
      <c r="K249" s="121"/>
      <c r="L249" s="121"/>
      <c r="M249" s="121"/>
      <c r="N249" s="121"/>
      <c r="O249" s="121"/>
      <c r="P249" s="121"/>
      <c r="Q249" s="121"/>
      <c r="R249" s="121"/>
      <c r="S249" s="121"/>
      <c r="T249" s="121"/>
    </row>
    <row r="250" spans="1:20" ht="15.75" customHeight="1" x14ac:dyDescent="0.25">
      <c r="A250" s="121"/>
      <c r="B250" s="121"/>
      <c r="C250" s="121"/>
      <c r="D250" s="121"/>
      <c r="E250" s="121"/>
      <c r="F250" s="121"/>
      <c r="G250" s="121"/>
      <c r="H250" s="121"/>
      <c r="I250" s="121"/>
      <c r="J250" s="121"/>
      <c r="K250" s="121"/>
      <c r="L250" s="121"/>
      <c r="M250" s="121"/>
      <c r="N250" s="121"/>
      <c r="O250" s="121"/>
      <c r="P250" s="121"/>
      <c r="Q250" s="121"/>
      <c r="R250" s="121"/>
      <c r="S250" s="121"/>
      <c r="T250" s="121"/>
    </row>
    <row r="251" spans="1:20" ht="15.75" customHeight="1" x14ac:dyDescent="0.25">
      <c r="A251" s="121"/>
      <c r="B251" s="121"/>
      <c r="C251" s="121"/>
      <c r="D251" s="121"/>
      <c r="E251" s="121"/>
      <c r="F251" s="121"/>
      <c r="G251" s="121"/>
      <c r="H251" s="121"/>
      <c r="I251" s="121"/>
      <c r="J251" s="121"/>
      <c r="K251" s="121"/>
      <c r="L251" s="121"/>
      <c r="M251" s="121"/>
      <c r="N251" s="121"/>
      <c r="O251" s="121"/>
      <c r="P251" s="121"/>
      <c r="Q251" s="121"/>
      <c r="R251" s="121"/>
      <c r="S251" s="121"/>
      <c r="T251" s="121"/>
    </row>
    <row r="252" spans="1:20" ht="15.75" customHeight="1" x14ac:dyDescent="0.25">
      <c r="A252" s="121"/>
      <c r="B252" s="121"/>
      <c r="C252" s="121"/>
      <c r="D252" s="121"/>
      <c r="E252" s="121"/>
      <c r="F252" s="121"/>
      <c r="G252" s="121"/>
      <c r="H252" s="121"/>
      <c r="I252" s="121"/>
      <c r="J252" s="121"/>
      <c r="K252" s="121"/>
      <c r="L252" s="121"/>
      <c r="M252" s="121"/>
      <c r="N252" s="121"/>
      <c r="O252" s="121"/>
      <c r="P252" s="121"/>
      <c r="Q252" s="121"/>
      <c r="R252" s="121"/>
      <c r="S252" s="121"/>
      <c r="T252" s="121"/>
    </row>
    <row r="253" spans="1:20" ht="15.75" customHeight="1" x14ac:dyDescent="0.25">
      <c r="A253" s="121"/>
      <c r="B253" s="121"/>
      <c r="C253" s="121"/>
      <c r="D253" s="121"/>
      <c r="E253" s="121"/>
      <c r="F253" s="121"/>
      <c r="G253" s="121"/>
      <c r="H253" s="121"/>
      <c r="I253" s="121"/>
      <c r="J253" s="121"/>
      <c r="K253" s="121"/>
      <c r="L253" s="121"/>
      <c r="M253" s="121"/>
      <c r="N253" s="121"/>
      <c r="O253" s="121"/>
      <c r="P253" s="121"/>
      <c r="Q253" s="121"/>
      <c r="R253" s="121"/>
      <c r="S253" s="121"/>
      <c r="T253" s="121"/>
    </row>
    <row r="254" spans="1:20" ht="15.75" customHeight="1" x14ac:dyDescent="0.25">
      <c r="A254" s="121"/>
      <c r="B254" s="121"/>
      <c r="C254" s="121"/>
      <c r="D254" s="121"/>
      <c r="E254" s="121"/>
      <c r="F254" s="121"/>
      <c r="G254" s="121"/>
      <c r="H254" s="121"/>
      <c r="I254" s="121"/>
      <c r="J254" s="121"/>
      <c r="K254" s="121"/>
      <c r="L254" s="121"/>
      <c r="M254" s="121"/>
      <c r="N254" s="121"/>
      <c r="O254" s="121"/>
      <c r="P254" s="121"/>
      <c r="Q254" s="121"/>
      <c r="R254" s="121"/>
      <c r="S254" s="121"/>
      <c r="T254" s="121"/>
    </row>
    <row r="255" spans="1:20" ht="15.75" customHeight="1" x14ac:dyDescent="0.25">
      <c r="A255" s="121"/>
      <c r="B255" s="121"/>
      <c r="C255" s="121"/>
      <c r="D255" s="121"/>
      <c r="E255" s="121"/>
      <c r="F255" s="121"/>
      <c r="G255" s="121"/>
      <c r="H255" s="121"/>
      <c r="I255" s="121"/>
      <c r="J255" s="121"/>
      <c r="K255" s="121"/>
      <c r="L255" s="121"/>
      <c r="M255" s="121"/>
      <c r="N255" s="121"/>
      <c r="O255" s="121"/>
      <c r="P255" s="121"/>
      <c r="Q255" s="121"/>
      <c r="R255" s="121"/>
      <c r="S255" s="121"/>
      <c r="T255" s="121"/>
    </row>
    <row r="256" spans="1:20" ht="15.75" customHeight="1" x14ac:dyDescent="0.25">
      <c r="A256" s="121"/>
      <c r="B256" s="121"/>
      <c r="C256" s="121"/>
      <c r="D256" s="121"/>
      <c r="E256" s="121"/>
      <c r="F256" s="121"/>
      <c r="G256" s="121"/>
      <c r="H256" s="121"/>
      <c r="I256" s="121"/>
      <c r="J256" s="121"/>
      <c r="K256" s="121"/>
      <c r="L256" s="121"/>
      <c r="M256" s="121"/>
      <c r="N256" s="121"/>
      <c r="O256" s="121"/>
      <c r="P256" s="121"/>
      <c r="Q256" s="121"/>
      <c r="R256" s="121"/>
      <c r="S256" s="121"/>
      <c r="T256" s="121"/>
    </row>
    <row r="257" spans="1:20" ht="15.75" customHeight="1" x14ac:dyDescent="0.25">
      <c r="A257" s="121"/>
      <c r="B257" s="121"/>
      <c r="C257" s="121"/>
      <c r="D257" s="121"/>
      <c r="E257" s="121"/>
      <c r="F257" s="121"/>
      <c r="G257" s="121"/>
      <c r="H257" s="121"/>
      <c r="I257" s="121"/>
      <c r="J257" s="121"/>
      <c r="K257" s="121"/>
      <c r="L257" s="121"/>
      <c r="M257" s="121"/>
      <c r="N257" s="121"/>
      <c r="O257" s="121"/>
      <c r="P257" s="121"/>
      <c r="Q257" s="121"/>
      <c r="R257" s="121"/>
      <c r="S257" s="121"/>
      <c r="T257" s="121"/>
    </row>
    <row r="258" spans="1:20" ht="15.75" customHeight="1" x14ac:dyDescent="0.25">
      <c r="A258" s="121"/>
      <c r="B258" s="121"/>
      <c r="C258" s="121"/>
      <c r="D258" s="121"/>
      <c r="E258" s="121"/>
      <c r="F258" s="121"/>
      <c r="G258" s="121"/>
      <c r="H258" s="121"/>
      <c r="I258" s="121"/>
      <c r="J258" s="121"/>
      <c r="K258" s="121"/>
      <c r="L258" s="121"/>
      <c r="M258" s="121"/>
      <c r="N258" s="121"/>
      <c r="O258" s="121"/>
      <c r="P258" s="121"/>
      <c r="Q258" s="121"/>
      <c r="R258" s="121"/>
      <c r="S258" s="121"/>
      <c r="T258" s="121"/>
    </row>
    <row r="259" spans="1:20" ht="15.75" customHeight="1" x14ac:dyDescent="0.25">
      <c r="A259" s="121"/>
      <c r="B259" s="121"/>
      <c r="C259" s="121"/>
      <c r="D259" s="121"/>
      <c r="E259" s="121"/>
      <c r="F259" s="121"/>
      <c r="G259" s="121"/>
      <c r="H259" s="121"/>
      <c r="I259" s="121"/>
      <c r="J259" s="121"/>
      <c r="K259" s="121"/>
      <c r="L259" s="121"/>
      <c r="M259" s="121"/>
      <c r="N259" s="121"/>
      <c r="O259" s="121"/>
      <c r="P259" s="121"/>
      <c r="Q259" s="121"/>
      <c r="R259" s="121"/>
      <c r="S259" s="121"/>
      <c r="T259" s="121"/>
    </row>
    <row r="260" spans="1:20" ht="15.75" customHeight="1" x14ac:dyDescent="0.25">
      <c r="A260" s="121"/>
      <c r="B260" s="121"/>
      <c r="C260" s="121"/>
      <c r="D260" s="121"/>
      <c r="E260" s="121"/>
      <c r="F260" s="121"/>
      <c r="G260" s="121"/>
      <c r="H260" s="121"/>
      <c r="I260" s="121"/>
      <c r="J260" s="121"/>
      <c r="K260" s="121"/>
      <c r="L260" s="121"/>
      <c r="M260" s="121"/>
      <c r="N260" s="121"/>
      <c r="O260" s="121"/>
      <c r="P260" s="121"/>
      <c r="Q260" s="121"/>
      <c r="R260" s="121"/>
      <c r="S260" s="121"/>
      <c r="T260" s="121"/>
    </row>
    <row r="261" spans="1:20" ht="15.75" customHeight="1" x14ac:dyDescent="0.25">
      <c r="A261" s="121"/>
      <c r="B261" s="121"/>
      <c r="C261" s="121"/>
      <c r="D261" s="121"/>
      <c r="E261" s="121"/>
      <c r="F261" s="121"/>
      <c r="G261" s="121"/>
      <c r="H261" s="121"/>
      <c r="I261" s="121"/>
      <c r="J261" s="121"/>
      <c r="K261" s="121"/>
      <c r="L261" s="121"/>
      <c r="M261" s="121"/>
      <c r="N261" s="121"/>
      <c r="O261" s="121"/>
      <c r="P261" s="121"/>
      <c r="Q261" s="121"/>
      <c r="R261" s="121"/>
      <c r="S261" s="121"/>
      <c r="T261" s="121"/>
    </row>
    <row r="262" spans="1:20" ht="15.75" customHeight="1" x14ac:dyDescent="0.25">
      <c r="A262" s="121"/>
      <c r="B262" s="121"/>
      <c r="C262" s="121"/>
      <c r="D262" s="121"/>
      <c r="E262" s="121"/>
      <c r="F262" s="121"/>
      <c r="G262" s="121"/>
      <c r="H262" s="121"/>
      <c r="I262" s="121"/>
      <c r="J262" s="121"/>
      <c r="K262" s="121"/>
      <c r="L262" s="121"/>
      <c r="M262" s="121"/>
      <c r="N262" s="121"/>
      <c r="O262" s="121"/>
      <c r="P262" s="121"/>
      <c r="Q262" s="121"/>
      <c r="R262" s="121"/>
      <c r="S262" s="121"/>
      <c r="T262" s="121"/>
    </row>
    <row r="263" spans="1:20" ht="15.75" customHeight="1" x14ac:dyDescent="0.25">
      <c r="A263" s="121"/>
      <c r="B263" s="121"/>
      <c r="C263" s="121"/>
      <c r="D263" s="121"/>
      <c r="E263" s="121"/>
      <c r="F263" s="121"/>
      <c r="G263" s="121"/>
      <c r="H263" s="121"/>
      <c r="I263" s="121"/>
      <c r="J263" s="121"/>
      <c r="K263" s="121"/>
      <c r="L263" s="121"/>
      <c r="M263" s="121"/>
      <c r="N263" s="121"/>
      <c r="O263" s="121"/>
      <c r="P263" s="121"/>
      <c r="Q263" s="121"/>
      <c r="R263" s="121"/>
      <c r="S263" s="121"/>
      <c r="T263" s="121"/>
    </row>
    <row r="264" spans="1:20" ht="15.75" customHeight="1" x14ac:dyDescent="0.25">
      <c r="A264" s="121"/>
      <c r="B264" s="121"/>
      <c r="C264" s="121"/>
      <c r="D264" s="121"/>
      <c r="E264" s="121"/>
      <c r="F264" s="121"/>
      <c r="G264" s="121"/>
      <c r="H264" s="121"/>
      <c r="I264" s="121"/>
      <c r="J264" s="121"/>
      <c r="K264" s="121"/>
      <c r="L264" s="121"/>
      <c r="M264" s="121"/>
      <c r="N264" s="121"/>
      <c r="O264" s="121"/>
      <c r="P264" s="121"/>
      <c r="Q264" s="121"/>
      <c r="R264" s="121"/>
      <c r="S264" s="121"/>
      <c r="T264" s="121"/>
    </row>
    <row r="265" spans="1:20" ht="15.75" customHeight="1" x14ac:dyDescent="0.25">
      <c r="A265" s="121"/>
      <c r="B265" s="121"/>
      <c r="C265" s="121"/>
      <c r="D265" s="121"/>
      <c r="E265" s="121"/>
      <c r="F265" s="121"/>
      <c r="G265" s="121"/>
      <c r="H265" s="121"/>
      <c r="I265" s="121"/>
      <c r="J265" s="121"/>
      <c r="K265" s="121"/>
      <c r="L265" s="121"/>
      <c r="M265" s="121"/>
      <c r="N265" s="121"/>
      <c r="O265" s="121"/>
      <c r="P265" s="121"/>
      <c r="Q265" s="121"/>
      <c r="R265" s="121"/>
      <c r="S265" s="121"/>
      <c r="T265" s="121"/>
    </row>
    <row r="266" spans="1:20" ht="15.75" customHeight="1" x14ac:dyDescent="0.25">
      <c r="A266" s="121"/>
      <c r="B266" s="121"/>
      <c r="C266" s="121"/>
      <c r="D266" s="121"/>
      <c r="E266" s="121"/>
      <c r="F266" s="121"/>
      <c r="G266" s="121"/>
      <c r="H266" s="121"/>
      <c r="I266" s="121"/>
      <c r="J266" s="121"/>
      <c r="K266" s="121"/>
      <c r="L266" s="121"/>
      <c r="M266" s="121"/>
      <c r="N266" s="121"/>
      <c r="O266" s="121"/>
      <c r="P266" s="121"/>
      <c r="Q266" s="121"/>
      <c r="R266" s="121"/>
      <c r="S266" s="121"/>
      <c r="T266" s="121"/>
    </row>
    <row r="267" spans="1:20" ht="15.75" customHeight="1" x14ac:dyDescent="0.25">
      <c r="A267" s="121"/>
      <c r="B267" s="121"/>
      <c r="C267" s="121"/>
      <c r="D267" s="121"/>
      <c r="E267" s="121"/>
      <c r="F267" s="121"/>
      <c r="G267" s="121"/>
      <c r="H267" s="121"/>
      <c r="I267" s="121"/>
      <c r="J267" s="121"/>
      <c r="K267" s="121"/>
      <c r="L267" s="121"/>
      <c r="M267" s="121"/>
      <c r="N267" s="121"/>
      <c r="O267" s="121"/>
      <c r="P267" s="121"/>
      <c r="Q267" s="121"/>
      <c r="R267" s="121"/>
      <c r="S267" s="121"/>
      <c r="T267" s="121"/>
    </row>
    <row r="268" spans="1:20" ht="15.75" customHeight="1" x14ac:dyDescent="0.25">
      <c r="A268" s="121"/>
      <c r="B268" s="121"/>
      <c r="C268" s="121"/>
      <c r="D268" s="121"/>
      <c r="E268" s="121"/>
      <c r="F268" s="121"/>
      <c r="G268" s="121"/>
      <c r="H268" s="121"/>
      <c r="I268" s="121"/>
      <c r="J268" s="121"/>
      <c r="K268" s="121"/>
      <c r="L268" s="121"/>
      <c r="M268" s="121"/>
      <c r="N268" s="121"/>
      <c r="O268" s="121"/>
      <c r="P268" s="121"/>
      <c r="Q268" s="121"/>
      <c r="R268" s="121"/>
      <c r="S268" s="121"/>
      <c r="T268" s="121"/>
    </row>
    <row r="269" spans="1:20" ht="15.75" customHeight="1" x14ac:dyDescent="0.25">
      <c r="A269" s="121"/>
      <c r="B269" s="121"/>
      <c r="C269" s="121"/>
      <c r="D269" s="121"/>
      <c r="E269" s="121"/>
      <c r="F269" s="121"/>
      <c r="G269" s="121"/>
      <c r="H269" s="121"/>
      <c r="I269" s="121"/>
      <c r="J269" s="121"/>
      <c r="K269" s="121"/>
      <c r="L269" s="121"/>
      <c r="M269" s="121"/>
      <c r="N269" s="121"/>
      <c r="O269" s="121"/>
      <c r="P269" s="121"/>
      <c r="Q269" s="121"/>
      <c r="R269" s="121"/>
      <c r="S269" s="121"/>
      <c r="T269" s="121"/>
    </row>
    <row r="270" spans="1:20" ht="15.75" customHeight="1" x14ac:dyDescent="0.25">
      <c r="A270" s="121"/>
      <c r="B270" s="121"/>
      <c r="C270" s="121"/>
      <c r="D270" s="121"/>
      <c r="E270" s="121"/>
      <c r="F270" s="121"/>
      <c r="G270" s="121"/>
      <c r="H270" s="121"/>
      <c r="I270" s="121"/>
      <c r="J270" s="121"/>
      <c r="K270" s="121"/>
      <c r="L270" s="121"/>
      <c r="M270" s="121"/>
      <c r="N270" s="121"/>
      <c r="O270" s="121"/>
      <c r="P270" s="121"/>
      <c r="Q270" s="121"/>
      <c r="R270" s="121"/>
      <c r="S270" s="121"/>
      <c r="T270" s="121"/>
    </row>
    <row r="271" spans="1:20" ht="15.75" customHeight="1" x14ac:dyDescent="0.25">
      <c r="A271" s="121"/>
      <c r="B271" s="121"/>
      <c r="C271" s="121"/>
      <c r="D271" s="121"/>
      <c r="E271" s="121"/>
      <c r="F271" s="121"/>
      <c r="G271" s="121"/>
      <c r="H271" s="121"/>
      <c r="I271" s="121"/>
      <c r="J271" s="121"/>
      <c r="K271" s="121"/>
      <c r="L271" s="121"/>
      <c r="M271" s="121"/>
      <c r="N271" s="121"/>
      <c r="O271" s="121"/>
      <c r="P271" s="121"/>
      <c r="Q271" s="121"/>
      <c r="R271" s="121"/>
      <c r="S271" s="121"/>
      <c r="T271" s="121"/>
    </row>
    <row r="272" spans="1:20" ht="15.75" customHeight="1" x14ac:dyDescent="0.25">
      <c r="A272" s="121"/>
      <c r="B272" s="121"/>
      <c r="C272" s="121"/>
      <c r="D272" s="121"/>
      <c r="E272" s="121"/>
      <c r="F272" s="121"/>
      <c r="G272" s="121"/>
      <c r="H272" s="121"/>
      <c r="I272" s="121"/>
      <c r="J272" s="121"/>
      <c r="K272" s="121"/>
      <c r="L272" s="121"/>
      <c r="M272" s="121"/>
      <c r="N272" s="121"/>
      <c r="O272" s="121"/>
      <c r="P272" s="121"/>
      <c r="Q272" s="121"/>
      <c r="R272" s="121"/>
      <c r="S272" s="121"/>
      <c r="T272" s="121"/>
    </row>
    <row r="273" spans="1:20" ht="15.75" customHeight="1" x14ac:dyDescent="0.25">
      <c r="A273" s="121"/>
      <c r="B273" s="121"/>
      <c r="C273" s="121"/>
      <c r="D273" s="121"/>
      <c r="E273" s="121"/>
      <c r="F273" s="121"/>
      <c r="G273" s="121"/>
      <c r="H273" s="121"/>
      <c r="I273" s="121"/>
      <c r="J273" s="121"/>
      <c r="K273" s="121"/>
      <c r="L273" s="121"/>
      <c r="M273" s="121"/>
      <c r="N273" s="121"/>
      <c r="O273" s="121"/>
      <c r="P273" s="121"/>
      <c r="Q273" s="121"/>
      <c r="R273" s="121"/>
      <c r="S273" s="121"/>
      <c r="T273" s="121"/>
    </row>
    <row r="274" spans="1:20" ht="15.75" customHeight="1" x14ac:dyDescent="0.25">
      <c r="A274" s="121"/>
      <c r="B274" s="121"/>
      <c r="C274" s="121"/>
      <c r="D274" s="121"/>
      <c r="E274" s="121"/>
      <c r="F274" s="121"/>
      <c r="G274" s="121"/>
      <c r="H274" s="121"/>
      <c r="I274" s="121"/>
      <c r="J274" s="121"/>
      <c r="K274" s="121"/>
      <c r="L274" s="121"/>
      <c r="M274" s="121"/>
      <c r="N274" s="121"/>
      <c r="O274" s="121"/>
      <c r="P274" s="121"/>
      <c r="Q274" s="121"/>
      <c r="R274" s="121"/>
      <c r="S274" s="121"/>
      <c r="T274" s="121"/>
    </row>
    <row r="275" spans="1:20" ht="15.75" customHeight="1" x14ac:dyDescent="0.25">
      <c r="A275" s="121"/>
      <c r="B275" s="121"/>
      <c r="C275" s="121"/>
      <c r="D275" s="121"/>
      <c r="E275" s="121"/>
      <c r="F275" s="121"/>
      <c r="G275" s="121"/>
      <c r="H275" s="121"/>
      <c r="I275" s="121"/>
      <c r="J275" s="121"/>
      <c r="K275" s="121"/>
      <c r="L275" s="121"/>
      <c r="M275" s="121"/>
      <c r="N275" s="121"/>
      <c r="O275" s="121"/>
      <c r="P275" s="121"/>
      <c r="Q275" s="121"/>
      <c r="R275" s="121"/>
      <c r="S275" s="121"/>
      <c r="T275" s="121"/>
    </row>
    <row r="276" spans="1:20" ht="15.75" customHeight="1" x14ac:dyDescent="0.25">
      <c r="A276" s="121"/>
      <c r="B276" s="121"/>
      <c r="C276" s="121"/>
      <c r="D276" s="121"/>
      <c r="E276" s="121"/>
      <c r="F276" s="121"/>
      <c r="G276" s="121"/>
      <c r="H276" s="121"/>
      <c r="I276" s="121"/>
      <c r="J276" s="121"/>
      <c r="K276" s="121"/>
      <c r="L276" s="121"/>
      <c r="M276" s="121"/>
      <c r="N276" s="121"/>
      <c r="O276" s="121"/>
      <c r="P276" s="121"/>
      <c r="Q276" s="121"/>
      <c r="R276" s="121"/>
      <c r="S276" s="121"/>
      <c r="T276" s="121"/>
    </row>
    <row r="277" spans="1:20" ht="15.75" customHeight="1" x14ac:dyDescent="0.25">
      <c r="A277" s="121"/>
      <c r="B277" s="121"/>
      <c r="C277" s="121"/>
      <c r="D277" s="121"/>
      <c r="E277" s="121"/>
      <c r="F277" s="121"/>
      <c r="G277" s="121"/>
      <c r="H277" s="121"/>
      <c r="I277" s="121"/>
      <c r="J277" s="121"/>
      <c r="K277" s="121"/>
      <c r="L277" s="121"/>
      <c r="M277" s="121"/>
      <c r="N277" s="121"/>
      <c r="O277" s="121"/>
      <c r="P277" s="121"/>
      <c r="Q277" s="121"/>
      <c r="R277" s="121"/>
      <c r="S277" s="121"/>
      <c r="T277" s="121"/>
    </row>
    <row r="278" spans="1:20" ht="15.75" customHeight="1" x14ac:dyDescent="0.25">
      <c r="A278" s="121"/>
      <c r="B278" s="121"/>
      <c r="C278" s="121"/>
      <c r="D278" s="121"/>
      <c r="E278" s="121"/>
      <c r="F278" s="121"/>
      <c r="G278" s="121"/>
      <c r="H278" s="121"/>
      <c r="I278" s="121"/>
      <c r="J278" s="121"/>
      <c r="K278" s="121"/>
      <c r="L278" s="121"/>
      <c r="M278" s="121"/>
      <c r="N278" s="121"/>
      <c r="O278" s="121"/>
      <c r="P278" s="121"/>
      <c r="Q278" s="121"/>
      <c r="R278" s="121"/>
      <c r="S278" s="121"/>
      <c r="T278" s="121"/>
    </row>
    <row r="279" spans="1:20" ht="15.75" customHeight="1" x14ac:dyDescent="0.25">
      <c r="A279" s="121"/>
      <c r="B279" s="121"/>
      <c r="C279" s="121"/>
      <c r="D279" s="121"/>
      <c r="E279" s="121"/>
      <c r="F279" s="121"/>
      <c r="G279" s="121"/>
      <c r="H279" s="121"/>
      <c r="I279" s="121"/>
      <c r="J279" s="121"/>
      <c r="K279" s="121"/>
      <c r="L279" s="121"/>
      <c r="M279" s="121"/>
      <c r="N279" s="121"/>
      <c r="O279" s="121"/>
      <c r="P279" s="121"/>
      <c r="Q279" s="121"/>
      <c r="R279" s="121"/>
      <c r="S279" s="121"/>
      <c r="T279" s="121"/>
    </row>
    <row r="280" spans="1:20" ht="15.75" customHeight="1" x14ac:dyDescent="0.25">
      <c r="A280" s="121"/>
      <c r="B280" s="121"/>
      <c r="C280" s="121"/>
      <c r="D280" s="121"/>
      <c r="E280" s="121"/>
      <c r="F280" s="121"/>
      <c r="G280" s="121"/>
      <c r="H280" s="121"/>
      <c r="I280" s="121"/>
      <c r="J280" s="121"/>
      <c r="K280" s="121"/>
      <c r="L280" s="121"/>
      <c r="M280" s="121"/>
      <c r="N280" s="121"/>
      <c r="O280" s="121"/>
      <c r="P280" s="121"/>
      <c r="Q280" s="121"/>
      <c r="R280" s="121"/>
      <c r="S280" s="121"/>
      <c r="T280" s="121"/>
    </row>
    <row r="281" spans="1:20" ht="15.75" customHeight="1" x14ac:dyDescent="0.25">
      <c r="A281" s="121"/>
      <c r="B281" s="121"/>
      <c r="C281" s="121"/>
      <c r="D281" s="121"/>
      <c r="E281" s="121"/>
      <c r="F281" s="121"/>
      <c r="G281" s="121"/>
      <c r="H281" s="121"/>
      <c r="I281" s="121"/>
      <c r="J281" s="121"/>
      <c r="K281" s="121"/>
      <c r="L281" s="121"/>
      <c r="M281" s="121"/>
      <c r="N281" s="121"/>
      <c r="O281" s="121"/>
      <c r="P281" s="121"/>
      <c r="Q281" s="121"/>
      <c r="R281" s="121"/>
      <c r="S281" s="121"/>
      <c r="T281" s="121"/>
    </row>
    <row r="282" spans="1:20" ht="15.75" customHeight="1" x14ac:dyDescent="0.25">
      <c r="A282" s="121"/>
      <c r="B282" s="121"/>
      <c r="C282" s="121"/>
      <c r="D282" s="121"/>
      <c r="E282" s="121"/>
      <c r="F282" s="121"/>
      <c r="G282" s="121"/>
      <c r="H282" s="121"/>
      <c r="I282" s="121"/>
      <c r="J282" s="121"/>
      <c r="K282" s="121"/>
      <c r="L282" s="121"/>
      <c r="M282" s="121"/>
      <c r="N282" s="121"/>
      <c r="O282" s="121"/>
      <c r="P282" s="121"/>
      <c r="Q282" s="121"/>
      <c r="R282" s="121"/>
      <c r="S282" s="121"/>
      <c r="T282" s="121"/>
    </row>
    <row r="283" spans="1:20" ht="15.75" customHeight="1" x14ac:dyDescent="0.25">
      <c r="A283" s="121"/>
      <c r="B283" s="121"/>
      <c r="C283" s="121"/>
      <c r="D283" s="121"/>
      <c r="E283" s="121"/>
      <c r="F283" s="121"/>
      <c r="G283" s="121"/>
      <c r="H283" s="121"/>
      <c r="I283" s="121"/>
      <c r="J283" s="121"/>
      <c r="K283" s="121"/>
      <c r="L283" s="121"/>
      <c r="M283" s="121"/>
      <c r="N283" s="121"/>
      <c r="O283" s="121"/>
      <c r="P283" s="121"/>
      <c r="Q283" s="121"/>
      <c r="R283" s="121"/>
      <c r="S283" s="121"/>
      <c r="T283" s="121"/>
    </row>
    <row r="284" spans="1:20" ht="15.75" customHeight="1" x14ac:dyDescent="0.25">
      <c r="A284" s="121"/>
      <c r="B284" s="121"/>
      <c r="C284" s="121"/>
      <c r="D284" s="121"/>
      <c r="E284" s="121"/>
      <c r="F284" s="121"/>
      <c r="G284" s="121"/>
      <c r="H284" s="121"/>
      <c r="I284" s="121"/>
      <c r="J284" s="121"/>
      <c r="K284" s="121"/>
      <c r="L284" s="121"/>
      <c r="M284" s="121"/>
      <c r="N284" s="121"/>
      <c r="O284" s="121"/>
      <c r="P284" s="121"/>
      <c r="Q284" s="121"/>
      <c r="R284" s="121"/>
      <c r="S284" s="121"/>
      <c r="T284" s="121"/>
    </row>
    <row r="285" spans="1:20" ht="15.75" customHeight="1" x14ac:dyDescent="0.25">
      <c r="A285" s="121"/>
      <c r="B285" s="121"/>
      <c r="C285" s="121"/>
      <c r="D285" s="121"/>
      <c r="E285" s="121"/>
      <c r="F285" s="121"/>
      <c r="G285" s="121"/>
      <c r="H285" s="121"/>
      <c r="I285" s="121"/>
      <c r="J285" s="121"/>
      <c r="K285" s="121"/>
      <c r="L285" s="121"/>
      <c r="M285" s="121"/>
      <c r="N285" s="121"/>
      <c r="O285" s="121"/>
      <c r="P285" s="121"/>
      <c r="Q285" s="121"/>
      <c r="R285" s="121"/>
      <c r="S285" s="121"/>
      <c r="T285" s="121"/>
    </row>
    <row r="286" spans="1:20" ht="15.75" customHeight="1" x14ac:dyDescent="0.25">
      <c r="A286" s="121"/>
      <c r="B286" s="121"/>
      <c r="C286" s="121"/>
      <c r="D286" s="121"/>
      <c r="E286" s="121"/>
      <c r="F286" s="121"/>
      <c r="G286" s="121"/>
      <c r="H286" s="121"/>
      <c r="I286" s="121"/>
      <c r="J286" s="121"/>
      <c r="K286" s="121"/>
      <c r="L286" s="121"/>
      <c r="M286" s="121"/>
      <c r="N286" s="121"/>
      <c r="O286" s="121"/>
      <c r="P286" s="121"/>
      <c r="Q286" s="121"/>
      <c r="R286" s="121"/>
      <c r="S286" s="121"/>
      <c r="T286" s="121"/>
    </row>
    <row r="287" spans="1:20" ht="15.75" customHeight="1" x14ac:dyDescent="0.25">
      <c r="A287" s="121"/>
      <c r="B287" s="121"/>
      <c r="C287" s="121"/>
      <c r="D287" s="121"/>
      <c r="E287" s="121"/>
      <c r="F287" s="121"/>
      <c r="G287" s="121"/>
      <c r="H287" s="121"/>
      <c r="I287" s="121"/>
      <c r="J287" s="121"/>
      <c r="K287" s="121"/>
      <c r="L287" s="121"/>
      <c r="M287" s="121"/>
      <c r="N287" s="121"/>
      <c r="O287" s="121"/>
      <c r="P287" s="121"/>
      <c r="Q287" s="121"/>
      <c r="R287" s="121"/>
      <c r="S287" s="121"/>
      <c r="T287" s="121"/>
    </row>
    <row r="288" spans="1:20" ht="15.75" customHeight="1" x14ac:dyDescent="0.25">
      <c r="A288" s="121"/>
      <c r="B288" s="121"/>
      <c r="C288" s="121"/>
      <c r="D288" s="121"/>
      <c r="E288" s="121"/>
      <c r="F288" s="121"/>
      <c r="G288" s="121"/>
      <c r="H288" s="121"/>
      <c r="I288" s="121"/>
      <c r="J288" s="121"/>
      <c r="K288" s="121"/>
      <c r="L288" s="121"/>
      <c r="M288" s="121"/>
      <c r="N288" s="121"/>
      <c r="O288" s="121"/>
      <c r="P288" s="121"/>
      <c r="Q288" s="121"/>
      <c r="R288" s="121"/>
      <c r="S288" s="121"/>
      <c r="T288" s="121"/>
    </row>
    <row r="289" spans="1:20" ht="15.75" customHeight="1" x14ac:dyDescent="0.25">
      <c r="A289" s="121"/>
      <c r="B289" s="121"/>
      <c r="C289" s="121"/>
      <c r="D289" s="121"/>
      <c r="E289" s="121"/>
      <c r="F289" s="121"/>
      <c r="G289" s="121"/>
      <c r="H289" s="121"/>
      <c r="I289" s="121"/>
      <c r="J289" s="121"/>
      <c r="K289" s="121"/>
      <c r="L289" s="121"/>
      <c r="M289" s="121"/>
      <c r="N289" s="121"/>
      <c r="O289" s="121"/>
      <c r="P289" s="121"/>
      <c r="Q289" s="121"/>
      <c r="R289" s="121"/>
      <c r="S289" s="121"/>
      <c r="T289" s="121"/>
    </row>
    <row r="290" spans="1:20" ht="15.75" customHeight="1" x14ac:dyDescent="0.25">
      <c r="A290" s="121"/>
      <c r="B290" s="121"/>
      <c r="C290" s="121"/>
      <c r="D290" s="121"/>
      <c r="E290" s="121"/>
      <c r="F290" s="121"/>
      <c r="G290" s="121"/>
      <c r="H290" s="121"/>
      <c r="I290" s="121"/>
      <c r="J290" s="121"/>
      <c r="K290" s="121"/>
      <c r="L290" s="121"/>
      <c r="M290" s="121"/>
      <c r="N290" s="121"/>
      <c r="O290" s="121"/>
      <c r="P290" s="121"/>
      <c r="Q290" s="121"/>
      <c r="R290" s="121"/>
      <c r="S290" s="121"/>
      <c r="T290" s="121"/>
    </row>
    <row r="291" spans="1:20" ht="15.75" customHeight="1" x14ac:dyDescent="0.25">
      <c r="A291" s="121"/>
      <c r="B291" s="121"/>
      <c r="C291" s="121"/>
      <c r="D291" s="121"/>
      <c r="E291" s="121"/>
      <c r="F291" s="121"/>
      <c r="G291" s="121"/>
      <c r="H291" s="121"/>
      <c r="I291" s="121"/>
      <c r="J291" s="121"/>
      <c r="K291" s="121"/>
      <c r="L291" s="121"/>
      <c r="M291" s="121"/>
      <c r="N291" s="121"/>
      <c r="O291" s="121"/>
      <c r="P291" s="121"/>
      <c r="Q291" s="121"/>
      <c r="R291" s="121"/>
      <c r="S291" s="121"/>
      <c r="T291" s="121"/>
    </row>
    <row r="292" spans="1:20" ht="15.75" customHeight="1" x14ac:dyDescent="0.25">
      <c r="A292" s="121"/>
      <c r="B292" s="121"/>
      <c r="C292" s="121"/>
      <c r="D292" s="121"/>
      <c r="E292" s="121"/>
      <c r="F292" s="121"/>
      <c r="G292" s="121"/>
      <c r="H292" s="121"/>
      <c r="I292" s="121"/>
      <c r="J292" s="121"/>
      <c r="K292" s="121"/>
      <c r="L292" s="121"/>
      <c r="M292" s="121"/>
      <c r="N292" s="121"/>
      <c r="O292" s="121"/>
      <c r="P292" s="121"/>
      <c r="Q292" s="121"/>
      <c r="R292" s="121"/>
      <c r="S292" s="121"/>
      <c r="T292" s="121"/>
    </row>
    <row r="293" spans="1:20" ht="15.75" customHeight="1" x14ac:dyDescent="0.25">
      <c r="A293" s="121"/>
      <c r="B293" s="121"/>
      <c r="C293" s="121"/>
      <c r="D293" s="121"/>
      <c r="E293" s="121"/>
      <c r="F293" s="121"/>
      <c r="G293" s="121"/>
      <c r="H293" s="121"/>
      <c r="I293" s="121"/>
      <c r="J293" s="121"/>
      <c r="K293" s="121"/>
      <c r="L293" s="121"/>
      <c r="M293" s="121"/>
      <c r="N293" s="121"/>
      <c r="O293" s="121"/>
      <c r="P293" s="121"/>
      <c r="Q293" s="121"/>
      <c r="R293" s="121"/>
      <c r="S293" s="121"/>
      <c r="T293" s="121"/>
    </row>
    <row r="294" spans="1:20" ht="15.75" customHeight="1" x14ac:dyDescent="0.25">
      <c r="A294" s="121"/>
      <c r="B294" s="121"/>
      <c r="C294" s="121"/>
      <c r="D294" s="121"/>
      <c r="E294" s="121"/>
      <c r="F294" s="121"/>
      <c r="G294" s="121"/>
      <c r="H294" s="121"/>
      <c r="I294" s="121"/>
      <c r="J294" s="121"/>
      <c r="K294" s="121"/>
      <c r="L294" s="121"/>
      <c r="M294" s="121"/>
      <c r="N294" s="121"/>
      <c r="O294" s="121"/>
      <c r="P294" s="121"/>
      <c r="Q294" s="121"/>
      <c r="R294" s="121"/>
      <c r="S294" s="121"/>
      <c r="T294" s="121"/>
    </row>
    <row r="295" spans="1:20" ht="15.75" customHeight="1" x14ac:dyDescent="0.25">
      <c r="A295" s="121"/>
      <c r="B295" s="121"/>
      <c r="C295" s="121"/>
      <c r="D295" s="121"/>
      <c r="E295" s="121"/>
      <c r="F295" s="121"/>
      <c r="G295" s="121"/>
      <c r="H295" s="121"/>
      <c r="I295" s="121"/>
      <c r="J295" s="121"/>
      <c r="K295" s="121"/>
      <c r="L295" s="121"/>
      <c r="M295" s="121"/>
      <c r="N295" s="121"/>
      <c r="O295" s="121"/>
      <c r="P295" s="121"/>
      <c r="Q295" s="121"/>
      <c r="R295" s="121"/>
      <c r="S295" s="121"/>
      <c r="T295" s="121"/>
    </row>
    <row r="296" spans="1:20" ht="15.75" customHeight="1" x14ac:dyDescent="0.25">
      <c r="A296" s="121"/>
      <c r="B296" s="121"/>
      <c r="C296" s="121"/>
      <c r="D296" s="121"/>
      <c r="E296" s="121"/>
      <c r="F296" s="121"/>
      <c r="G296" s="121"/>
      <c r="H296" s="121"/>
      <c r="I296" s="121"/>
      <c r="J296" s="121"/>
      <c r="K296" s="121"/>
      <c r="L296" s="121"/>
      <c r="M296" s="121"/>
      <c r="N296" s="121"/>
      <c r="O296" s="121"/>
      <c r="P296" s="121"/>
      <c r="Q296" s="121"/>
      <c r="R296" s="121"/>
      <c r="S296" s="121"/>
      <c r="T296" s="121"/>
    </row>
    <row r="297" spans="1:20" ht="15.75" customHeight="1" x14ac:dyDescent="0.25">
      <c r="A297" s="121"/>
      <c r="B297" s="121"/>
      <c r="C297" s="121"/>
      <c r="D297" s="121"/>
      <c r="E297" s="121"/>
      <c r="F297" s="121"/>
      <c r="G297" s="121"/>
      <c r="H297" s="121"/>
      <c r="I297" s="121"/>
      <c r="J297" s="121"/>
      <c r="K297" s="121"/>
      <c r="L297" s="121"/>
      <c r="M297" s="121"/>
      <c r="N297" s="121"/>
      <c r="O297" s="121"/>
      <c r="P297" s="121"/>
      <c r="Q297" s="121"/>
      <c r="R297" s="121"/>
      <c r="S297" s="121"/>
      <c r="T297" s="121"/>
    </row>
    <row r="298" spans="1:20" ht="15.75" customHeight="1" x14ac:dyDescent="0.25">
      <c r="A298" s="121"/>
      <c r="B298" s="121"/>
      <c r="C298" s="121"/>
      <c r="D298" s="121"/>
      <c r="E298" s="121"/>
      <c r="F298" s="121"/>
      <c r="G298" s="121"/>
      <c r="H298" s="121"/>
      <c r="I298" s="121"/>
      <c r="J298" s="121"/>
      <c r="K298" s="121"/>
      <c r="L298" s="121"/>
      <c r="M298" s="121"/>
      <c r="N298" s="121"/>
      <c r="O298" s="121"/>
      <c r="P298" s="121"/>
      <c r="Q298" s="121"/>
      <c r="R298" s="121"/>
      <c r="S298" s="121"/>
      <c r="T298" s="121"/>
    </row>
    <row r="299" spans="1:20" ht="15.75" customHeight="1" x14ac:dyDescent="0.25">
      <c r="A299" s="121"/>
      <c r="B299" s="121"/>
      <c r="C299" s="121"/>
      <c r="D299" s="121"/>
      <c r="E299" s="121"/>
      <c r="F299" s="121"/>
      <c r="G299" s="121"/>
      <c r="H299" s="121"/>
      <c r="I299" s="121"/>
      <c r="J299" s="121"/>
      <c r="K299" s="121"/>
      <c r="L299" s="121"/>
      <c r="M299" s="121"/>
      <c r="N299" s="121"/>
      <c r="O299" s="121"/>
      <c r="P299" s="121"/>
      <c r="Q299" s="121"/>
      <c r="R299" s="121"/>
      <c r="S299" s="121"/>
      <c r="T299" s="121"/>
    </row>
    <row r="300" spans="1:20" ht="15.75" customHeight="1" x14ac:dyDescent="0.25">
      <c r="A300" s="121"/>
      <c r="B300" s="121"/>
      <c r="C300" s="121"/>
      <c r="D300" s="121"/>
      <c r="E300" s="121"/>
      <c r="F300" s="121"/>
      <c r="G300" s="121"/>
      <c r="H300" s="121"/>
      <c r="I300" s="121"/>
      <c r="J300" s="121"/>
      <c r="K300" s="121"/>
      <c r="L300" s="121"/>
      <c r="M300" s="121"/>
      <c r="N300" s="121"/>
      <c r="O300" s="121"/>
      <c r="P300" s="121"/>
      <c r="Q300" s="121"/>
      <c r="R300" s="121"/>
      <c r="S300" s="121"/>
      <c r="T300" s="121"/>
    </row>
    <row r="301" spans="1:20" ht="15.75" customHeight="1" x14ac:dyDescent="0.25">
      <c r="A301" s="121"/>
      <c r="B301" s="121"/>
      <c r="C301" s="121"/>
      <c r="D301" s="121"/>
      <c r="E301" s="121"/>
      <c r="F301" s="121"/>
      <c r="G301" s="121"/>
      <c r="H301" s="121"/>
      <c r="I301" s="121"/>
      <c r="J301" s="121"/>
      <c r="K301" s="121"/>
      <c r="L301" s="121"/>
      <c r="M301" s="121"/>
      <c r="N301" s="121"/>
      <c r="O301" s="121"/>
      <c r="P301" s="121"/>
      <c r="Q301" s="121"/>
      <c r="R301" s="121"/>
      <c r="S301" s="121"/>
      <c r="T301" s="121"/>
    </row>
    <row r="302" spans="1:20" ht="15.75" customHeight="1" x14ac:dyDescent="0.25">
      <c r="A302" s="121"/>
      <c r="B302" s="121"/>
      <c r="C302" s="121"/>
      <c r="D302" s="121"/>
      <c r="E302" s="121"/>
      <c r="F302" s="121"/>
      <c r="G302" s="121"/>
      <c r="H302" s="121"/>
      <c r="I302" s="121"/>
      <c r="J302" s="121"/>
      <c r="K302" s="121"/>
      <c r="L302" s="121"/>
      <c r="M302" s="121"/>
      <c r="N302" s="121"/>
      <c r="O302" s="121"/>
      <c r="P302" s="121"/>
      <c r="Q302" s="121"/>
      <c r="R302" s="121"/>
      <c r="S302" s="121"/>
      <c r="T302" s="121"/>
    </row>
    <row r="303" spans="1:20" ht="15.75" customHeight="1" x14ac:dyDescent="0.25">
      <c r="A303" s="121"/>
      <c r="B303" s="121"/>
      <c r="C303" s="121"/>
      <c r="D303" s="121"/>
      <c r="E303" s="121"/>
      <c r="F303" s="121"/>
      <c r="G303" s="121"/>
      <c r="H303" s="121"/>
      <c r="I303" s="121"/>
      <c r="J303" s="121"/>
      <c r="K303" s="121"/>
      <c r="L303" s="121"/>
      <c r="M303" s="121"/>
      <c r="N303" s="121"/>
      <c r="O303" s="121"/>
      <c r="P303" s="121"/>
      <c r="Q303" s="121"/>
      <c r="R303" s="121"/>
      <c r="S303" s="121"/>
      <c r="T303" s="121"/>
    </row>
    <row r="304" spans="1:20" ht="15.75" customHeight="1" x14ac:dyDescent="0.25">
      <c r="A304" s="121"/>
      <c r="B304" s="121"/>
      <c r="C304" s="121"/>
      <c r="D304" s="121"/>
      <c r="E304" s="121"/>
      <c r="F304" s="121"/>
      <c r="G304" s="121"/>
      <c r="H304" s="121"/>
      <c r="I304" s="121"/>
      <c r="J304" s="121"/>
      <c r="K304" s="121"/>
      <c r="L304" s="121"/>
      <c r="M304" s="121"/>
      <c r="N304" s="121"/>
      <c r="O304" s="121"/>
      <c r="P304" s="121"/>
      <c r="Q304" s="121"/>
      <c r="R304" s="121"/>
      <c r="S304" s="121"/>
      <c r="T304" s="121"/>
    </row>
    <row r="305" spans="1:20" ht="15.75" customHeight="1" x14ac:dyDescent="0.25">
      <c r="A305" s="121"/>
      <c r="B305" s="121"/>
      <c r="C305" s="121"/>
      <c r="D305" s="121"/>
      <c r="E305" s="121"/>
      <c r="F305" s="121"/>
      <c r="G305" s="121"/>
      <c r="H305" s="121"/>
      <c r="I305" s="121"/>
      <c r="J305" s="121"/>
      <c r="K305" s="121"/>
      <c r="L305" s="121"/>
      <c r="M305" s="121"/>
      <c r="N305" s="121"/>
      <c r="O305" s="121"/>
      <c r="P305" s="121"/>
      <c r="Q305" s="121"/>
      <c r="R305" s="121"/>
      <c r="S305" s="121"/>
      <c r="T305" s="121"/>
    </row>
    <row r="306" spans="1:20" ht="15.75" customHeight="1" x14ac:dyDescent="0.25">
      <c r="A306" s="121"/>
      <c r="B306" s="121"/>
      <c r="C306" s="121"/>
      <c r="D306" s="121"/>
      <c r="E306" s="121"/>
      <c r="F306" s="121"/>
      <c r="G306" s="121"/>
      <c r="H306" s="121"/>
      <c r="I306" s="121"/>
      <c r="J306" s="121"/>
      <c r="K306" s="121"/>
      <c r="L306" s="121"/>
      <c r="M306" s="121"/>
      <c r="N306" s="121"/>
      <c r="O306" s="121"/>
      <c r="P306" s="121"/>
      <c r="Q306" s="121"/>
      <c r="R306" s="121"/>
      <c r="S306" s="121"/>
      <c r="T306" s="121"/>
    </row>
    <row r="307" spans="1:20" ht="15.75" customHeight="1" x14ac:dyDescent="0.25">
      <c r="A307" s="121"/>
      <c r="B307" s="121"/>
      <c r="C307" s="121"/>
      <c r="D307" s="121"/>
      <c r="E307" s="121"/>
      <c r="F307" s="121"/>
      <c r="G307" s="121"/>
      <c r="H307" s="121"/>
      <c r="I307" s="121"/>
      <c r="J307" s="121"/>
      <c r="K307" s="121"/>
      <c r="L307" s="121"/>
      <c r="M307" s="121"/>
      <c r="N307" s="121"/>
      <c r="O307" s="121"/>
      <c r="P307" s="121"/>
      <c r="Q307" s="121"/>
      <c r="R307" s="121"/>
      <c r="S307" s="121"/>
      <c r="T307" s="121"/>
    </row>
    <row r="308" spans="1:20" ht="15.75" customHeight="1" x14ac:dyDescent="0.25">
      <c r="A308" s="121"/>
      <c r="B308" s="121"/>
      <c r="C308" s="121"/>
      <c r="D308" s="121"/>
      <c r="E308" s="121"/>
      <c r="F308" s="121"/>
      <c r="G308" s="121"/>
      <c r="H308" s="121"/>
      <c r="I308" s="121"/>
      <c r="J308" s="121"/>
      <c r="K308" s="121"/>
      <c r="L308" s="121"/>
      <c r="M308" s="121"/>
      <c r="N308" s="121"/>
      <c r="O308" s="121"/>
      <c r="P308" s="121"/>
      <c r="Q308" s="121"/>
      <c r="R308" s="121"/>
      <c r="S308" s="121"/>
      <c r="T308" s="121"/>
    </row>
    <row r="309" spans="1:20" ht="15.75" customHeight="1" x14ac:dyDescent="0.25">
      <c r="A309" s="121"/>
      <c r="B309" s="121"/>
      <c r="C309" s="121"/>
      <c r="D309" s="121"/>
      <c r="E309" s="121"/>
      <c r="F309" s="121"/>
      <c r="G309" s="121"/>
      <c r="H309" s="121"/>
      <c r="I309" s="121"/>
      <c r="J309" s="121"/>
      <c r="K309" s="121"/>
      <c r="L309" s="121"/>
      <c r="M309" s="121"/>
      <c r="N309" s="121"/>
      <c r="O309" s="121"/>
      <c r="P309" s="121"/>
      <c r="Q309" s="121"/>
      <c r="R309" s="121"/>
      <c r="S309" s="121"/>
      <c r="T309" s="121"/>
    </row>
    <row r="310" spans="1:20" ht="15.75" customHeight="1" x14ac:dyDescent="0.25">
      <c r="A310" s="121"/>
      <c r="B310" s="121"/>
      <c r="C310" s="121"/>
      <c r="D310" s="121"/>
      <c r="E310" s="121"/>
      <c r="F310" s="121"/>
      <c r="G310" s="121"/>
      <c r="H310" s="121"/>
      <c r="I310" s="121"/>
      <c r="J310" s="121"/>
      <c r="K310" s="121"/>
      <c r="L310" s="121"/>
      <c r="M310" s="121"/>
      <c r="N310" s="121"/>
      <c r="O310" s="121"/>
      <c r="P310" s="121"/>
      <c r="Q310" s="121"/>
      <c r="R310" s="121"/>
      <c r="S310" s="121"/>
      <c r="T310" s="121"/>
    </row>
    <row r="311" spans="1:20" ht="15.75" customHeight="1" x14ac:dyDescent="0.25">
      <c r="A311" s="121"/>
      <c r="B311" s="121"/>
      <c r="C311" s="121"/>
      <c r="D311" s="121"/>
      <c r="E311" s="121"/>
      <c r="F311" s="121"/>
      <c r="G311" s="121"/>
      <c r="H311" s="121"/>
      <c r="I311" s="121"/>
      <c r="J311" s="121"/>
      <c r="K311" s="121"/>
      <c r="L311" s="121"/>
      <c r="M311" s="121"/>
      <c r="N311" s="121"/>
      <c r="O311" s="121"/>
      <c r="P311" s="121"/>
      <c r="Q311" s="121"/>
      <c r="R311" s="121"/>
      <c r="S311" s="121"/>
      <c r="T311" s="121"/>
    </row>
    <row r="312" spans="1:20" ht="15.75" customHeight="1" x14ac:dyDescent="0.25">
      <c r="A312" s="121"/>
      <c r="B312" s="121"/>
      <c r="C312" s="121"/>
      <c r="D312" s="121"/>
      <c r="E312" s="121"/>
      <c r="F312" s="121"/>
      <c r="G312" s="121"/>
      <c r="H312" s="121"/>
      <c r="I312" s="121"/>
      <c r="J312" s="121"/>
      <c r="K312" s="121"/>
      <c r="L312" s="121"/>
      <c r="M312" s="121"/>
      <c r="N312" s="121"/>
      <c r="O312" s="121"/>
      <c r="P312" s="121"/>
      <c r="Q312" s="121"/>
      <c r="R312" s="121"/>
      <c r="S312" s="121"/>
      <c r="T312" s="121"/>
    </row>
    <row r="313" spans="1:20" ht="15.75" customHeight="1" x14ac:dyDescent="0.25">
      <c r="A313" s="121"/>
      <c r="B313" s="121"/>
      <c r="C313" s="121"/>
      <c r="D313" s="121"/>
      <c r="E313" s="121"/>
      <c r="F313" s="121"/>
      <c r="G313" s="121"/>
      <c r="H313" s="121"/>
      <c r="I313" s="121"/>
      <c r="J313" s="121"/>
      <c r="K313" s="121"/>
      <c r="L313" s="121"/>
      <c r="M313" s="121"/>
      <c r="N313" s="121"/>
      <c r="O313" s="121"/>
      <c r="P313" s="121"/>
      <c r="Q313" s="121"/>
      <c r="R313" s="121"/>
      <c r="S313" s="121"/>
      <c r="T313" s="121"/>
    </row>
    <row r="314" spans="1:20" ht="15.75" customHeight="1" x14ac:dyDescent="0.25">
      <c r="A314" s="121"/>
      <c r="B314" s="121"/>
      <c r="C314" s="121"/>
      <c r="D314" s="121"/>
      <c r="E314" s="121"/>
      <c r="F314" s="121"/>
      <c r="G314" s="121"/>
      <c r="H314" s="121"/>
      <c r="I314" s="121"/>
      <c r="J314" s="121"/>
      <c r="K314" s="121"/>
      <c r="L314" s="121"/>
      <c r="M314" s="121"/>
      <c r="N314" s="121"/>
      <c r="O314" s="121"/>
      <c r="P314" s="121"/>
      <c r="Q314" s="121"/>
      <c r="R314" s="121"/>
      <c r="S314" s="121"/>
      <c r="T314" s="121"/>
    </row>
    <row r="315" spans="1:20" ht="15.75" customHeight="1" x14ac:dyDescent="0.25">
      <c r="A315" s="121"/>
      <c r="B315" s="121"/>
      <c r="C315" s="121"/>
      <c r="D315" s="121"/>
      <c r="E315" s="121"/>
      <c r="F315" s="121"/>
      <c r="G315" s="121"/>
      <c r="H315" s="121"/>
      <c r="I315" s="121"/>
      <c r="J315" s="121"/>
      <c r="K315" s="121"/>
      <c r="L315" s="121"/>
      <c r="M315" s="121"/>
      <c r="N315" s="121"/>
      <c r="O315" s="121"/>
      <c r="P315" s="121"/>
      <c r="Q315" s="121"/>
      <c r="R315" s="121"/>
      <c r="S315" s="121"/>
      <c r="T315" s="121"/>
    </row>
    <row r="316" spans="1:20" ht="15.75" customHeight="1" x14ac:dyDescent="0.25">
      <c r="A316" s="121"/>
      <c r="B316" s="121"/>
      <c r="C316" s="121"/>
      <c r="D316" s="121"/>
      <c r="E316" s="121"/>
      <c r="F316" s="121"/>
      <c r="G316" s="121"/>
      <c r="H316" s="121"/>
      <c r="I316" s="121"/>
      <c r="J316" s="121"/>
      <c r="K316" s="121"/>
      <c r="L316" s="121"/>
      <c r="M316" s="121"/>
      <c r="N316" s="121"/>
      <c r="O316" s="121"/>
      <c r="P316" s="121"/>
      <c r="Q316" s="121"/>
      <c r="R316" s="121"/>
      <c r="S316" s="121"/>
      <c r="T316" s="121"/>
    </row>
    <row r="317" spans="1:20" ht="15.75" customHeight="1" x14ac:dyDescent="0.25">
      <c r="A317" s="121"/>
      <c r="B317" s="121"/>
      <c r="C317" s="121"/>
      <c r="D317" s="121"/>
      <c r="E317" s="121"/>
      <c r="F317" s="121"/>
      <c r="G317" s="121"/>
      <c r="H317" s="121"/>
      <c r="I317" s="121"/>
      <c r="J317" s="121"/>
      <c r="K317" s="121"/>
      <c r="L317" s="121"/>
      <c r="M317" s="121"/>
      <c r="N317" s="121"/>
      <c r="O317" s="121"/>
      <c r="P317" s="121"/>
      <c r="Q317" s="121"/>
      <c r="R317" s="121"/>
      <c r="S317" s="121"/>
      <c r="T317" s="121"/>
    </row>
    <row r="318" spans="1:20" ht="15.75" customHeight="1" x14ac:dyDescent="0.25">
      <c r="A318" s="121"/>
      <c r="B318" s="121"/>
      <c r="C318" s="121"/>
      <c r="D318" s="121"/>
      <c r="E318" s="121"/>
      <c r="F318" s="121"/>
      <c r="G318" s="121"/>
      <c r="H318" s="121"/>
      <c r="I318" s="121"/>
      <c r="J318" s="121"/>
      <c r="K318" s="121"/>
      <c r="L318" s="121"/>
      <c r="M318" s="121"/>
      <c r="N318" s="121"/>
      <c r="O318" s="121"/>
      <c r="P318" s="121"/>
      <c r="Q318" s="121"/>
      <c r="R318" s="121"/>
      <c r="S318" s="121"/>
      <c r="T318" s="121"/>
    </row>
    <row r="319" spans="1:20" ht="15.75" customHeight="1" x14ac:dyDescent="0.25">
      <c r="A319" s="121"/>
      <c r="B319" s="121"/>
      <c r="C319" s="121"/>
      <c r="D319" s="121"/>
      <c r="E319" s="121"/>
      <c r="F319" s="121"/>
      <c r="G319" s="121"/>
      <c r="H319" s="121"/>
      <c r="I319" s="121"/>
      <c r="J319" s="121"/>
      <c r="K319" s="121"/>
      <c r="L319" s="121"/>
      <c r="M319" s="121"/>
      <c r="N319" s="121"/>
      <c r="O319" s="121"/>
      <c r="P319" s="121"/>
      <c r="Q319" s="121"/>
      <c r="R319" s="121"/>
      <c r="S319" s="121"/>
      <c r="T319" s="121"/>
    </row>
    <row r="320" spans="1:20" ht="15.75" customHeight="1" x14ac:dyDescent="0.25">
      <c r="A320" s="121"/>
      <c r="B320" s="121"/>
      <c r="C320" s="121"/>
      <c r="D320" s="121"/>
      <c r="E320" s="121"/>
      <c r="F320" s="121"/>
      <c r="G320" s="121"/>
      <c r="H320" s="121"/>
      <c r="I320" s="121"/>
      <c r="J320" s="121"/>
      <c r="K320" s="121"/>
      <c r="L320" s="121"/>
      <c r="M320" s="121"/>
      <c r="N320" s="121"/>
      <c r="O320" s="121"/>
      <c r="P320" s="121"/>
      <c r="Q320" s="121"/>
      <c r="R320" s="121"/>
      <c r="S320" s="121"/>
      <c r="T320" s="121"/>
    </row>
    <row r="321" spans="1:20" ht="15.75" customHeight="1" x14ac:dyDescent="0.25">
      <c r="A321" s="121"/>
      <c r="B321" s="121"/>
      <c r="C321" s="121"/>
      <c r="D321" s="121"/>
      <c r="E321" s="121"/>
      <c r="F321" s="121"/>
      <c r="G321" s="121"/>
      <c r="H321" s="121"/>
      <c r="I321" s="121"/>
      <c r="J321" s="121"/>
      <c r="K321" s="121"/>
      <c r="L321" s="121"/>
      <c r="M321" s="121"/>
      <c r="N321" s="121"/>
      <c r="O321" s="121"/>
      <c r="P321" s="121"/>
      <c r="Q321" s="121"/>
      <c r="R321" s="121"/>
      <c r="S321" s="121"/>
      <c r="T321" s="121"/>
    </row>
    <row r="322" spans="1:20" ht="15.75" customHeight="1" x14ac:dyDescent="0.25">
      <c r="A322" s="121"/>
      <c r="B322" s="121"/>
      <c r="C322" s="121"/>
      <c r="D322" s="121"/>
      <c r="E322" s="121"/>
      <c r="F322" s="121"/>
      <c r="G322" s="121"/>
      <c r="H322" s="121"/>
      <c r="I322" s="121"/>
      <c r="J322" s="121"/>
      <c r="K322" s="121"/>
      <c r="L322" s="121"/>
      <c r="M322" s="121"/>
      <c r="N322" s="121"/>
      <c r="O322" s="121"/>
      <c r="P322" s="121"/>
      <c r="Q322" s="121"/>
      <c r="R322" s="121"/>
      <c r="S322" s="121"/>
      <c r="T322" s="121"/>
    </row>
    <row r="323" spans="1:20" ht="15.75" customHeight="1" x14ac:dyDescent="0.25">
      <c r="A323" s="121"/>
      <c r="B323" s="121"/>
      <c r="C323" s="121"/>
      <c r="D323" s="121"/>
      <c r="E323" s="121"/>
      <c r="F323" s="121"/>
      <c r="G323" s="121"/>
      <c r="H323" s="121"/>
      <c r="I323" s="121"/>
      <c r="J323" s="121"/>
      <c r="K323" s="121"/>
      <c r="L323" s="121"/>
      <c r="M323" s="121"/>
      <c r="N323" s="121"/>
      <c r="O323" s="121"/>
      <c r="P323" s="121"/>
      <c r="Q323" s="121"/>
      <c r="R323" s="121"/>
      <c r="S323" s="121"/>
      <c r="T323" s="121"/>
    </row>
    <row r="324" spans="1:20" ht="15.75" customHeight="1" x14ac:dyDescent="0.25">
      <c r="A324" s="121"/>
      <c r="B324" s="121"/>
      <c r="C324" s="121"/>
      <c r="D324" s="121"/>
      <c r="E324" s="121"/>
      <c r="F324" s="121"/>
      <c r="G324" s="121"/>
      <c r="H324" s="121"/>
      <c r="I324" s="121"/>
      <c r="J324" s="121"/>
      <c r="K324" s="121"/>
      <c r="L324" s="121"/>
      <c r="M324" s="121"/>
      <c r="N324" s="121"/>
      <c r="O324" s="121"/>
      <c r="P324" s="121"/>
      <c r="Q324" s="121"/>
      <c r="R324" s="121"/>
      <c r="S324" s="121"/>
      <c r="T324" s="121"/>
    </row>
    <row r="325" spans="1:20" ht="15.75" customHeight="1" x14ac:dyDescent="0.25">
      <c r="A325" s="121"/>
      <c r="B325" s="121"/>
      <c r="C325" s="121"/>
      <c r="D325" s="121"/>
      <c r="E325" s="121"/>
      <c r="F325" s="121"/>
      <c r="G325" s="121"/>
      <c r="H325" s="121"/>
      <c r="I325" s="121"/>
      <c r="J325" s="121"/>
      <c r="K325" s="121"/>
      <c r="L325" s="121"/>
      <c r="M325" s="121"/>
      <c r="N325" s="121"/>
      <c r="O325" s="121"/>
      <c r="P325" s="121"/>
      <c r="Q325" s="121"/>
      <c r="R325" s="121"/>
      <c r="S325" s="121"/>
      <c r="T325" s="121"/>
    </row>
    <row r="326" spans="1:20" ht="15.75" customHeight="1" x14ac:dyDescent="0.25">
      <c r="A326" s="121"/>
      <c r="B326" s="121"/>
      <c r="C326" s="121"/>
      <c r="D326" s="121"/>
      <c r="E326" s="121"/>
      <c r="F326" s="121"/>
      <c r="G326" s="121"/>
      <c r="H326" s="121"/>
      <c r="I326" s="121"/>
      <c r="J326" s="121"/>
      <c r="K326" s="121"/>
      <c r="L326" s="121"/>
      <c r="M326" s="121"/>
      <c r="N326" s="121"/>
      <c r="O326" s="121"/>
      <c r="P326" s="121"/>
      <c r="Q326" s="121"/>
      <c r="R326" s="121"/>
      <c r="S326" s="121"/>
      <c r="T326" s="121"/>
    </row>
    <row r="327" spans="1:20" ht="15.75" customHeight="1" x14ac:dyDescent="0.25">
      <c r="A327" s="121"/>
      <c r="B327" s="121"/>
      <c r="C327" s="121"/>
      <c r="D327" s="121"/>
      <c r="E327" s="121"/>
      <c r="F327" s="121"/>
      <c r="G327" s="121"/>
      <c r="H327" s="121"/>
      <c r="I327" s="121"/>
      <c r="J327" s="121"/>
      <c r="K327" s="121"/>
      <c r="L327" s="121"/>
      <c r="M327" s="121"/>
      <c r="N327" s="121"/>
      <c r="O327" s="121"/>
      <c r="P327" s="121"/>
      <c r="Q327" s="121"/>
      <c r="R327" s="121"/>
      <c r="S327" s="121"/>
      <c r="T327" s="121"/>
    </row>
    <row r="328" spans="1:20" ht="15.75" customHeight="1" x14ac:dyDescent="0.25">
      <c r="A328" s="121"/>
      <c r="B328" s="121"/>
      <c r="C328" s="121"/>
      <c r="D328" s="121"/>
      <c r="E328" s="121"/>
      <c r="F328" s="121"/>
      <c r="G328" s="121"/>
      <c r="H328" s="121"/>
      <c r="I328" s="121"/>
      <c r="J328" s="121"/>
      <c r="K328" s="121"/>
      <c r="L328" s="121"/>
      <c r="M328" s="121"/>
      <c r="N328" s="121"/>
      <c r="O328" s="121"/>
      <c r="P328" s="121"/>
      <c r="Q328" s="121"/>
      <c r="R328" s="121"/>
      <c r="S328" s="121"/>
      <c r="T328" s="121"/>
    </row>
    <row r="329" spans="1:20" ht="15.75" customHeight="1" x14ac:dyDescent="0.25">
      <c r="A329" s="121"/>
      <c r="B329" s="121"/>
      <c r="C329" s="121"/>
      <c r="D329" s="121"/>
      <c r="E329" s="121"/>
      <c r="F329" s="121"/>
      <c r="G329" s="121"/>
      <c r="H329" s="121"/>
      <c r="I329" s="121"/>
      <c r="J329" s="121"/>
      <c r="K329" s="121"/>
      <c r="L329" s="121"/>
      <c r="M329" s="121"/>
      <c r="N329" s="121"/>
      <c r="O329" s="121"/>
      <c r="P329" s="121"/>
      <c r="Q329" s="121"/>
      <c r="R329" s="121"/>
      <c r="S329" s="121"/>
      <c r="T329" s="121"/>
    </row>
    <row r="330" spans="1:20" ht="15.75" customHeight="1" x14ac:dyDescent="0.25">
      <c r="A330" s="121"/>
      <c r="B330" s="121"/>
      <c r="C330" s="121"/>
      <c r="D330" s="121"/>
      <c r="E330" s="121"/>
      <c r="F330" s="121"/>
      <c r="G330" s="121"/>
      <c r="H330" s="121"/>
      <c r="I330" s="121"/>
      <c r="J330" s="121"/>
      <c r="K330" s="121"/>
      <c r="L330" s="121"/>
      <c r="M330" s="121"/>
      <c r="N330" s="121"/>
      <c r="O330" s="121"/>
      <c r="P330" s="121"/>
      <c r="Q330" s="121"/>
      <c r="R330" s="121"/>
      <c r="S330" s="121"/>
      <c r="T330" s="121"/>
    </row>
    <row r="331" spans="1:20" ht="15.75" customHeight="1" x14ac:dyDescent="0.25">
      <c r="A331" s="121"/>
      <c r="B331" s="121"/>
      <c r="C331" s="121"/>
      <c r="D331" s="121"/>
      <c r="E331" s="121"/>
      <c r="F331" s="121"/>
      <c r="G331" s="121"/>
      <c r="H331" s="121"/>
      <c r="I331" s="121"/>
      <c r="J331" s="121"/>
      <c r="K331" s="121"/>
      <c r="L331" s="121"/>
      <c r="M331" s="121"/>
      <c r="N331" s="121"/>
      <c r="O331" s="121"/>
      <c r="P331" s="121"/>
      <c r="Q331" s="121"/>
      <c r="R331" s="121"/>
      <c r="S331" s="121"/>
      <c r="T331" s="121"/>
    </row>
    <row r="332" spans="1:20" ht="15.75" customHeight="1" x14ac:dyDescent="0.25">
      <c r="A332" s="121"/>
      <c r="B332" s="121"/>
      <c r="C332" s="121"/>
      <c r="D332" s="121"/>
      <c r="E332" s="121"/>
      <c r="F332" s="121"/>
      <c r="G332" s="121"/>
      <c r="H332" s="121"/>
      <c r="I332" s="121"/>
      <c r="J332" s="121"/>
      <c r="K332" s="121"/>
      <c r="L332" s="121"/>
      <c r="M332" s="121"/>
      <c r="N332" s="121"/>
      <c r="O332" s="121"/>
      <c r="P332" s="121"/>
      <c r="Q332" s="121"/>
      <c r="R332" s="121"/>
      <c r="S332" s="121"/>
      <c r="T332" s="121"/>
    </row>
    <row r="333" spans="1:20" ht="15.75" customHeight="1" x14ac:dyDescent="0.25">
      <c r="A333" s="121"/>
      <c r="B333" s="121"/>
      <c r="C333" s="121"/>
      <c r="D333" s="121"/>
      <c r="E333" s="121"/>
      <c r="F333" s="121"/>
      <c r="G333" s="121"/>
      <c r="H333" s="121"/>
      <c r="I333" s="121"/>
      <c r="J333" s="121"/>
      <c r="K333" s="121"/>
      <c r="L333" s="121"/>
      <c r="M333" s="121"/>
      <c r="N333" s="121"/>
      <c r="O333" s="121"/>
      <c r="P333" s="121"/>
      <c r="Q333" s="121"/>
      <c r="R333" s="121"/>
      <c r="S333" s="121"/>
      <c r="T333" s="121"/>
    </row>
    <row r="334" spans="1:20" ht="15.75" customHeight="1" x14ac:dyDescent="0.25">
      <c r="A334" s="121"/>
      <c r="B334" s="121"/>
      <c r="C334" s="121"/>
      <c r="D334" s="121"/>
      <c r="E334" s="121"/>
      <c r="F334" s="121"/>
      <c r="G334" s="121"/>
      <c r="H334" s="121"/>
      <c r="I334" s="121"/>
      <c r="J334" s="121"/>
      <c r="K334" s="121"/>
      <c r="L334" s="121"/>
      <c r="M334" s="121"/>
      <c r="N334" s="121"/>
      <c r="O334" s="121"/>
      <c r="P334" s="121"/>
      <c r="Q334" s="121"/>
      <c r="R334" s="121"/>
      <c r="S334" s="121"/>
      <c r="T334" s="121"/>
    </row>
    <row r="335" spans="1:20" ht="15.75" customHeight="1" x14ac:dyDescent="0.25">
      <c r="A335" s="121"/>
      <c r="B335" s="121"/>
      <c r="C335" s="121"/>
      <c r="D335" s="121"/>
      <c r="E335" s="121"/>
      <c r="F335" s="121"/>
      <c r="G335" s="121"/>
      <c r="H335" s="121"/>
      <c r="I335" s="121"/>
      <c r="J335" s="121"/>
      <c r="K335" s="121"/>
      <c r="L335" s="121"/>
      <c r="M335" s="121"/>
      <c r="N335" s="121"/>
      <c r="O335" s="121"/>
      <c r="P335" s="121"/>
      <c r="Q335" s="121"/>
      <c r="R335" s="121"/>
      <c r="S335" s="121"/>
      <c r="T335" s="121"/>
    </row>
    <row r="336" spans="1:20" ht="15.75" customHeight="1" x14ac:dyDescent="0.25">
      <c r="A336" s="121"/>
      <c r="B336" s="121"/>
      <c r="C336" s="121"/>
      <c r="D336" s="121"/>
      <c r="E336" s="121"/>
      <c r="F336" s="121"/>
      <c r="G336" s="121"/>
      <c r="H336" s="121"/>
      <c r="I336" s="121"/>
      <c r="J336" s="121"/>
      <c r="K336" s="121"/>
      <c r="L336" s="121"/>
      <c r="M336" s="121"/>
      <c r="N336" s="121"/>
      <c r="O336" s="121"/>
      <c r="P336" s="121"/>
      <c r="Q336" s="121"/>
      <c r="R336" s="121"/>
      <c r="S336" s="121"/>
      <c r="T336" s="121"/>
    </row>
    <row r="337" spans="1:20" ht="15.75" customHeight="1" x14ac:dyDescent="0.25">
      <c r="A337" s="121"/>
      <c r="B337" s="121"/>
      <c r="C337" s="121"/>
      <c r="D337" s="121"/>
      <c r="E337" s="121"/>
      <c r="F337" s="121"/>
      <c r="G337" s="121"/>
      <c r="H337" s="121"/>
      <c r="I337" s="121"/>
      <c r="J337" s="121"/>
      <c r="K337" s="121"/>
      <c r="L337" s="121"/>
      <c r="M337" s="121"/>
      <c r="N337" s="121"/>
      <c r="O337" s="121"/>
      <c r="P337" s="121"/>
      <c r="Q337" s="121"/>
      <c r="R337" s="121"/>
      <c r="S337" s="121"/>
      <c r="T337" s="121"/>
    </row>
    <row r="338" spans="1:20" ht="15.75" customHeight="1" x14ac:dyDescent="0.25">
      <c r="A338" s="121"/>
      <c r="B338" s="121"/>
      <c r="C338" s="121"/>
      <c r="D338" s="121"/>
      <c r="E338" s="121"/>
      <c r="F338" s="121"/>
      <c r="G338" s="121"/>
      <c r="H338" s="121"/>
      <c r="I338" s="121"/>
      <c r="J338" s="121"/>
      <c r="K338" s="121"/>
      <c r="L338" s="121"/>
      <c r="M338" s="121"/>
      <c r="N338" s="121"/>
      <c r="O338" s="121"/>
      <c r="P338" s="121"/>
      <c r="Q338" s="121"/>
      <c r="R338" s="121"/>
      <c r="S338" s="121"/>
      <c r="T338" s="121"/>
    </row>
    <row r="339" spans="1:20" ht="15.75" customHeight="1" x14ac:dyDescent="0.25">
      <c r="A339" s="121"/>
      <c r="B339" s="121"/>
      <c r="C339" s="121"/>
      <c r="D339" s="121"/>
      <c r="E339" s="121"/>
      <c r="F339" s="121"/>
      <c r="G339" s="121"/>
      <c r="H339" s="121"/>
      <c r="I339" s="121"/>
      <c r="J339" s="121"/>
      <c r="K339" s="121"/>
      <c r="L339" s="121"/>
      <c r="M339" s="121"/>
      <c r="N339" s="121"/>
      <c r="O339" s="121"/>
      <c r="P339" s="121"/>
      <c r="Q339" s="121"/>
      <c r="R339" s="121"/>
      <c r="S339" s="121"/>
      <c r="T339" s="121"/>
    </row>
    <row r="340" spans="1:20" ht="15.75" customHeight="1" x14ac:dyDescent="0.25">
      <c r="A340" s="121"/>
      <c r="B340" s="121"/>
      <c r="C340" s="121"/>
      <c r="D340" s="121"/>
      <c r="E340" s="121"/>
      <c r="F340" s="121"/>
      <c r="G340" s="121"/>
      <c r="H340" s="121"/>
      <c r="I340" s="121"/>
      <c r="J340" s="121"/>
      <c r="K340" s="121"/>
      <c r="L340" s="121"/>
      <c r="M340" s="121"/>
      <c r="N340" s="121"/>
      <c r="O340" s="121"/>
      <c r="P340" s="121"/>
      <c r="Q340" s="121"/>
      <c r="R340" s="121"/>
      <c r="S340" s="121"/>
      <c r="T340" s="121"/>
    </row>
    <row r="341" spans="1:20" ht="15.75" customHeight="1" x14ac:dyDescent="0.25">
      <c r="A341" s="121"/>
      <c r="B341" s="121"/>
      <c r="C341" s="121"/>
      <c r="D341" s="121"/>
      <c r="E341" s="121"/>
      <c r="F341" s="121"/>
      <c r="G341" s="121"/>
      <c r="H341" s="121"/>
      <c r="I341" s="121"/>
      <c r="J341" s="121"/>
      <c r="K341" s="121"/>
      <c r="L341" s="121"/>
      <c r="M341" s="121"/>
      <c r="N341" s="121"/>
      <c r="O341" s="121"/>
      <c r="P341" s="121"/>
      <c r="Q341" s="121"/>
      <c r="R341" s="121"/>
      <c r="S341" s="121"/>
      <c r="T341" s="121"/>
    </row>
    <row r="342" spans="1:20" ht="15.75" customHeight="1" x14ac:dyDescent="0.25">
      <c r="A342" s="121"/>
      <c r="B342" s="121"/>
      <c r="C342" s="121"/>
      <c r="D342" s="121"/>
      <c r="E342" s="121"/>
      <c r="F342" s="121"/>
      <c r="G342" s="121"/>
      <c r="H342" s="121"/>
      <c r="I342" s="121"/>
      <c r="J342" s="121"/>
      <c r="K342" s="121"/>
      <c r="L342" s="121"/>
      <c r="M342" s="121"/>
      <c r="N342" s="121"/>
      <c r="O342" s="121"/>
      <c r="P342" s="121"/>
      <c r="Q342" s="121"/>
      <c r="R342" s="121"/>
      <c r="S342" s="121"/>
      <c r="T342" s="121"/>
    </row>
    <row r="343" spans="1:20" ht="15.75" customHeight="1" x14ac:dyDescent="0.25">
      <c r="A343" s="121"/>
      <c r="B343" s="121"/>
      <c r="C343" s="121"/>
      <c r="D343" s="121"/>
      <c r="E343" s="121"/>
      <c r="F343" s="121"/>
      <c r="G343" s="121"/>
      <c r="H343" s="121"/>
      <c r="I343" s="121"/>
      <c r="J343" s="121"/>
      <c r="K343" s="121"/>
      <c r="L343" s="121"/>
      <c r="M343" s="121"/>
      <c r="N343" s="121"/>
      <c r="O343" s="121"/>
      <c r="P343" s="121"/>
      <c r="Q343" s="121"/>
      <c r="R343" s="121"/>
      <c r="S343" s="121"/>
      <c r="T343" s="121"/>
    </row>
    <row r="344" spans="1:20" ht="15.75" customHeight="1" x14ac:dyDescent="0.25">
      <c r="A344" s="121"/>
      <c r="B344" s="121"/>
      <c r="C344" s="121"/>
      <c r="D344" s="121"/>
      <c r="E344" s="121"/>
      <c r="F344" s="121"/>
      <c r="G344" s="121"/>
      <c r="H344" s="121"/>
      <c r="I344" s="121"/>
      <c r="J344" s="121"/>
      <c r="K344" s="121"/>
      <c r="L344" s="121"/>
      <c r="M344" s="121"/>
      <c r="N344" s="121"/>
      <c r="O344" s="121"/>
      <c r="P344" s="121"/>
      <c r="Q344" s="121"/>
      <c r="R344" s="121"/>
      <c r="S344" s="121"/>
      <c r="T344" s="121"/>
    </row>
    <row r="345" spans="1:20" ht="15.75" customHeight="1" x14ac:dyDescent="0.25">
      <c r="A345" s="121"/>
      <c r="B345" s="121"/>
      <c r="C345" s="121"/>
      <c r="D345" s="121"/>
      <c r="E345" s="121"/>
      <c r="F345" s="121"/>
      <c r="G345" s="121"/>
      <c r="H345" s="121"/>
      <c r="I345" s="121"/>
      <c r="J345" s="121"/>
      <c r="K345" s="121"/>
      <c r="L345" s="121"/>
      <c r="M345" s="121"/>
      <c r="N345" s="121"/>
      <c r="O345" s="121"/>
      <c r="P345" s="121"/>
      <c r="Q345" s="121"/>
      <c r="R345" s="121"/>
      <c r="S345" s="121"/>
      <c r="T345" s="121"/>
    </row>
    <row r="346" spans="1:20" ht="15.75" customHeight="1" x14ac:dyDescent="0.25">
      <c r="A346" s="121"/>
      <c r="B346" s="121"/>
      <c r="C346" s="121"/>
      <c r="D346" s="121"/>
      <c r="E346" s="121"/>
      <c r="F346" s="121"/>
      <c r="G346" s="121"/>
      <c r="H346" s="121"/>
      <c r="I346" s="121"/>
      <c r="J346" s="121"/>
      <c r="K346" s="121"/>
      <c r="L346" s="121"/>
      <c r="M346" s="121"/>
      <c r="N346" s="121"/>
      <c r="O346" s="121"/>
      <c r="P346" s="121"/>
      <c r="Q346" s="121"/>
      <c r="R346" s="121"/>
      <c r="S346" s="121"/>
      <c r="T346" s="121"/>
    </row>
    <row r="347" spans="1:20" ht="15.75" customHeight="1" x14ac:dyDescent="0.25">
      <c r="A347" s="121"/>
      <c r="B347" s="121"/>
      <c r="C347" s="121"/>
      <c r="D347" s="121"/>
      <c r="E347" s="121"/>
      <c r="F347" s="121"/>
      <c r="G347" s="121"/>
      <c r="H347" s="121"/>
      <c r="I347" s="121"/>
      <c r="J347" s="121"/>
      <c r="K347" s="121"/>
      <c r="L347" s="121"/>
      <c r="M347" s="121"/>
      <c r="N347" s="121"/>
      <c r="O347" s="121"/>
      <c r="P347" s="121"/>
      <c r="Q347" s="121"/>
      <c r="R347" s="121"/>
      <c r="S347" s="121"/>
      <c r="T347" s="121"/>
    </row>
    <row r="348" spans="1:20" ht="15.75" customHeight="1" x14ac:dyDescent="0.25">
      <c r="A348" s="121"/>
      <c r="B348" s="121"/>
      <c r="C348" s="121"/>
      <c r="D348" s="121"/>
      <c r="E348" s="121"/>
      <c r="F348" s="121"/>
      <c r="G348" s="121"/>
      <c r="H348" s="121"/>
      <c r="I348" s="121"/>
      <c r="J348" s="121"/>
      <c r="K348" s="121"/>
      <c r="L348" s="121"/>
      <c r="M348" s="121"/>
      <c r="N348" s="121"/>
      <c r="O348" s="121"/>
      <c r="P348" s="121"/>
      <c r="Q348" s="121"/>
      <c r="R348" s="121"/>
      <c r="S348" s="121"/>
      <c r="T348" s="121"/>
    </row>
    <row r="349" spans="1:20" ht="15.75" customHeight="1" x14ac:dyDescent="0.25">
      <c r="A349" s="121"/>
      <c r="B349" s="121"/>
      <c r="C349" s="121"/>
      <c r="D349" s="121"/>
      <c r="E349" s="121"/>
      <c r="F349" s="121"/>
      <c r="G349" s="121"/>
      <c r="H349" s="121"/>
      <c r="I349" s="121"/>
      <c r="J349" s="121"/>
      <c r="K349" s="121"/>
      <c r="L349" s="121"/>
      <c r="M349" s="121"/>
      <c r="N349" s="121"/>
      <c r="O349" s="121"/>
      <c r="P349" s="121"/>
      <c r="Q349" s="121"/>
      <c r="R349" s="121"/>
      <c r="S349" s="121"/>
      <c r="T349" s="121"/>
    </row>
    <row r="350" spans="1:20" ht="15.75" customHeight="1" x14ac:dyDescent="0.25">
      <c r="A350" s="121"/>
      <c r="B350" s="121"/>
      <c r="C350" s="121"/>
      <c r="D350" s="121"/>
      <c r="E350" s="121"/>
      <c r="F350" s="121"/>
      <c r="G350" s="121"/>
      <c r="H350" s="121"/>
      <c r="I350" s="121"/>
      <c r="J350" s="121"/>
      <c r="K350" s="121"/>
      <c r="L350" s="121"/>
      <c r="M350" s="121"/>
      <c r="N350" s="121"/>
      <c r="O350" s="121"/>
      <c r="P350" s="121"/>
      <c r="Q350" s="121"/>
      <c r="R350" s="121"/>
      <c r="S350" s="121"/>
      <c r="T350" s="121"/>
    </row>
    <row r="351" spans="1:20" ht="15.75" customHeight="1" x14ac:dyDescent="0.25">
      <c r="A351" s="121"/>
      <c r="B351" s="121"/>
      <c r="C351" s="121"/>
      <c r="D351" s="121"/>
      <c r="E351" s="121"/>
      <c r="F351" s="121"/>
      <c r="G351" s="121"/>
      <c r="H351" s="121"/>
      <c r="I351" s="121"/>
      <c r="J351" s="121"/>
      <c r="K351" s="121"/>
      <c r="L351" s="121"/>
      <c r="M351" s="121"/>
      <c r="N351" s="121"/>
      <c r="O351" s="121"/>
      <c r="P351" s="121"/>
      <c r="Q351" s="121"/>
      <c r="R351" s="121"/>
      <c r="S351" s="121"/>
      <c r="T351" s="121"/>
    </row>
    <row r="352" spans="1:20" ht="15.75" customHeight="1" x14ac:dyDescent="0.25">
      <c r="A352" s="121"/>
      <c r="B352" s="121"/>
      <c r="C352" s="121"/>
      <c r="D352" s="121"/>
      <c r="E352" s="121"/>
      <c r="F352" s="121"/>
      <c r="G352" s="121"/>
      <c r="H352" s="121"/>
      <c r="I352" s="121"/>
      <c r="J352" s="121"/>
      <c r="K352" s="121"/>
      <c r="L352" s="121"/>
      <c r="M352" s="121"/>
      <c r="N352" s="121"/>
      <c r="O352" s="121"/>
      <c r="P352" s="121"/>
      <c r="Q352" s="121"/>
      <c r="R352" s="121"/>
      <c r="S352" s="121"/>
      <c r="T352" s="121"/>
    </row>
    <row r="353" spans="1:20" ht="15.75" customHeight="1" x14ac:dyDescent="0.25">
      <c r="A353" s="121"/>
      <c r="B353" s="121"/>
      <c r="C353" s="121"/>
      <c r="D353" s="121"/>
      <c r="E353" s="121"/>
      <c r="F353" s="121"/>
      <c r="G353" s="121"/>
      <c r="H353" s="121"/>
      <c r="I353" s="121"/>
      <c r="J353" s="121"/>
      <c r="K353" s="121"/>
      <c r="L353" s="121"/>
      <c r="M353" s="121"/>
      <c r="N353" s="121"/>
      <c r="O353" s="121"/>
      <c r="P353" s="121"/>
      <c r="Q353" s="121"/>
      <c r="R353" s="121"/>
      <c r="S353" s="121"/>
      <c r="T353" s="121"/>
    </row>
    <row r="354" spans="1:20" ht="15.75" customHeight="1" x14ac:dyDescent="0.25">
      <c r="A354" s="121"/>
      <c r="B354" s="121"/>
      <c r="C354" s="121"/>
      <c r="D354" s="121"/>
      <c r="E354" s="121"/>
      <c r="F354" s="121"/>
      <c r="G354" s="121"/>
      <c r="H354" s="121"/>
      <c r="I354" s="121"/>
      <c r="J354" s="121"/>
      <c r="K354" s="121"/>
      <c r="L354" s="121"/>
      <c r="M354" s="121"/>
      <c r="N354" s="121"/>
      <c r="O354" s="121"/>
      <c r="P354" s="121"/>
      <c r="Q354" s="121"/>
      <c r="R354" s="121"/>
      <c r="S354" s="121"/>
      <c r="T354" s="121"/>
    </row>
    <row r="355" spans="1:20" ht="15.75" customHeight="1" x14ac:dyDescent="0.25">
      <c r="A355" s="121"/>
      <c r="B355" s="121"/>
      <c r="C355" s="121"/>
      <c r="D355" s="121"/>
      <c r="E355" s="121"/>
      <c r="F355" s="121"/>
      <c r="G355" s="121"/>
      <c r="H355" s="121"/>
      <c r="I355" s="121"/>
      <c r="J355" s="121"/>
      <c r="K355" s="121"/>
      <c r="L355" s="121"/>
      <c r="M355" s="121"/>
      <c r="N355" s="121"/>
      <c r="O355" s="121"/>
      <c r="P355" s="121"/>
      <c r="Q355" s="121"/>
      <c r="R355" s="121"/>
      <c r="S355" s="121"/>
      <c r="T355" s="121"/>
    </row>
    <row r="356" spans="1:20" ht="15.75" customHeight="1" x14ac:dyDescent="0.25">
      <c r="A356" s="121"/>
      <c r="B356" s="121"/>
      <c r="C356" s="121"/>
      <c r="D356" s="121"/>
      <c r="E356" s="121"/>
      <c r="F356" s="121"/>
      <c r="G356" s="121"/>
      <c r="H356" s="121"/>
      <c r="I356" s="121"/>
      <c r="J356" s="121"/>
      <c r="K356" s="121"/>
      <c r="L356" s="121"/>
      <c r="M356" s="121"/>
      <c r="N356" s="121"/>
      <c r="O356" s="121"/>
      <c r="P356" s="121"/>
      <c r="Q356" s="121"/>
      <c r="R356" s="121"/>
      <c r="S356" s="121"/>
      <c r="T356" s="121"/>
    </row>
    <row r="357" spans="1:20" ht="15.75" customHeight="1" x14ac:dyDescent="0.25">
      <c r="A357" s="121"/>
      <c r="B357" s="121"/>
      <c r="C357" s="121"/>
      <c r="D357" s="121"/>
      <c r="E357" s="121"/>
      <c r="F357" s="121"/>
      <c r="G357" s="121"/>
      <c r="H357" s="121"/>
      <c r="I357" s="121"/>
      <c r="J357" s="121"/>
      <c r="K357" s="121"/>
      <c r="L357" s="121"/>
      <c r="M357" s="121"/>
      <c r="N357" s="121"/>
      <c r="O357" s="121"/>
      <c r="P357" s="121"/>
      <c r="Q357" s="121"/>
      <c r="R357" s="121"/>
      <c r="S357" s="121"/>
      <c r="T357" s="121"/>
    </row>
    <row r="358" spans="1:20" ht="15.75" customHeight="1" x14ac:dyDescent="0.25">
      <c r="A358" s="121"/>
      <c r="B358" s="121"/>
      <c r="C358" s="121"/>
      <c r="D358" s="121"/>
      <c r="E358" s="121"/>
      <c r="F358" s="121"/>
      <c r="G358" s="121"/>
      <c r="H358" s="121"/>
      <c r="I358" s="121"/>
      <c r="J358" s="121"/>
      <c r="K358" s="121"/>
      <c r="L358" s="121"/>
      <c r="M358" s="121"/>
      <c r="N358" s="121"/>
      <c r="O358" s="121"/>
      <c r="P358" s="121"/>
      <c r="Q358" s="121"/>
      <c r="R358" s="121"/>
      <c r="S358" s="121"/>
      <c r="T358" s="121"/>
    </row>
    <row r="359" spans="1:20" ht="15.75" customHeight="1" x14ac:dyDescent="0.25">
      <c r="A359" s="121"/>
      <c r="B359" s="121"/>
      <c r="C359" s="121"/>
      <c r="D359" s="121"/>
      <c r="E359" s="121"/>
      <c r="F359" s="121"/>
      <c r="G359" s="121"/>
      <c r="H359" s="121"/>
      <c r="I359" s="121"/>
      <c r="J359" s="121"/>
      <c r="K359" s="121"/>
      <c r="L359" s="121"/>
      <c r="M359" s="121"/>
      <c r="N359" s="121"/>
      <c r="O359" s="121"/>
      <c r="P359" s="121"/>
      <c r="Q359" s="121"/>
      <c r="R359" s="121"/>
      <c r="S359" s="121"/>
      <c r="T359" s="121"/>
    </row>
    <row r="360" spans="1:20" ht="15.75" customHeight="1" x14ac:dyDescent="0.25">
      <c r="A360" s="121"/>
      <c r="B360" s="121"/>
      <c r="C360" s="121"/>
      <c r="D360" s="121"/>
      <c r="E360" s="121"/>
      <c r="F360" s="121"/>
      <c r="G360" s="121"/>
      <c r="H360" s="121"/>
      <c r="I360" s="121"/>
      <c r="J360" s="121"/>
      <c r="K360" s="121"/>
      <c r="L360" s="121"/>
      <c r="M360" s="121"/>
      <c r="N360" s="121"/>
      <c r="O360" s="121"/>
      <c r="P360" s="121"/>
      <c r="Q360" s="121"/>
      <c r="R360" s="121"/>
      <c r="S360" s="121"/>
      <c r="T360" s="121"/>
    </row>
    <row r="361" spans="1:20" ht="15.75" customHeight="1" x14ac:dyDescent="0.25">
      <c r="A361" s="121"/>
      <c r="B361" s="121"/>
      <c r="C361" s="121"/>
      <c r="D361" s="121"/>
      <c r="E361" s="121"/>
      <c r="F361" s="121"/>
      <c r="G361" s="121"/>
      <c r="H361" s="121"/>
      <c r="I361" s="121"/>
      <c r="J361" s="121"/>
      <c r="K361" s="121"/>
      <c r="L361" s="121"/>
      <c r="M361" s="121"/>
      <c r="N361" s="121"/>
      <c r="O361" s="121"/>
      <c r="P361" s="121"/>
      <c r="Q361" s="121"/>
      <c r="R361" s="121"/>
      <c r="S361" s="121"/>
      <c r="T361" s="121"/>
    </row>
    <row r="362" spans="1:20" ht="15.75" customHeight="1" x14ac:dyDescent="0.25">
      <c r="A362" s="121"/>
      <c r="B362" s="121"/>
      <c r="C362" s="121"/>
      <c r="D362" s="121"/>
      <c r="E362" s="121"/>
      <c r="F362" s="121"/>
      <c r="G362" s="121"/>
      <c r="H362" s="121"/>
      <c r="I362" s="121"/>
      <c r="J362" s="121"/>
      <c r="K362" s="121"/>
      <c r="L362" s="121"/>
      <c r="M362" s="121"/>
      <c r="N362" s="121"/>
      <c r="O362" s="121"/>
      <c r="P362" s="121"/>
      <c r="Q362" s="121"/>
      <c r="R362" s="121"/>
      <c r="S362" s="121"/>
      <c r="T362" s="121"/>
    </row>
    <row r="363" spans="1:20" ht="15.75" customHeight="1" x14ac:dyDescent="0.25">
      <c r="A363" s="121"/>
      <c r="B363" s="121"/>
      <c r="C363" s="121"/>
      <c r="D363" s="121"/>
      <c r="E363" s="121"/>
      <c r="F363" s="121"/>
      <c r="G363" s="121"/>
      <c r="H363" s="121"/>
      <c r="I363" s="121"/>
      <c r="J363" s="121"/>
      <c r="K363" s="121"/>
      <c r="L363" s="121"/>
      <c r="M363" s="121"/>
      <c r="N363" s="121"/>
      <c r="O363" s="121"/>
      <c r="P363" s="121"/>
      <c r="Q363" s="121"/>
      <c r="R363" s="121"/>
      <c r="S363" s="121"/>
      <c r="T363" s="121"/>
    </row>
    <row r="364" spans="1:20" ht="15.75" customHeight="1" x14ac:dyDescent="0.25">
      <c r="A364" s="121"/>
      <c r="B364" s="121"/>
      <c r="C364" s="121"/>
      <c r="D364" s="121"/>
      <c r="E364" s="121"/>
      <c r="F364" s="121"/>
      <c r="G364" s="121"/>
      <c r="H364" s="121"/>
      <c r="I364" s="121"/>
      <c r="J364" s="121"/>
      <c r="K364" s="121"/>
      <c r="L364" s="121"/>
      <c r="M364" s="121"/>
      <c r="N364" s="121"/>
      <c r="O364" s="121"/>
      <c r="P364" s="121"/>
      <c r="Q364" s="121"/>
      <c r="R364" s="121"/>
      <c r="S364" s="121"/>
      <c r="T364" s="121"/>
    </row>
    <row r="365" spans="1:20" ht="15.75" customHeight="1" x14ac:dyDescent="0.25">
      <c r="A365" s="121"/>
      <c r="B365" s="121"/>
      <c r="C365" s="121"/>
      <c r="D365" s="121"/>
      <c r="E365" s="121"/>
      <c r="F365" s="121"/>
      <c r="G365" s="121"/>
      <c r="H365" s="121"/>
      <c r="I365" s="121"/>
      <c r="J365" s="121"/>
      <c r="K365" s="121"/>
      <c r="L365" s="121"/>
      <c r="M365" s="121"/>
      <c r="N365" s="121"/>
      <c r="O365" s="121"/>
      <c r="P365" s="121"/>
      <c r="Q365" s="121"/>
      <c r="R365" s="121"/>
      <c r="S365" s="121"/>
      <c r="T365" s="121"/>
    </row>
    <row r="366" spans="1:20" ht="15.75" customHeight="1" x14ac:dyDescent="0.25">
      <c r="A366" s="121"/>
      <c r="B366" s="121"/>
      <c r="C366" s="121"/>
      <c r="D366" s="121"/>
      <c r="E366" s="121"/>
      <c r="F366" s="121"/>
      <c r="G366" s="121"/>
      <c r="H366" s="121"/>
      <c r="I366" s="121"/>
      <c r="J366" s="121"/>
      <c r="K366" s="121"/>
      <c r="L366" s="121"/>
      <c r="M366" s="121"/>
      <c r="N366" s="121"/>
      <c r="O366" s="121"/>
      <c r="P366" s="121"/>
      <c r="Q366" s="121"/>
      <c r="R366" s="121"/>
      <c r="S366" s="121"/>
      <c r="T366" s="121"/>
    </row>
    <row r="367" spans="1:20" ht="15.75" customHeight="1" x14ac:dyDescent="0.25">
      <c r="A367" s="121"/>
      <c r="B367" s="121"/>
      <c r="C367" s="121"/>
      <c r="D367" s="121"/>
      <c r="E367" s="121"/>
      <c r="F367" s="121"/>
      <c r="G367" s="121"/>
      <c r="H367" s="121"/>
      <c r="I367" s="121"/>
      <c r="J367" s="121"/>
      <c r="K367" s="121"/>
      <c r="L367" s="121"/>
      <c r="M367" s="121"/>
      <c r="N367" s="121"/>
      <c r="O367" s="121"/>
      <c r="P367" s="121"/>
      <c r="Q367" s="121"/>
      <c r="R367" s="121"/>
      <c r="S367" s="121"/>
      <c r="T367" s="121"/>
    </row>
    <row r="368" spans="1:20" ht="15.75" customHeight="1" x14ac:dyDescent="0.25">
      <c r="A368" s="121"/>
      <c r="B368" s="121"/>
      <c r="C368" s="121"/>
      <c r="D368" s="121"/>
      <c r="E368" s="121"/>
      <c r="F368" s="121"/>
      <c r="G368" s="121"/>
      <c r="H368" s="121"/>
      <c r="I368" s="121"/>
      <c r="J368" s="121"/>
      <c r="K368" s="121"/>
      <c r="L368" s="121"/>
      <c r="M368" s="121"/>
      <c r="N368" s="121"/>
      <c r="O368" s="121"/>
      <c r="P368" s="121"/>
      <c r="Q368" s="121"/>
      <c r="R368" s="121"/>
      <c r="S368" s="121"/>
      <c r="T368" s="121"/>
    </row>
    <row r="369" spans="1:20" ht="15.75" customHeight="1" x14ac:dyDescent="0.25">
      <c r="A369" s="121"/>
      <c r="B369" s="121"/>
      <c r="C369" s="121"/>
      <c r="D369" s="121"/>
      <c r="E369" s="121"/>
      <c r="F369" s="121"/>
      <c r="G369" s="121"/>
      <c r="H369" s="121"/>
      <c r="I369" s="121"/>
      <c r="J369" s="121"/>
      <c r="K369" s="121"/>
      <c r="L369" s="121"/>
      <c r="M369" s="121"/>
      <c r="N369" s="121"/>
      <c r="O369" s="121"/>
      <c r="P369" s="121"/>
      <c r="Q369" s="121"/>
      <c r="R369" s="121"/>
      <c r="S369" s="121"/>
      <c r="T369" s="121"/>
    </row>
    <row r="370" spans="1:20" ht="15.75" customHeight="1" x14ac:dyDescent="0.25">
      <c r="A370" s="121"/>
      <c r="B370" s="121"/>
      <c r="C370" s="121"/>
      <c r="D370" s="121"/>
      <c r="E370" s="121"/>
      <c r="F370" s="121"/>
      <c r="G370" s="121"/>
      <c r="H370" s="121"/>
      <c r="I370" s="121"/>
      <c r="J370" s="121"/>
      <c r="K370" s="121"/>
      <c r="L370" s="121"/>
      <c r="M370" s="121"/>
      <c r="N370" s="121"/>
      <c r="O370" s="121"/>
      <c r="P370" s="121"/>
      <c r="Q370" s="121"/>
      <c r="R370" s="121"/>
      <c r="S370" s="121"/>
      <c r="T370" s="121"/>
    </row>
    <row r="371" spans="1:20" ht="15.75" customHeight="1" x14ac:dyDescent="0.25">
      <c r="A371" s="121"/>
      <c r="B371" s="121"/>
      <c r="C371" s="121"/>
      <c r="D371" s="121"/>
      <c r="E371" s="121"/>
      <c r="F371" s="121"/>
      <c r="G371" s="121"/>
      <c r="H371" s="121"/>
      <c r="I371" s="121"/>
      <c r="J371" s="121"/>
      <c r="K371" s="121"/>
      <c r="L371" s="121"/>
      <c r="M371" s="121"/>
      <c r="N371" s="121"/>
      <c r="O371" s="121"/>
      <c r="P371" s="121"/>
      <c r="Q371" s="121"/>
      <c r="R371" s="121"/>
      <c r="S371" s="121"/>
      <c r="T371" s="121"/>
    </row>
    <row r="372" spans="1:20" ht="15.75" customHeight="1" x14ac:dyDescent="0.25">
      <c r="A372" s="121"/>
      <c r="B372" s="121"/>
      <c r="C372" s="121"/>
      <c r="D372" s="121"/>
      <c r="E372" s="121"/>
      <c r="F372" s="121"/>
      <c r="G372" s="121"/>
      <c r="H372" s="121"/>
      <c r="I372" s="121"/>
      <c r="J372" s="121"/>
      <c r="K372" s="121"/>
      <c r="L372" s="121"/>
      <c r="M372" s="121"/>
      <c r="N372" s="121"/>
      <c r="O372" s="121"/>
      <c r="P372" s="121"/>
      <c r="Q372" s="121"/>
      <c r="R372" s="121"/>
      <c r="S372" s="121"/>
      <c r="T372" s="121"/>
    </row>
    <row r="373" spans="1:20" ht="15.75" customHeight="1" x14ac:dyDescent="0.25">
      <c r="A373" s="121"/>
      <c r="B373" s="121"/>
      <c r="C373" s="121"/>
      <c r="D373" s="121"/>
      <c r="E373" s="121"/>
      <c r="F373" s="121"/>
      <c r="G373" s="121"/>
      <c r="H373" s="121"/>
      <c r="I373" s="121"/>
      <c r="J373" s="121"/>
      <c r="K373" s="121"/>
      <c r="L373" s="121"/>
      <c r="M373" s="121"/>
      <c r="N373" s="121"/>
      <c r="O373" s="121"/>
      <c r="P373" s="121"/>
      <c r="Q373" s="121"/>
      <c r="R373" s="121"/>
      <c r="S373" s="121"/>
      <c r="T373" s="121"/>
    </row>
    <row r="374" spans="1:20" ht="15.75" customHeight="1" x14ac:dyDescent="0.25">
      <c r="A374" s="121"/>
      <c r="B374" s="121"/>
      <c r="C374" s="121"/>
      <c r="D374" s="121"/>
      <c r="E374" s="121"/>
      <c r="F374" s="121"/>
      <c r="G374" s="121"/>
      <c r="H374" s="121"/>
      <c r="I374" s="121"/>
      <c r="J374" s="121"/>
      <c r="K374" s="121"/>
      <c r="L374" s="121"/>
      <c r="M374" s="121"/>
      <c r="N374" s="121"/>
      <c r="O374" s="121"/>
      <c r="P374" s="121"/>
      <c r="Q374" s="121"/>
      <c r="R374" s="121"/>
      <c r="S374" s="121"/>
      <c r="T374" s="121"/>
    </row>
    <row r="375" spans="1:20" ht="15.75" customHeight="1" x14ac:dyDescent="0.25">
      <c r="A375" s="121"/>
      <c r="B375" s="121"/>
      <c r="C375" s="121"/>
      <c r="D375" s="121"/>
      <c r="E375" s="121"/>
      <c r="F375" s="121"/>
      <c r="G375" s="121"/>
      <c r="H375" s="121"/>
      <c r="I375" s="121"/>
      <c r="J375" s="121"/>
      <c r="K375" s="121"/>
      <c r="L375" s="121"/>
      <c r="M375" s="121"/>
      <c r="N375" s="121"/>
      <c r="O375" s="121"/>
      <c r="P375" s="121"/>
      <c r="Q375" s="121"/>
      <c r="R375" s="121"/>
      <c r="S375" s="121"/>
      <c r="T375" s="121"/>
    </row>
    <row r="376" spans="1:20" ht="15.75" customHeight="1" x14ac:dyDescent="0.25">
      <c r="A376" s="121"/>
      <c r="B376" s="121"/>
      <c r="C376" s="121"/>
      <c r="D376" s="121"/>
      <c r="E376" s="121"/>
      <c r="F376" s="121"/>
      <c r="G376" s="121"/>
      <c r="H376" s="121"/>
      <c r="I376" s="121"/>
      <c r="J376" s="121"/>
      <c r="K376" s="121"/>
      <c r="L376" s="121"/>
      <c r="M376" s="121"/>
      <c r="N376" s="121"/>
      <c r="O376" s="121"/>
      <c r="P376" s="121"/>
      <c r="Q376" s="121"/>
      <c r="R376" s="121"/>
      <c r="S376" s="121"/>
      <c r="T376" s="121"/>
    </row>
    <row r="377" spans="1:20" ht="15.75" customHeight="1" x14ac:dyDescent="0.25">
      <c r="A377" s="121"/>
      <c r="B377" s="121"/>
      <c r="C377" s="121"/>
      <c r="D377" s="121"/>
      <c r="E377" s="121"/>
      <c r="F377" s="121"/>
      <c r="G377" s="121"/>
      <c r="H377" s="121"/>
      <c r="I377" s="121"/>
      <c r="J377" s="121"/>
      <c r="K377" s="121"/>
      <c r="L377" s="121"/>
      <c r="M377" s="121"/>
      <c r="N377" s="121"/>
      <c r="O377" s="121"/>
      <c r="P377" s="121"/>
      <c r="Q377" s="121"/>
      <c r="R377" s="121"/>
      <c r="S377" s="121"/>
      <c r="T377" s="121"/>
    </row>
    <row r="378" spans="1:20" ht="15.75" customHeight="1" x14ac:dyDescent="0.25">
      <c r="A378" s="121"/>
      <c r="B378" s="121"/>
      <c r="C378" s="121"/>
      <c r="D378" s="121"/>
      <c r="E378" s="121"/>
      <c r="F378" s="121"/>
      <c r="G378" s="121"/>
      <c r="H378" s="121"/>
      <c r="I378" s="121"/>
      <c r="J378" s="121"/>
      <c r="K378" s="121"/>
      <c r="L378" s="121"/>
      <c r="M378" s="121"/>
      <c r="N378" s="121"/>
      <c r="O378" s="121"/>
      <c r="P378" s="121"/>
      <c r="Q378" s="121"/>
      <c r="R378" s="121"/>
      <c r="S378" s="121"/>
      <c r="T378" s="121"/>
    </row>
    <row r="379" spans="1:20" ht="15.75" customHeight="1" x14ac:dyDescent="0.25">
      <c r="A379" s="121"/>
      <c r="B379" s="121"/>
      <c r="C379" s="121"/>
      <c r="D379" s="121"/>
      <c r="E379" s="121"/>
      <c r="F379" s="121"/>
      <c r="G379" s="121"/>
      <c r="H379" s="121"/>
      <c r="I379" s="121"/>
      <c r="J379" s="121"/>
      <c r="K379" s="121"/>
      <c r="L379" s="121"/>
      <c r="M379" s="121"/>
      <c r="N379" s="121"/>
      <c r="O379" s="121"/>
      <c r="P379" s="121"/>
      <c r="Q379" s="121"/>
      <c r="R379" s="121"/>
      <c r="S379" s="121"/>
      <c r="T379" s="121"/>
    </row>
    <row r="380" spans="1:20" ht="15.75" customHeight="1" x14ac:dyDescent="0.25">
      <c r="A380" s="121"/>
      <c r="B380" s="121"/>
      <c r="C380" s="121"/>
      <c r="D380" s="121"/>
      <c r="E380" s="121"/>
      <c r="F380" s="121"/>
      <c r="G380" s="121"/>
      <c r="H380" s="121"/>
      <c r="I380" s="121"/>
      <c r="J380" s="121"/>
      <c r="K380" s="121"/>
      <c r="L380" s="121"/>
      <c r="M380" s="121"/>
      <c r="N380" s="121"/>
      <c r="O380" s="121"/>
      <c r="P380" s="121"/>
      <c r="Q380" s="121"/>
      <c r="R380" s="121"/>
      <c r="S380" s="121"/>
      <c r="T380" s="121"/>
    </row>
    <row r="381" spans="1:20" ht="15.75" customHeight="1" x14ac:dyDescent="0.25">
      <c r="A381" s="121"/>
      <c r="B381" s="121"/>
      <c r="C381" s="121"/>
      <c r="D381" s="121"/>
      <c r="E381" s="121"/>
      <c r="F381" s="121"/>
      <c r="G381" s="121"/>
      <c r="H381" s="121"/>
      <c r="I381" s="121"/>
      <c r="J381" s="121"/>
      <c r="K381" s="121"/>
      <c r="L381" s="121"/>
      <c r="M381" s="121"/>
      <c r="N381" s="121"/>
      <c r="O381" s="121"/>
      <c r="P381" s="121"/>
      <c r="Q381" s="121"/>
      <c r="R381" s="121"/>
      <c r="S381" s="121"/>
      <c r="T381" s="121"/>
    </row>
    <row r="382" spans="1:20" ht="15.75" customHeight="1" x14ac:dyDescent="0.25">
      <c r="A382" s="121"/>
      <c r="B382" s="121"/>
      <c r="C382" s="121"/>
      <c r="D382" s="121"/>
      <c r="E382" s="121"/>
      <c r="F382" s="121"/>
      <c r="G382" s="121"/>
      <c r="H382" s="121"/>
      <c r="I382" s="121"/>
      <c r="J382" s="121"/>
      <c r="K382" s="121"/>
      <c r="L382" s="121"/>
      <c r="M382" s="121"/>
      <c r="N382" s="121"/>
      <c r="O382" s="121"/>
      <c r="P382" s="121"/>
      <c r="Q382" s="121"/>
      <c r="R382" s="121"/>
      <c r="S382" s="121"/>
      <c r="T382" s="121"/>
    </row>
    <row r="383" spans="1:20" ht="15.75" customHeight="1" x14ac:dyDescent="0.25">
      <c r="A383" s="121"/>
      <c r="B383" s="121"/>
      <c r="C383" s="121"/>
      <c r="D383" s="121"/>
      <c r="E383" s="121"/>
      <c r="F383" s="121"/>
      <c r="G383" s="121"/>
      <c r="H383" s="121"/>
      <c r="I383" s="121"/>
      <c r="J383" s="121"/>
      <c r="K383" s="121"/>
      <c r="L383" s="121"/>
      <c r="M383" s="121"/>
      <c r="N383" s="121"/>
      <c r="O383" s="121"/>
      <c r="P383" s="121"/>
      <c r="Q383" s="121"/>
      <c r="R383" s="121"/>
      <c r="S383" s="121"/>
      <c r="T383" s="121"/>
    </row>
    <row r="384" spans="1:20" ht="15.75" customHeight="1" x14ac:dyDescent="0.25">
      <c r="A384" s="121"/>
      <c r="B384" s="121"/>
      <c r="C384" s="121"/>
      <c r="D384" s="121"/>
      <c r="E384" s="121"/>
      <c r="F384" s="121"/>
      <c r="G384" s="121"/>
      <c r="H384" s="121"/>
      <c r="I384" s="121"/>
      <c r="J384" s="121"/>
      <c r="K384" s="121"/>
      <c r="L384" s="121"/>
      <c r="M384" s="121"/>
      <c r="N384" s="121"/>
      <c r="O384" s="121"/>
      <c r="P384" s="121"/>
      <c r="Q384" s="121"/>
      <c r="R384" s="121"/>
      <c r="S384" s="121"/>
      <c r="T384" s="121"/>
    </row>
    <row r="385" spans="1:20" ht="15.75" customHeight="1" x14ac:dyDescent="0.25">
      <c r="A385" s="121"/>
      <c r="B385" s="121"/>
      <c r="C385" s="121"/>
      <c r="D385" s="121"/>
      <c r="E385" s="121"/>
      <c r="F385" s="121"/>
      <c r="G385" s="121"/>
      <c r="H385" s="121"/>
      <c r="I385" s="121"/>
      <c r="J385" s="121"/>
      <c r="K385" s="121"/>
      <c r="L385" s="121"/>
      <c r="M385" s="121"/>
      <c r="N385" s="121"/>
      <c r="O385" s="121"/>
      <c r="P385" s="121"/>
      <c r="Q385" s="121"/>
      <c r="R385" s="121"/>
      <c r="S385" s="121"/>
      <c r="T385" s="121"/>
    </row>
    <row r="386" spans="1:20" ht="15.75" customHeight="1" x14ac:dyDescent="0.25">
      <c r="A386" s="121"/>
      <c r="B386" s="121"/>
      <c r="C386" s="121"/>
      <c r="D386" s="121"/>
      <c r="E386" s="121"/>
      <c r="F386" s="121"/>
      <c r="G386" s="121"/>
      <c r="H386" s="121"/>
      <c r="I386" s="121"/>
      <c r="J386" s="121"/>
      <c r="K386" s="121"/>
      <c r="L386" s="121"/>
      <c r="M386" s="121"/>
      <c r="N386" s="121"/>
      <c r="O386" s="121"/>
      <c r="P386" s="121"/>
      <c r="Q386" s="121"/>
      <c r="R386" s="121"/>
      <c r="S386" s="121"/>
      <c r="T386" s="121"/>
    </row>
    <row r="387" spans="1:20" ht="15.75" customHeight="1" x14ac:dyDescent="0.25">
      <c r="A387" s="121"/>
      <c r="B387" s="121"/>
      <c r="C387" s="121"/>
      <c r="D387" s="121"/>
      <c r="E387" s="121"/>
      <c r="F387" s="121"/>
      <c r="G387" s="121"/>
      <c r="H387" s="121"/>
      <c r="I387" s="121"/>
      <c r="J387" s="121"/>
      <c r="K387" s="121"/>
      <c r="L387" s="121"/>
      <c r="M387" s="121"/>
      <c r="N387" s="121"/>
      <c r="O387" s="121"/>
      <c r="P387" s="121"/>
      <c r="Q387" s="121"/>
      <c r="R387" s="121"/>
      <c r="S387" s="121"/>
      <c r="T387" s="121"/>
    </row>
    <row r="388" spans="1:20" ht="15.75" customHeight="1" x14ac:dyDescent="0.25">
      <c r="A388" s="121"/>
      <c r="B388" s="121"/>
      <c r="C388" s="121"/>
      <c r="D388" s="121"/>
      <c r="E388" s="121"/>
      <c r="F388" s="121"/>
      <c r="G388" s="121"/>
      <c r="H388" s="121"/>
      <c r="I388" s="121"/>
      <c r="J388" s="121"/>
      <c r="K388" s="121"/>
      <c r="L388" s="121"/>
      <c r="M388" s="121"/>
      <c r="N388" s="121"/>
      <c r="O388" s="121"/>
      <c r="P388" s="121"/>
      <c r="Q388" s="121"/>
      <c r="R388" s="121"/>
      <c r="S388" s="121"/>
      <c r="T388" s="121"/>
    </row>
    <row r="389" spans="1:20" ht="15.75" customHeight="1" x14ac:dyDescent="0.25">
      <c r="A389" s="121"/>
      <c r="B389" s="121"/>
      <c r="C389" s="121"/>
      <c r="D389" s="121"/>
      <c r="E389" s="121"/>
      <c r="F389" s="121"/>
      <c r="G389" s="121"/>
      <c r="H389" s="121"/>
      <c r="I389" s="121"/>
      <c r="J389" s="121"/>
      <c r="K389" s="121"/>
      <c r="L389" s="121"/>
      <c r="M389" s="121"/>
      <c r="N389" s="121"/>
      <c r="O389" s="121"/>
      <c r="P389" s="121"/>
      <c r="Q389" s="121"/>
      <c r="R389" s="121"/>
      <c r="S389" s="121"/>
      <c r="T389" s="121"/>
    </row>
    <row r="390" spans="1:20" ht="15.75" customHeight="1" x14ac:dyDescent="0.25">
      <c r="A390" s="121"/>
      <c r="B390" s="121"/>
      <c r="C390" s="121"/>
      <c r="D390" s="121"/>
      <c r="E390" s="121"/>
      <c r="F390" s="121"/>
      <c r="G390" s="121"/>
      <c r="H390" s="121"/>
      <c r="I390" s="121"/>
      <c r="J390" s="121"/>
      <c r="K390" s="121"/>
      <c r="L390" s="121"/>
      <c r="M390" s="121"/>
      <c r="N390" s="121"/>
      <c r="O390" s="121"/>
      <c r="P390" s="121"/>
      <c r="Q390" s="121"/>
      <c r="R390" s="121"/>
      <c r="S390" s="121"/>
      <c r="T390" s="121"/>
    </row>
    <row r="391" spans="1:20" ht="15.75" customHeight="1" x14ac:dyDescent="0.25">
      <c r="A391" s="121"/>
      <c r="B391" s="121"/>
      <c r="C391" s="121"/>
      <c r="D391" s="121"/>
      <c r="E391" s="121"/>
      <c r="F391" s="121"/>
      <c r="G391" s="121"/>
      <c r="H391" s="121"/>
      <c r="I391" s="121"/>
      <c r="J391" s="121"/>
      <c r="K391" s="121"/>
      <c r="L391" s="121"/>
      <c r="M391" s="121"/>
      <c r="N391" s="121"/>
      <c r="O391" s="121"/>
      <c r="P391" s="121"/>
      <c r="Q391" s="121"/>
      <c r="R391" s="121"/>
      <c r="S391" s="121"/>
      <c r="T391" s="121"/>
    </row>
    <row r="392" spans="1:20" ht="15.75" customHeight="1" x14ac:dyDescent="0.25">
      <c r="A392" s="121"/>
      <c r="B392" s="121"/>
      <c r="C392" s="121"/>
      <c r="D392" s="121"/>
      <c r="E392" s="121"/>
      <c r="F392" s="121"/>
      <c r="G392" s="121"/>
      <c r="H392" s="121"/>
      <c r="I392" s="121"/>
      <c r="J392" s="121"/>
      <c r="K392" s="121"/>
      <c r="L392" s="121"/>
      <c r="M392" s="121"/>
      <c r="N392" s="121"/>
      <c r="O392" s="121"/>
      <c r="P392" s="121"/>
      <c r="Q392" s="121"/>
      <c r="R392" s="121"/>
      <c r="S392" s="121"/>
      <c r="T392" s="121"/>
    </row>
    <row r="393" spans="1:20" ht="15.75" customHeight="1" x14ac:dyDescent="0.25">
      <c r="A393" s="121"/>
      <c r="B393" s="121"/>
      <c r="C393" s="121"/>
      <c r="D393" s="121"/>
      <c r="E393" s="121"/>
      <c r="F393" s="121"/>
      <c r="G393" s="121"/>
      <c r="H393" s="121"/>
      <c r="I393" s="121"/>
      <c r="J393" s="121"/>
      <c r="K393" s="121"/>
      <c r="L393" s="121"/>
      <c r="M393" s="121"/>
      <c r="N393" s="121"/>
      <c r="O393" s="121"/>
      <c r="P393" s="121"/>
      <c r="Q393" s="121"/>
      <c r="R393" s="121"/>
      <c r="S393" s="121"/>
      <c r="T393" s="121"/>
    </row>
    <row r="394" spans="1:20" ht="15.75" customHeight="1" x14ac:dyDescent="0.25">
      <c r="A394" s="121"/>
      <c r="B394" s="121"/>
      <c r="C394" s="121"/>
      <c r="D394" s="121"/>
      <c r="E394" s="121"/>
      <c r="F394" s="121"/>
      <c r="G394" s="121"/>
      <c r="H394" s="121"/>
      <c r="I394" s="121"/>
      <c r="J394" s="121"/>
      <c r="K394" s="121"/>
      <c r="L394" s="121"/>
      <c r="M394" s="121"/>
      <c r="N394" s="121"/>
      <c r="O394" s="121"/>
      <c r="P394" s="121"/>
      <c r="Q394" s="121"/>
      <c r="R394" s="121"/>
      <c r="S394" s="121"/>
      <c r="T394" s="121"/>
    </row>
    <row r="395" spans="1:20" ht="15.75" customHeight="1" x14ac:dyDescent="0.25">
      <c r="A395" s="121"/>
      <c r="B395" s="121"/>
      <c r="C395" s="121"/>
      <c r="D395" s="121"/>
      <c r="E395" s="121"/>
      <c r="F395" s="121"/>
      <c r="G395" s="121"/>
      <c r="H395" s="121"/>
      <c r="I395" s="121"/>
      <c r="J395" s="121"/>
      <c r="K395" s="121"/>
      <c r="L395" s="121"/>
      <c r="M395" s="121"/>
      <c r="N395" s="121"/>
      <c r="O395" s="121"/>
      <c r="P395" s="121"/>
      <c r="Q395" s="121"/>
      <c r="R395" s="121"/>
      <c r="S395" s="121"/>
      <c r="T395" s="121"/>
    </row>
    <row r="396" spans="1:20" ht="15.75" customHeight="1" x14ac:dyDescent="0.25">
      <c r="A396" s="121"/>
      <c r="B396" s="121"/>
      <c r="C396" s="121"/>
      <c r="D396" s="121"/>
      <c r="E396" s="121"/>
      <c r="F396" s="121"/>
      <c r="G396" s="121"/>
      <c r="H396" s="121"/>
      <c r="I396" s="121"/>
      <c r="J396" s="121"/>
      <c r="K396" s="121"/>
      <c r="L396" s="121"/>
      <c r="M396" s="121"/>
      <c r="N396" s="121"/>
      <c r="O396" s="121"/>
      <c r="P396" s="121"/>
      <c r="Q396" s="121"/>
      <c r="R396" s="121"/>
      <c r="S396" s="121"/>
      <c r="T396" s="121"/>
    </row>
    <row r="397" spans="1:20" ht="15.75" customHeight="1" x14ac:dyDescent="0.25">
      <c r="A397" s="121"/>
      <c r="B397" s="121"/>
      <c r="C397" s="121"/>
      <c r="D397" s="121"/>
      <c r="E397" s="121"/>
      <c r="F397" s="121"/>
      <c r="G397" s="121"/>
      <c r="H397" s="121"/>
      <c r="I397" s="121"/>
      <c r="J397" s="121"/>
      <c r="K397" s="121"/>
      <c r="L397" s="121"/>
      <c r="M397" s="121"/>
      <c r="N397" s="121"/>
      <c r="O397" s="121"/>
      <c r="P397" s="121"/>
      <c r="Q397" s="121"/>
      <c r="R397" s="121"/>
      <c r="S397" s="121"/>
      <c r="T397" s="121"/>
    </row>
    <row r="398" spans="1:20" ht="15.75" customHeight="1" x14ac:dyDescent="0.25">
      <c r="A398" s="121"/>
      <c r="B398" s="121"/>
      <c r="C398" s="121"/>
      <c r="D398" s="121"/>
      <c r="E398" s="121"/>
      <c r="F398" s="121"/>
      <c r="G398" s="121"/>
      <c r="H398" s="121"/>
      <c r="I398" s="121"/>
      <c r="J398" s="121"/>
      <c r="K398" s="121"/>
      <c r="L398" s="121"/>
      <c r="M398" s="121"/>
      <c r="N398" s="121"/>
      <c r="O398" s="121"/>
      <c r="P398" s="121"/>
      <c r="Q398" s="121"/>
      <c r="R398" s="121"/>
      <c r="S398" s="121"/>
      <c r="T398" s="121"/>
    </row>
    <row r="399" spans="1:20" ht="15.75" customHeight="1" x14ac:dyDescent="0.25">
      <c r="A399" s="121"/>
      <c r="B399" s="121"/>
      <c r="C399" s="121"/>
      <c r="D399" s="121"/>
      <c r="E399" s="121"/>
      <c r="F399" s="121"/>
      <c r="G399" s="121"/>
      <c r="H399" s="121"/>
      <c r="I399" s="121"/>
      <c r="J399" s="121"/>
      <c r="K399" s="121"/>
      <c r="L399" s="121"/>
      <c r="M399" s="121"/>
      <c r="N399" s="121"/>
      <c r="O399" s="121"/>
      <c r="P399" s="121"/>
      <c r="Q399" s="121"/>
      <c r="R399" s="121"/>
      <c r="S399" s="121"/>
      <c r="T399" s="121"/>
    </row>
    <row r="400" spans="1:20" ht="15.75" customHeight="1" x14ac:dyDescent="0.25">
      <c r="A400" s="121"/>
      <c r="B400" s="121"/>
      <c r="C400" s="121"/>
      <c r="D400" s="121"/>
      <c r="E400" s="121"/>
      <c r="F400" s="121"/>
      <c r="G400" s="121"/>
      <c r="H400" s="121"/>
      <c r="I400" s="121"/>
      <c r="J400" s="121"/>
      <c r="K400" s="121"/>
      <c r="L400" s="121"/>
      <c r="M400" s="121"/>
      <c r="N400" s="121"/>
      <c r="O400" s="121"/>
      <c r="P400" s="121"/>
      <c r="Q400" s="121"/>
      <c r="R400" s="121"/>
      <c r="S400" s="121"/>
      <c r="T400" s="121"/>
    </row>
    <row r="401" spans="1:20" ht="15.75" customHeight="1" x14ac:dyDescent="0.25">
      <c r="A401" s="121"/>
      <c r="B401" s="121"/>
      <c r="C401" s="121"/>
      <c r="D401" s="121"/>
      <c r="E401" s="121"/>
      <c r="F401" s="121"/>
      <c r="G401" s="121"/>
      <c r="H401" s="121"/>
      <c r="I401" s="121"/>
      <c r="J401" s="121"/>
      <c r="K401" s="121"/>
      <c r="L401" s="121"/>
      <c r="M401" s="121"/>
      <c r="N401" s="121"/>
      <c r="O401" s="121"/>
      <c r="P401" s="121"/>
      <c r="Q401" s="121"/>
      <c r="R401" s="121"/>
      <c r="S401" s="121"/>
      <c r="T401" s="121"/>
    </row>
    <row r="402" spans="1:20" ht="15.75" customHeight="1" x14ac:dyDescent="0.25">
      <c r="A402" s="121"/>
      <c r="B402" s="121"/>
      <c r="C402" s="121"/>
      <c r="D402" s="121"/>
      <c r="E402" s="121"/>
      <c r="F402" s="121"/>
      <c r="G402" s="121"/>
      <c r="H402" s="121"/>
      <c r="I402" s="121"/>
      <c r="J402" s="121"/>
      <c r="K402" s="121"/>
      <c r="L402" s="121"/>
      <c r="M402" s="121"/>
      <c r="N402" s="121"/>
      <c r="O402" s="121"/>
      <c r="P402" s="121"/>
      <c r="Q402" s="121"/>
      <c r="R402" s="121"/>
      <c r="S402" s="121"/>
      <c r="T402" s="121"/>
    </row>
    <row r="403" spans="1:20" ht="15.75" customHeight="1" x14ac:dyDescent="0.25">
      <c r="A403" s="121"/>
      <c r="B403" s="121"/>
      <c r="C403" s="121"/>
      <c r="D403" s="121"/>
      <c r="E403" s="121"/>
      <c r="F403" s="121"/>
      <c r="G403" s="121"/>
      <c r="H403" s="121"/>
      <c r="I403" s="121"/>
      <c r="J403" s="121"/>
      <c r="K403" s="121"/>
      <c r="L403" s="121"/>
      <c r="M403" s="121"/>
      <c r="N403" s="121"/>
      <c r="O403" s="121"/>
      <c r="P403" s="121"/>
      <c r="Q403" s="121"/>
      <c r="R403" s="121"/>
      <c r="S403" s="121"/>
      <c r="T403" s="121"/>
    </row>
    <row r="404" spans="1:20" ht="15.75" customHeight="1" x14ac:dyDescent="0.25">
      <c r="A404" s="121"/>
      <c r="B404" s="121"/>
      <c r="C404" s="121"/>
      <c r="D404" s="121"/>
      <c r="E404" s="121"/>
      <c r="F404" s="121"/>
      <c r="G404" s="121"/>
      <c r="H404" s="121"/>
      <c r="I404" s="121"/>
      <c r="J404" s="121"/>
      <c r="K404" s="121"/>
      <c r="L404" s="121"/>
      <c r="M404" s="121"/>
      <c r="N404" s="121"/>
      <c r="O404" s="121"/>
      <c r="P404" s="121"/>
      <c r="Q404" s="121"/>
      <c r="R404" s="121"/>
      <c r="S404" s="121"/>
      <c r="T404" s="121"/>
    </row>
    <row r="405" spans="1:20" ht="15.75" customHeight="1" x14ac:dyDescent="0.25">
      <c r="A405" s="121"/>
      <c r="B405" s="121"/>
      <c r="C405" s="121"/>
      <c r="D405" s="121"/>
      <c r="E405" s="121"/>
      <c r="F405" s="121"/>
      <c r="G405" s="121"/>
      <c r="H405" s="121"/>
      <c r="I405" s="121"/>
      <c r="J405" s="121"/>
      <c r="K405" s="121"/>
      <c r="L405" s="121"/>
      <c r="M405" s="121"/>
      <c r="N405" s="121"/>
      <c r="O405" s="121"/>
      <c r="P405" s="121"/>
      <c r="Q405" s="121"/>
      <c r="R405" s="121"/>
      <c r="S405" s="121"/>
      <c r="T405" s="121"/>
    </row>
    <row r="406" spans="1:20" ht="15.75" customHeight="1" x14ac:dyDescent="0.25">
      <c r="A406" s="121"/>
      <c r="B406" s="121"/>
      <c r="C406" s="121"/>
      <c r="D406" s="121"/>
      <c r="E406" s="121"/>
      <c r="F406" s="121"/>
      <c r="G406" s="121"/>
      <c r="H406" s="121"/>
      <c r="I406" s="121"/>
      <c r="J406" s="121"/>
      <c r="K406" s="121"/>
      <c r="L406" s="121"/>
      <c r="M406" s="121"/>
      <c r="N406" s="121"/>
      <c r="O406" s="121"/>
      <c r="P406" s="121"/>
      <c r="Q406" s="121"/>
      <c r="R406" s="121"/>
      <c r="S406" s="121"/>
      <c r="T406" s="121"/>
    </row>
    <row r="407" spans="1:20" ht="15.75" customHeight="1" x14ac:dyDescent="0.25">
      <c r="A407" s="121"/>
      <c r="B407" s="121"/>
      <c r="C407" s="121"/>
      <c r="D407" s="121"/>
      <c r="E407" s="121"/>
      <c r="F407" s="121"/>
      <c r="G407" s="121"/>
      <c r="H407" s="121"/>
      <c r="I407" s="121"/>
      <c r="J407" s="121"/>
      <c r="K407" s="121"/>
      <c r="L407" s="121"/>
      <c r="M407" s="121"/>
      <c r="N407" s="121"/>
      <c r="O407" s="121"/>
      <c r="P407" s="121"/>
      <c r="Q407" s="121"/>
      <c r="R407" s="121"/>
      <c r="S407" s="121"/>
      <c r="T407" s="121"/>
    </row>
    <row r="408" spans="1:20" ht="15.75" customHeight="1" x14ac:dyDescent="0.25">
      <c r="A408" s="121"/>
      <c r="B408" s="121"/>
      <c r="C408" s="121"/>
      <c r="D408" s="121"/>
      <c r="E408" s="121"/>
      <c r="F408" s="121"/>
      <c r="G408" s="121"/>
      <c r="H408" s="121"/>
      <c r="I408" s="121"/>
      <c r="J408" s="121"/>
      <c r="K408" s="121"/>
      <c r="L408" s="121"/>
      <c r="M408" s="121"/>
      <c r="N408" s="121"/>
      <c r="O408" s="121"/>
      <c r="P408" s="121"/>
      <c r="Q408" s="121"/>
      <c r="R408" s="121"/>
      <c r="S408" s="121"/>
      <c r="T408" s="121"/>
    </row>
    <row r="409" spans="1:20" ht="15.75" customHeight="1" x14ac:dyDescent="0.25">
      <c r="A409" s="121"/>
      <c r="B409" s="121"/>
      <c r="C409" s="121"/>
      <c r="D409" s="121"/>
      <c r="E409" s="121"/>
      <c r="F409" s="121"/>
      <c r="G409" s="121"/>
      <c r="H409" s="121"/>
      <c r="I409" s="121"/>
      <c r="J409" s="121"/>
      <c r="K409" s="121"/>
      <c r="L409" s="121"/>
      <c r="M409" s="121"/>
      <c r="N409" s="121"/>
      <c r="O409" s="121"/>
      <c r="P409" s="121"/>
      <c r="Q409" s="121"/>
      <c r="R409" s="121"/>
      <c r="S409" s="121"/>
      <c r="T409" s="121"/>
    </row>
    <row r="410" spans="1:20" ht="15.75" customHeight="1" x14ac:dyDescent="0.25">
      <c r="A410" s="121"/>
      <c r="B410" s="121"/>
      <c r="C410" s="121"/>
      <c r="D410" s="121"/>
      <c r="E410" s="121"/>
      <c r="F410" s="121"/>
      <c r="G410" s="121"/>
      <c r="H410" s="121"/>
      <c r="I410" s="121"/>
      <c r="J410" s="121"/>
      <c r="K410" s="121"/>
      <c r="L410" s="121"/>
      <c r="M410" s="121"/>
      <c r="N410" s="121"/>
      <c r="O410" s="121"/>
      <c r="P410" s="121"/>
      <c r="Q410" s="121"/>
      <c r="R410" s="121"/>
      <c r="S410" s="121"/>
      <c r="T410" s="121"/>
    </row>
    <row r="411" spans="1:20" ht="15.75" customHeight="1" x14ac:dyDescent="0.25">
      <c r="A411" s="121"/>
      <c r="B411" s="121"/>
      <c r="C411" s="121"/>
      <c r="D411" s="121"/>
      <c r="E411" s="121"/>
      <c r="F411" s="121"/>
      <c r="G411" s="121"/>
      <c r="H411" s="121"/>
      <c r="I411" s="121"/>
      <c r="J411" s="121"/>
      <c r="K411" s="121"/>
      <c r="L411" s="121"/>
      <c r="M411" s="121"/>
      <c r="N411" s="121"/>
      <c r="O411" s="121"/>
      <c r="P411" s="121"/>
      <c r="Q411" s="121"/>
      <c r="R411" s="121"/>
      <c r="S411" s="121"/>
      <c r="T411" s="121"/>
    </row>
    <row r="412" spans="1:20" ht="15.75" customHeight="1" x14ac:dyDescent="0.25">
      <c r="A412" s="121"/>
      <c r="B412" s="121"/>
      <c r="C412" s="121"/>
      <c r="D412" s="121"/>
      <c r="E412" s="121"/>
      <c r="F412" s="121"/>
      <c r="G412" s="121"/>
      <c r="H412" s="121"/>
      <c r="I412" s="121"/>
      <c r="J412" s="121"/>
      <c r="K412" s="121"/>
      <c r="L412" s="121"/>
      <c r="M412" s="121"/>
      <c r="N412" s="121"/>
      <c r="O412" s="121"/>
      <c r="P412" s="121"/>
      <c r="Q412" s="121"/>
      <c r="R412" s="121"/>
      <c r="S412" s="121"/>
      <c r="T412" s="121"/>
    </row>
    <row r="413" spans="1:20" ht="15.75" customHeight="1" x14ac:dyDescent="0.25">
      <c r="A413" s="121"/>
      <c r="B413" s="121"/>
      <c r="C413" s="121"/>
      <c r="D413" s="121"/>
      <c r="E413" s="121"/>
      <c r="F413" s="121"/>
      <c r="G413" s="121"/>
      <c r="H413" s="121"/>
      <c r="I413" s="121"/>
      <c r="J413" s="121"/>
      <c r="K413" s="121"/>
      <c r="L413" s="121"/>
      <c r="M413" s="121"/>
      <c r="N413" s="121"/>
      <c r="O413" s="121"/>
      <c r="P413" s="121"/>
      <c r="Q413" s="121"/>
      <c r="R413" s="121"/>
      <c r="S413" s="121"/>
      <c r="T413" s="121"/>
    </row>
    <row r="414" spans="1:20" ht="15.75" customHeight="1" x14ac:dyDescent="0.25">
      <c r="A414" s="121"/>
      <c r="B414" s="121"/>
      <c r="C414" s="121"/>
      <c r="D414" s="121"/>
      <c r="E414" s="121"/>
      <c r="F414" s="121"/>
      <c r="G414" s="121"/>
      <c r="H414" s="121"/>
      <c r="I414" s="121"/>
      <c r="J414" s="121"/>
      <c r="K414" s="121"/>
      <c r="L414" s="121"/>
      <c r="M414" s="121"/>
      <c r="N414" s="121"/>
      <c r="O414" s="121"/>
      <c r="P414" s="121"/>
      <c r="Q414" s="121"/>
      <c r="R414" s="121"/>
      <c r="S414" s="121"/>
      <c r="T414" s="121"/>
    </row>
    <row r="415" spans="1:20" ht="15.75" customHeight="1" x14ac:dyDescent="0.25">
      <c r="A415" s="121"/>
      <c r="B415" s="121"/>
      <c r="C415" s="121"/>
      <c r="D415" s="121"/>
      <c r="E415" s="121"/>
      <c r="F415" s="121"/>
      <c r="G415" s="121"/>
      <c r="H415" s="121"/>
      <c r="I415" s="121"/>
      <c r="J415" s="121"/>
      <c r="K415" s="121"/>
      <c r="L415" s="121"/>
      <c r="M415" s="121"/>
      <c r="N415" s="121"/>
      <c r="O415" s="121"/>
      <c r="P415" s="121"/>
      <c r="Q415" s="121"/>
      <c r="R415" s="121"/>
      <c r="S415" s="121"/>
      <c r="T415" s="121"/>
    </row>
    <row r="416" spans="1:20" ht="15.75" customHeight="1" x14ac:dyDescent="0.25">
      <c r="A416" s="121"/>
      <c r="B416" s="121"/>
      <c r="C416" s="121"/>
      <c r="D416" s="121"/>
      <c r="E416" s="121"/>
      <c r="F416" s="121"/>
      <c r="G416" s="121"/>
      <c r="H416" s="121"/>
      <c r="I416" s="121"/>
      <c r="J416" s="121"/>
      <c r="K416" s="121"/>
      <c r="L416" s="121"/>
      <c r="M416" s="121"/>
      <c r="N416" s="121"/>
      <c r="O416" s="121"/>
      <c r="P416" s="121"/>
      <c r="Q416" s="121"/>
      <c r="R416" s="121"/>
      <c r="S416" s="121"/>
      <c r="T416" s="121"/>
    </row>
    <row r="417" spans="1:20" ht="15.75" customHeight="1" x14ac:dyDescent="0.25">
      <c r="A417" s="121"/>
      <c r="B417" s="121"/>
      <c r="C417" s="121"/>
      <c r="D417" s="121"/>
      <c r="E417" s="121"/>
      <c r="F417" s="121"/>
      <c r="G417" s="121"/>
      <c r="H417" s="121"/>
      <c r="I417" s="121"/>
      <c r="J417" s="121"/>
      <c r="K417" s="121"/>
      <c r="L417" s="121"/>
      <c r="M417" s="121"/>
      <c r="N417" s="121"/>
      <c r="O417" s="121"/>
      <c r="P417" s="121"/>
      <c r="Q417" s="121"/>
      <c r="R417" s="121"/>
      <c r="S417" s="121"/>
      <c r="T417" s="121"/>
    </row>
    <row r="418" spans="1:20" ht="15.75" customHeight="1" x14ac:dyDescent="0.25">
      <c r="A418" s="121"/>
      <c r="B418" s="121"/>
      <c r="C418" s="121"/>
      <c r="D418" s="121"/>
      <c r="E418" s="121"/>
      <c r="F418" s="121"/>
      <c r="G418" s="121"/>
      <c r="H418" s="121"/>
      <c r="I418" s="121"/>
      <c r="J418" s="121"/>
      <c r="K418" s="121"/>
      <c r="L418" s="121"/>
      <c r="M418" s="121"/>
      <c r="N418" s="121"/>
      <c r="O418" s="121"/>
      <c r="P418" s="121"/>
      <c r="Q418" s="121"/>
      <c r="R418" s="121"/>
      <c r="S418" s="121"/>
      <c r="T418" s="121"/>
    </row>
    <row r="419" spans="1:20" ht="15.75" customHeight="1" x14ac:dyDescent="0.25">
      <c r="A419" s="121"/>
      <c r="B419" s="121"/>
      <c r="C419" s="121"/>
      <c r="D419" s="121"/>
      <c r="E419" s="121"/>
      <c r="F419" s="121"/>
      <c r="G419" s="121"/>
      <c r="H419" s="121"/>
      <c r="I419" s="121"/>
      <c r="J419" s="121"/>
      <c r="K419" s="121"/>
      <c r="L419" s="121"/>
      <c r="M419" s="121"/>
      <c r="N419" s="121"/>
      <c r="O419" s="121"/>
      <c r="P419" s="121"/>
      <c r="Q419" s="121"/>
      <c r="R419" s="121"/>
      <c r="S419" s="121"/>
      <c r="T419" s="121"/>
    </row>
    <row r="420" spans="1:20" ht="15.75" customHeight="1" x14ac:dyDescent="0.25">
      <c r="A420" s="121"/>
      <c r="B420" s="121"/>
      <c r="C420" s="121"/>
      <c r="D420" s="121"/>
      <c r="E420" s="121"/>
      <c r="F420" s="121"/>
      <c r="G420" s="121"/>
      <c r="H420" s="121"/>
      <c r="I420" s="121"/>
      <c r="J420" s="121"/>
      <c r="K420" s="121"/>
      <c r="L420" s="121"/>
      <c r="M420" s="121"/>
      <c r="N420" s="121"/>
      <c r="O420" s="121"/>
      <c r="P420" s="121"/>
      <c r="Q420" s="121"/>
      <c r="R420" s="121"/>
      <c r="S420" s="121"/>
      <c r="T420" s="121"/>
    </row>
    <row r="421" spans="1:20" ht="15.75" customHeight="1" x14ac:dyDescent="0.25">
      <c r="A421" s="121"/>
      <c r="B421" s="121"/>
      <c r="C421" s="121"/>
      <c r="D421" s="121"/>
      <c r="E421" s="121"/>
      <c r="F421" s="121"/>
      <c r="G421" s="121"/>
      <c r="H421" s="121"/>
      <c r="I421" s="121"/>
      <c r="J421" s="121"/>
      <c r="K421" s="121"/>
      <c r="L421" s="121"/>
      <c r="M421" s="121"/>
      <c r="N421" s="121"/>
      <c r="O421" s="121"/>
      <c r="P421" s="121"/>
      <c r="Q421" s="121"/>
      <c r="R421" s="121"/>
      <c r="S421" s="121"/>
      <c r="T421" s="121"/>
    </row>
    <row r="422" spans="1:20" ht="15.75" customHeight="1" x14ac:dyDescent="0.25">
      <c r="A422" s="121"/>
      <c r="B422" s="121"/>
      <c r="C422" s="121"/>
      <c r="D422" s="121"/>
      <c r="E422" s="121"/>
      <c r="F422" s="121"/>
      <c r="G422" s="121"/>
      <c r="H422" s="121"/>
      <c r="I422" s="121"/>
      <c r="J422" s="121"/>
      <c r="K422" s="121"/>
      <c r="L422" s="121"/>
      <c r="M422" s="121"/>
      <c r="N422" s="121"/>
      <c r="O422" s="121"/>
      <c r="P422" s="121"/>
      <c r="Q422" s="121"/>
      <c r="R422" s="121"/>
      <c r="S422" s="121"/>
      <c r="T422" s="121"/>
    </row>
    <row r="423" spans="1:20" ht="15.75" customHeight="1" x14ac:dyDescent="0.25">
      <c r="A423" s="121"/>
      <c r="B423" s="121"/>
      <c r="C423" s="121"/>
      <c r="D423" s="121"/>
      <c r="E423" s="121"/>
      <c r="F423" s="121"/>
      <c r="G423" s="121"/>
      <c r="H423" s="121"/>
      <c r="I423" s="121"/>
      <c r="J423" s="121"/>
      <c r="K423" s="121"/>
      <c r="L423" s="121"/>
      <c r="M423" s="121"/>
      <c r="N423" s="121"/>
      <c r="O423" s="121"/>
      <c r="P423" s="121"/>
      <c r="Q423" s="121"/>
      <c r="R423" s="121"/>
      <c r="S423" s="121"/>
      <c r="T423" s="121"/>
    </row>
    <row r="424" spans="1:20" ht="15.75" customHeight="1" x14ac:dyDescent="0.25">
      <c r="A424" s="121"/>
      <c r="B424" s="121"/>
      <c r="C424" s="121"/>
      <c r="D424" s="121"/>
      <c r="E424" s="121"/>
      <c r="F424" s="121"/>
      <c r="G424" s="121"/>
      <c r="H424" s="121"/>
      <c r="I424" s="121"/>
      <c r="J424" s="121"/>
      <c r="K424" s="121"/>
      <c r="L424" s="121"/>
      <c r="M424" s="121"/>
      <c r="N424" s="121"/>
      <c r="O424" s="121"/>
      <c r="P424" s="121"/>
      <c r="Q424" s="121"/>
      <c r="R424" s="121"/>
      <c r="S424" s="121"/>
      <c r="T424" s="121"/>
    </row>
    <row r="425" spans="1:20" ht="15.75" customHeight="1" x14ac:dyDescent="0.25">
      <c r="A425" s="121"/>
      <c r="B425" s="121"/>
      <c r="C425" s="121"/>
      <c r="D425" s="121"/>
      <c r="E425" s="121"/>
      <c r="F425" s="121"/>
      <c r="G425" s="121"/>
      <c r="H425" s="121"/>
      <c r="I425" s="121"/>
      <c r="J425" s="121"/>
      <c r="K425" s="121"/>
      <c r="L425" s="121"/>
      <c r="M425" s="121"/>
      <c r="N425" s="121"/>
      <c r="O425" s="121"/>
      <c r="P425" s="121"/>
      <c r="Q425" s="121"/>
      <c r="R425" s="121"/>
      <c r="S425" s="121"/>
      <c r="T425" s="121"/>
    </row>
    <row r="426" spans="1:20" ht="15.75" customHeight="1" x14ac:dyDescent="0.25">
      <c r="A426" s="121"/>
      <c r="B426" s="121"/>
      <c r="C426" s="121"/>
      <c r="D426" s="121"/>
      <c r="E426" s="121"/>
      <c r="F426" s="121"/>
      <c r="G426" s="121"/>
      <c r="H426" s="121"/>
      <c r="I426" s="121"/>
      <c r="J426" s="121"/>
      <c r="K426" s="121"/>
      <c r="L426" s="121"/>
      <c r="M426" s="121"/>
      <c r="N426" s="121"/>
      <c r="O426" s="121"/>
      <c r="P426" s="121"/>
      <c r="Q426" s="121"/>
      <c r="R426" s="121"/>
      <c r="S426" s="121"/>
      <c r="T426" s="121"/>
    </row>
    <row r="427" spans="1:20" ht="15.75" customHeight="1" x14ac:dyDescent="0.25">
      <c r="A427" s="121"/>
      <c r="B427" s="121"/>
      <c r="C427" s="121"/>
      <c r="D427" s="121"/>
      <c r="E427" s="121"/>
      <c r="F427" s="121"/>
      <c r="G427" s="121"/>
      <c r="H427" s="121"/>
      <c r="I427" s="121"/>
      <c r="J427" s="121"/>
      <c r="K427" s="121"/>
      <c r="L427" s="121"/>
      <c r="M427" s="121"/>
      <c r="N427" s="121"/>
      <c r="O427" s="121"/>
      <c r="P427" s="121"/>
      <c r="Q427" s="121"/>
      <c r="R427" s="121"/>
      <c r="S427" s="121"/>
      <c r="T427" s="121"/>
    </row>
    <row r="428" spans="1:20" ht="15.75" customHeight="1" x14ac:dyDescent="0.25">
      <c r="A428" s="121"/>
      <c r="B428" s="121"/>
      <c r="C428" s="121"/>
      <c r="D428" s="121"/>
      <c r="E428" s="121"/>
      <c r="F428" s="121"/>
      <c r="G428" s="121"/>
      <c r="H428" s="121"/>
      <c r="I428" s="121"/>
      <c r="J428" s="121"/>
      <c r="K428" s="121"/>
      <c r="L428" s="121"/>
      <c r="M428" s="121"/>
      <c r="N428" s="121"/>
      <c r="O428" s="121"/>
      <c r="P428" s="121"/>
      <c r="Q428" s="121"/>
      <c r="R428" s="121"/>
      <c r="S428" s="121"/>
      <c r="T428" s="121"/>
    </row>
    <row r="429" spans="1:20" ht="15.75" customHeight="1" x14ac:dyDescent="0.25">
      <c r="A429" s="121"/>
      <c r="B429" s="121"/>
      <c r="C429" s="121"/>
      <c r="D429" s="121"/>
      <c r="E429" s="121"/>
      <c r="F429" s="121"/>
      <c r="G429" s="121"/>
      <c r="H429" s="121"/>
      <c r="I429" s="121"/>
      <c r="J429" s="121"/>
      <c r="K429" s="121"/>
      <c r="L429" s="121"/>
      <c r="M429" s="121"/>
      <c r="N429" s="121"/>
      <c r="O429" s="121"/>
      <c r="P429" s="121"/>
      <c r="Q429" s="121"/>
      <c r="R429" s="121"/>
      <c r="S429" s="121"/>
      <c r="T429" s="121"/>
    </row>
    <row r="430" spans="1:20" ht="15.75" customHeight="1" x14ac:dyDescent="0.25">
      <c r="A430" s="121"/>
      <c r="B430" s="121"/>
      <c r="C430" s="121"/>
      <c r="D430" s="121"/>
      <c r="E430" s="121"/>
      <c r="F430" s="121"/>
      <c r="G430" s="121"/>
      <c r="H430" s="121"/>
      <c r="I430" s="121"/>
      <c r="J430" s="121"/>
      <c r="K430" s="121"/>
      <c r="L430" s="121"/>
      <c r="M430" s="121"/>
      <c r="N430" s="121"/>
      <c r="O430" s="121"/>
      <c r="P430" s="121"/>
      <c r="Q430" s="121"/>
      <c r="R430" s="121"/>
      <c r="S430" s="121"/>
      <c r="T430" s="121"/>
    </row>
    <row r="431" spans="1:20" ht="15.75" customHeight="1" x14ac:dyDescent="0.25">
      <c r="A431" s="121"/>
      <c r="B431" s="121"/>
      <c r="C431" s="121"/>
      <c r="D431" s="121"/>
      <c r="E431" s="121"/>
      <c r="F431" s="121"/>
      <c r="G431" s="121"/>
      <c r="H431" s="121"/>
      <c r="I431" s="121"/>
      <c r="J431" s="121"/>
      <c r="K431" s="121"/>
      <c r="L431" s="121"/>
      <c r="M431" s="121"/>
      <c r="N431" s="121"/>
      <c r="O431" s="121"/>
      <c r="P431" s="121"/>
      <c r="Q431" s="121"/>
      <c r="R431" s="121"/>
      <c r="S431" s="121"/>
      <c r="T431" s="121"/>
    </row>
    <row r="432" spans="1:20" ht="15.75" customHeight="1" x14ac:dyDescent="0.25">
      <c r="A432" s="121"/>
      <c r="B432" s="121"/>
      <c r="C432" s="121"/>
      <c r="D432" s="121"/>
      <c r="E432" s="121"/>
      <c r="F432" s="121"/>
      <c r="G432" s="121"/>
      <c r="H432" s="121"/>
      <c r="I432" s="121"/>
      <c r="J432" s="121"/>
      <c r="K432" s="121"/>
      <c r="L432" s="121"/>
      <c r="M432" s="121"/>
      <c r="N432" s="121"/>
      <c r="O432" s="121"/>
      <c r="P432" s="121"/>
      <c r="Q432" s="121"/>
      <c r="R432" s="121"/>
      <c r="S432" s="121"/>
      <c r="T432" s="121"/>
    </row>
    <row r="433" spans="1:20" ht="15.75" customHeight="1" x14ac:dyDescent="0.25">
      <c r="A433" s="121"/>
      <c r="B433" s="121"/>
      <c r="C433" s="121"/>
      <c r="D433" s="121"/>
      <c r="E433" s="121"/>
      <c r="F433" s="121"/>
      <c r="G433" s="121"/>
      <c r="H433" s="121"/>
      <c r="I433" s="121"/>
      <c r="J433" s="121"/>
      <c r="K433" s="121"/>
      <c r="L433" s="121"/>
      <c r="M433" s="121"/>
      <c r="N433" s="121"/>
      <c r="O433" s="121"/>
      <c r="P433" s="121"/>
      <c r="Q433" s="121"/>
      <c r="R433" s="121"/>
      <c r="S433" s="121"/>
      <c r="T433" s="121"/>
    </row>
    <row r="434" spans="1:20" ht="15.75" customHeight="1" x14ac:dyDescent="0.25">
      <c r="A434" s="121"/>
      <c r="B434" s="121"/>
      <c r="C434" s="121"/>
      <c r="D434" s="121"/>
      <c r="E434" s="121"/>
      <c r="F434" s="121"/>
      <c r="G434" s="121"/>
      <c r="H434" s="121"/>
      <c r="I434" s="121"/>
      <c r="J434" s="121"/>
      <c r="K434" s="121"/>
      <c r="L434" s="121"/>
      <c r="M434" s="121"/>
      <c r="N434" s="121"/>
      <c r="O434" s="121"/>
      <c r="P434" s="121"/>
      <c r="Q434" s="121"/>
      <c r="R434" s="121"/>
      <c r="S434" s="121"/>
      <c r="T434" s="121"/>
    </row>
    <row r="435" spans="1:20" ht="15.75" customHeight="1" x14ac:dyDescent="0.25">
      <c r="A435" s="121"/>
      <c r="B435" s="121"/>
      <c r="C435" s="121"/>
      <c r="D435" s="121"/>
      <c r="E435" s="121"/>
      <c r="F435" s="121"/>
      <c r="G435" s="121"/>
      <c r="H435" s="121"/>
      <c r="I435" s="121"/>
      <c r="J435" s="121"/>
      <c r="K435" s="121"/>
      <c r="L435" s="121"/>
      <c r="M435" s="121"/>
      <c r="N435" s="121"/>
      <c r="O435" s="121"/>
      <c r="P435" s="121"/>
      <c r="Q435" s="121"/>
      <c r="R435" s="121"/>
      <c r="S435" s="121"/>
      <c r="T435" s="121"/>
    </row>
    <row r="436" spans="1:20" ht="15.75" customHeight="1" x14ac:dyDescent="0.25">
      <c r="A436" s="121"/>
      <c r="B436" s="121"/>
      <c r="C436" s="121"/>
      <c r="D436" s="121"/>
      <c r="E436" s="121"/>
      <c r="F436" s="121"/>
      <c r="G436" s="121"/>
      <c r="H436" s="121"/>
      <c r="I436" s="121"/>
      <c r="J436" s="121"/>
      <c r="K436" s="121"/>
      <c r="L436" s="121"/>
      <c r="M436" s="121"/>
      <c r="N436" s="121"/>
      <c r="O436" s="121"/>
      <c r="P436" s="121"/>
      <c r="Q436" s="121"/>
      <c r="R436" s="121"/>
      <c r="S436" s="121"/>
      <c r="T436" s="121"/>
    </row>
    <row r="437" spans="1:20" ht="15.75" customHeight="1" x14ac:dyDescent="0.25">
      <c r="A437" s="121"/>
      <c r="B437" s="121"/>
      <c r="C437" s="121"/>
      <c r="D437" s="121"/>
      <c r="E437" s="121"/>
      <c r="F437" s="121"/>
      <c r="G437" s="121"/>
      <c r="H437" s="121"/>
      <c r="I437" s="121"/>
      <c r="J437" s="121"/>
      <c r="K437" s="121"/>
      <c r="L437" s="121"/>
      <c r="M437" s="121"/>
      <c r="N437" s="121"/>
      <c r="O437" s="121"/>
      <c r="P437" s="121"/>
      <c r="Q437" s="121"/>
      <c r="R437" s="121"/>
      <c r="S437" s="121"/>
      <c r="T437" s="121"/>
    </row>
    <row r="438" spans="1:20" ht="15.75" customHeight="1" x14ac:dyDescent="0.25">
      <c r="A438" s="121"/>
      <c r="B438" s="121"/>
      <c r="C438" s="121"/>
      <c r="D438" s="121"/>
      <c r="E438" s="121"/>
      <c r="F438" s="121"/>
      <c r="G438" s="121"/>
      <c r="H438" s="121"/>
      <c r="I438" s="121"/>
      <c r="J438" s="121"/>
      <c r="K438" s="121"/>
      <c r="L438" s="121"/>
      <c r="M438" s="121"/>
      <c r="N438" s="121"/>
      <c r="O438" s="121"/>
      <c r="P438" s="121"/>
      <c r="Q438" s="121"/>
      <c r="R438" s="121"/>
      <c r="S438" s="121"/>
      <c r="T438" s="121"/>
    </row>
    <row r="439" spans="1:20" ht="15.75" customHeight="1" x14ac:dyDescent="0.25">
      <c r="A439" s="121"/>
      <c r="B439" s="121"/>
      <c r="C439" s="121"/>
      <c r="D439" s="121"/>
      <c r="E439" s="121"/>
      <c r="F439" s="121"/>
      <c r="G439" s="121"/>
      <c r="H439" s="121"/>
      <c r="I439" s="121"/>
      <c r="J439" s="121"/>
      <c r="K439" s="121"/>
      <c r="L439" s="121"/>
      <c r="M439" s="121"/>
      <c r="N439" s="121"/>
      <c r="O439" s="121"/>
      <c r="P439" s="121"/>
      <c r="Q439" s="121"/>
      <c r="R439" s="121"/>
      <c r="S439" s="121"/>
      <c r="T439" s="121"/>
    </row>
    <row r="440" spans="1:20" ht="15.75" customHeight="1" x14ac:dyDescent="0.25">
      <c r="A440" s="121"/>
      <c r="B440" s="121"/>
      <c r="C440" s="121"/>
      <c r="D440" s="121"/>
      <c r="E440" s="121"/>
      <c r="F440" s="121"/>
      <c r="G440" s="121"/>
      <c r="H440" s="121"/>
      <c r="I440" s="121"/>
      <c r="J440" s="121"/>
      <c r="K440" s="121"/>
      <c r="L440" s="121"/>
      <c r="M440" s="121"/>
      <c r="N440" s="121"/>
      <c r="O440" s="121"/>
      <c r="P440" s="121"/>
      <c r="Q440" s="121"/>
      <c r="R440" s="121"/>
      <c r="S440" s="121"/>
      <c r="T440" s="121"/>
    </row>
    <row r="441" spans="1:20" ht="15.75" customHeight="1" x14ac:dyDescent="0.25">
      <c r="A441" s="121"/>
      <c r="B441" s="121"/>
      <c r="C441" s="121"/>
      <c r="D441" s="121"/>
      <c r="E441" s="121"/>
      <c r="F441" s="121"/>
      <c r="G441" s="121"/>
      <c r="H441" s="121"/>
      <c r="I441" s="121"/>
      <c r="J441" s="121"/>
      <c r="K441" s="121"/>
      <c r="L441" s="121"/>
      <c r="M441" s="121"/>
      <c r="N441" s="121"/>
      <c r="O441" s="121"/>
      <c r="P441" s="121"/>
      <c r="Q441" s="121"/>
      <c r="R441" s="121"/>
      <c r="S441" s="121"/>
      <c r="T441" s="121"/>
    </row>
    <row r="442" spans="1:20" ht="15.75" customHeight="1" x14ac:dyDescent="0.25">
      <c r="A442" s="121"/>
      <c r="B442" s="121"/>
      <c r="C442" s="121"/>
      <c r="D442" s="121"/>
      <c r="E442" s="121"/>
      <c r="F442" s="121"/>
      <c r="G442" s="121"/>
      <c r="H442" s="121"/>
      <c r="I442" s="121"/>
      <c r="J442" s="121"/>
      <c r="K442" s="121"/>
      <c r="L442" s="121"/>
      <c r="M442" s="121"/>
      <c r="N442" s="121"/>
      <c r="O442" s="121"/>
      <c r="P442" s="121"/>
      <c r="Q442" s="121"/>
      <c r="R442" s="121"/>
      <c r="S442" s="121"/>
      <c r="T442" s="121"/>
    </row>
    <row r="443" spans="1:20" ht="15.75" customHeight="1" x14ac:dyDescent="0.25">
      <c r="A443" s="121"/>
      <c r="B443" s="121"/>
      <c r="C443" s="121"/>
      <c r="D443" s="121"/>
      <c r="E443" s="121"/>
      <c r="F443" s="121"/>
      <c r="G443" s="121"/>
      <c r="H443" s="121"/>
      <c r="I443" s="121"/>
      <c r="J443" s="121"/>
      <c r="K443" s="121"/>
      <c r="L443" s="121"/>
      <c r="M443" s="121"/>
      <c r="N443" s="121"/>
      <c r="O443" s="121"/>
      <c r="P443" s="121"/>
      <c r="Q443" s="121"/>
      <c r="R443" s="121"/>
      <c r="S443" s="121"/>
      <c r="T443" s="121"/>
    </row>
    <row r="444" spans="1:20" ht="15.75" customHeight="1" x14ac:dyDescent="0.25">
      <c r="A444" s="121"/>
      <c r="B444" s="121"/>
      <c r="C444" s="121"/>
      <c r="D444" s="121"/>
      <c r="E444" s="121"/>
      <c r="F444" s="121"/>
      <c r="G444" s="121"/>
      <c r="H444" s="121"/>
      <c r="I444" s="121"/>
      <c r="J444" s="121"/>
      <c r="K444" s="121"/>
      <c r="L444" s="121"/>
      <c r="M444" s="121"/>
      <c r="N444" s="121"/>
      <c r="O444" s="121"/>
      <c r="P444" s="121"/>
      <c r="Q444" s="121"/>
      <c r="R444" s="121"/>
      <c r="S444" s="121"/>
      <c r="T444" s="121"/>
    </row>
    <row r="445" spans="1:20" ht="15.75" customHeight="1" x14ac:dyDescent="0.25">
      <c r="A445" s="121"/>
      <c r="B445" s="121"/>
      <c r="C445" s="121"/>
      <c r="D445" s="121"/>
      <c r="E445" s="121"/>
      <c r="F445" s="121"/>
      <c r="G445" s="121"/>
      <c r="H445" s="121"/>
      <c r="I445" s="121"/>
      <c r="J445" s="121"/>
      <c r="K445" s="121"/>
      <c r="L445" s="121"/>
      <c r="M445" s="121"/>
      <c r="N445" s="121"/>
      <c r="O445" s="121"/>
      <c r="P445" s="121"/>
      <c r="Q445" s="121"/>
      <c r="R445" s="121"/>
      <c r="S445" s="121"/>
      <c r="T445" s="121"/>
    </row>
    <row r="446" spans="1:20" ht="15.75" customHeight="1" x14ac:dyDescent="0.25">
      <c r="A446" s="121"/>
      <c r="B446" s="121"/>
      <c r="C446" s="121"/>
      <c r="D446" s="121"/>
      <c r="E446" s="121"/>
      <c r="F446" s="121"/>
      <c r="G446" s="121"/>
      <c r="H446" s="121"/>
      <c r="I446" s="121"/>
      <c r="J446" s="121"/>
      <c r="K446" s="121"/>
      <c r="L446" s="121"/>
      <c r="M446" s="121"/>
      <c r="N446" s="121"/>
      <c r="O446" s="121"/>
      <c r="P446" s="121"/>
      <c r="Q446" s="121"/>
      <c r="R446" s="121"/>
      <c r="S446" s="121"/>
      <c r="T446" s="121"/>
    </row>
    <row r="447" spans="1:20" ht="15.75" customHeight="1" x14ac:dyDescent="0.25">
      <c r="A447" s="121"/>
      <c r="B447" s="121"/>
      <c r="C447" s="121"/>
      <c r="D447" s="121"/>
      <c r="E447" s="121"/>
      <c r="F447" s="121"/>
      <c r="G447" s="121"/>
      <c r="H447" s="121"/>
      <c r="I447" s="121"/>
      <c r="J447" s="121"/>
      <c r="K447" s="121"/>
      <c r="L447" s="121"/>
      <c r="M447" s="121"/>
      <c r="N447" s="121"/>
      <c r="O447" s="121"/>
      <c r="P447" s="121"/>
      <c r="Q447" s="121"/>
      <c r="R447" s="121"/>
      <c r="S447" s="121"/>
      <c r="T447" s="121"/>
    </row>
    <row r="448" spans="1:20" ht="15.75" customHeight="1" x14ac:dyDescent="0.25">
      <c r="A448" s="121"/>
      <c r="B448" s="121"/>
      <c r="C448" s="121"/>
      <c r="D448" s="121"/>
      <c r="E448" s="121"/>
      <c r="F448" s="121"/>
      <c r="G448" s="121"/>
      <c r="H448" s="121"/>
      <c r="I448" s="121"/>
      <c r="J448" s="121"/>
      <c r="K448" s="121"/>
      <c r="L448" s="121"/>
      <c r="M448" s="121"/>
      <c r="N448" s="121"/>
      <c r="O448" s="121"/>
      <c r="P448" s="121"/>
      <c r="Q448" s="121"/>
      <c r="R448" s="121"/>
      <c r="S448" s="121"/>
      <c r="T448" s="121"/>
    </row>
    <row r="449" spans="1:20" ht="15.75" customHeight="1" x14ac:dyDescent="0.25">
      <c r="A449" s="121"/>
      <c r="B449" s="121"/>
      <c r="C449" s="121"/>
      <c r="D449" s="121"/>
      <c r="E449" s="121"/>
      <c r="F449" s="121"/>
      <c r="G449" s="121"/>
      <c r="H449" s="121"/>
      <c r="I449" s="121"/>
      <c r="J449" s="121"/>
      <c r="K449" s="121"/>
      <c r="L449" s="121"/>
      <c r="M449" s="121"/>
      <c r="N449" s="121"/>
      <c r="O449" s="121"/>
      <c r="P449" s="121"/>
      <c r="Q449" s="121"/>
      <c r="R449" s="121"/>
      <c r="S449" s="121"/>
      <c r="T449" s="121"/>
    </row>
    <row r="450" spans="1:20" ht="15.75" customHeight="1" x14ac:dyDescent="0.25">
      <c r="A450" s="121"/>
      <c r="B450" s="121"/>
      <c r="C450" s="121"/>
      <c r="D450" s="121"/>
      <c r="E450" s="121"/>
      <c r="F450" s="121"/>
      <c r="G450" s="121"/>
      <c r="H450" s="121"/>
      <c r="I450" s="121"/>
      <c r="J450" s="121"/>
      <c r="K450" s="121"/>
      <c r="L450" s="121"/>
      <c r="M450" s="121"/>
      <c r="N450" s="121"/>
      <c r="O450" s="121"/>
      <c r="P450" s="121"/>
      <c r="Q450" s="121"/>
      <c r="R450" s="121"/>
      <c r="S450" s="121"/>
      <c r="T450" s="121"/>
    </row>
    <row r="451" spans="1:20" ht="15.75" customHeight="1" x14ac:dyDescent="0.25">
      <c r="A451" s="121"/>
      <c r="B451" s="121"/>
      <c r="C451" s="121"/>
      <c r="D451" s="121"/>
      <c r="E451" s="121"/>
      <c r="F451" s="121"/>
      <c r="G451" s="121"/>
      <c r="H451" s="121"/>
      <c r="I451" s="121"/>
      <c r="J451" s="121"/>
      <c r="K451" s="121"/>
      <c r="L451" s="121"/>
      <c r="M451" s="121"/>
      <c r="N451" s="121"/>
      <c r="O451" s="121"/>
      <c r="P451" s="121"/>
      <c r="Q451" s="121"/>
      <c r="R451" s="121"/>
      <c r="S451" s="121"/>
      <c r="T451" s="121"/>
    </row>
    <row r="452" spans="1:20" ht="15.75" customHeight="1" x14ac:dyDescent="0.25">
      <c r="A452" s="121"/>
      <c r="B452" s="121"/>
      <c r="C452" s="121"/>
      <c r="D452" s="121"/>
      <c r="E452" s="121"/>
      <c r="F452" s="121"/>
      <c r="G452" s="121"/>
      <c r="H452" s="121"/>
      <c r="I452" s="121"/>
      <c r="J452" s="121"/>
      <c r="K452" s="121"/>
      <c r="L452" s="121"/>
      <c r="M452" s="121"/>
      <c r="N452" s="121"/>
      <c r="O452" s="121"/>
      <c r="P452" s="121"/>
      <c r="Q452" s="121"/>
      <c r="R452" s="121"/>
      <c r="S452" s="121"/>
      <c r="T452" s="121"/>
    </row>
    <row r="453" spans="1:20" ht="15.75" customHeight="1" x14ac:dyDescent="0.25">
      <c r="A453" s="121"/>
      <c r="B453" s="121"/>
      <c r="C453" s="121"/>
      <c r="D453" s="121"/>
      <c r="E453" s="121"/>
      <c r="F453" s="121"/>
      <c r="G453" s="121"/>
      <c r="H453" s="121"/>
      <c r="I453" s="121"/>
      <c r="J453" s="121"/>
      <c r="K453" s="121"/>
      <c r="L453" s="121"/>
      <c r="M453" s="121"/>
      <c r="N453" s="121"/>
      <c r="O453" s="121"/>
      <c r="P453" s="121"/>
      <c r="Q453" s="121"/>
      <c r="R453" s="121"/>
      <c r="S453" s="121"/>
      <c r="T453" s="121"/>
    </row>
    <row r="454" spans="1:20" ht="15.75" customHeight="1" x14ac:dyDescent="0.25">
      <c r="A454" s="121"/>
      <c r="B454" s="121"/>
      <c r="C454" s="121"/>
      <c r="D454" s="121"/>
      <c r="E454" s="121"/>
      <c r="F454" s="121"/>
      <c r="G454" s="121"/>
      <c r="H454" s="121"/>
      <c r="I454" s="121"/>
      <c r="J454" s="121"/>
      <c r="K454" s="121"/>
      <c r="L454" s="121"/>
      <c r="M454" s="121"/>
      <c r="N454" s="121"/>
      <c r="O454" s="121"/>
      <c r="P454" s="121"/>
      <c r="Q454" s="121"/>
      <c r="R454" s="121"/>
      <c r="S454" s="121"/>
      <c r="T454" s="121"/>
    </row>
    <row r="455" spans="1:20" ht="15.75" customHeight="1" x14ac:dyDescent="0.25">
      <c r="A455" s="121"/>
      <c r="B455" s="121"/>
      <c r="C455" s="121"/>
      <c r="D455" s="121"/>
      <c r="E455" s="121"/>
      <c r="F455" s="121"/>
      <c r="G455" s="121"/>
      <c r="H455" s="121"/>
      <c r="I455" s="121"/>
      <c r="J455" s="121"/>
      <c r="K455" s="121"/>
      <c r="L455" s="121"/>
      <c r="M455" s="121"/>
      <c r="N455" s="121"/>
      <c r="O455" s="121"/>
      <c r="P455" s="121"/>
      <c r="Q455" s="121"/>
      <c r="R455" s="121"/>
      <c r="S455" s="121"/>
      <c r="T455" s="121"/>
    </row>
    <row r="456" spans="1:20" ht="15.75" customHeight="1" x14ac:dyDescent="0.25">
      <c r="A456" s="121"/>
      <c r="B456" s="121"/>
      <c r="C456" s="121"/>
      <c r="D456" s="121"/>
      <c r="E456" s="121"/>
      <c r="F456" s="121"/>
      <c r="G456" s="121"/>
      <c r="H456" s="121"/>
      <c r="I456" s="121"/>
      <c r="J456" s="121"/>
      <c r="K456" s="121"/>
      <c r="L456" s="121"/>
      <c r="M456" s="121"/>
      <c r="N456" s="121"/>
      <c r="O456" s="121"/>
      <c r="P456" s="121"/>
      <c r="Q456" s="121"/>
      <c r="R456" s="121"/>
      <c r="S456" s="121"/>
      <c r="T456" s="121"/>
    </row>
    <row r="457" spans="1:20" ht="15.75" customHeight="1" x14ac:dyDescent="0.25">
      <c r="A457" s="121"/>
      <c r="B457" s="121"/>
      <c r="C457" s="121"/>
      <c r="D457" s="121"/>
      <c r="E457" s="121"/>
      <c r="F457" s="121"/>
      <c r="G457" s="121"/>
      <c r="H457" s="121"/>
      <c r="I457" s="121"/>
      <c r="J457" s="121"/>
      <c r="K457" s="121"/>
      <c r="L457" s="121"/>
      <c r="M457" s="121"/>
      <c r="N457" s="121"/>
      <c r="O457" s="121"/>
      <c r="P457" s="121"/>
      <c r="Q457" s="121"/>
      <c r="R457" s="121"/>
      <c r="S457" s="121"/>
      <c r="T457" s="121"/>
    </row>
    <row r="458" spans="1:20" ht="15.75" customHeight="1" x14ac:dyDescent="0.25">
      <c r="A458" s="121"/>
      <c r="B458" s="121"/>
      <c r="C458" s="121"/>
      <c r="D458" s="121"/>
      <c r="E458" s="121"/>
      <c r="F458" s="121"/>
      <c r="G458" s="121"/>
      <c r="H458" s="121"/>
      <c r="I458" s="121"/>
      <c r="J458" s="121"/>
      <c r="K458" s="121"/>
      <c r="L458" s="121"/>
      <c r="M458" s="121"/>
      <c r="N458" s="121"/>
      <c r="O458" s="121"/>
      <c r="P458" s="121"/>
      <c r="Q458" s="121"/>
      <c r="R458" s="121"/>
      <c r="S458" s="121"/>
      <c r="T458" s="121"/>
    </row>
    <row r="459" spans="1:20" ht="15.75" customHeight="1" x14ac:dyDescent="0.25">
      <c r="A459" s="121"/>
      <c r="B459" s="121"/>
      <c r="C459" s="121"/>
      <c r="D459" s="121"/>
      <c r="E459" s="121"/>
      <c r="F459" s="121"/>
      <c r="G459" s="121"/>
      <c r="H459" s="121"/>
      <c r="I459" s="121"/>
      <c r="J459" s="121"/>
      <c r="K459" s="121"/>
      <c r="L459" s="121"/>
      <c r="M459" s="121"/>
      <c r="N459" s="121"/>
      <c r="O459" s="121"/>
      <c r="P459" s="121"/>
      <c r="Q459" s="121"/>
      <c r="R459" s="121"/>
      <c r="S459" s="121"/>
      <c r="T459" s="121"/>
    </row>
    <row r="460" spans="1:20" ht="15.75" customHeight="1" x14ac:dyDescent="0.25">
      <c r="A460" s="121"/>
      <c r="B460" s="121"/>
      <c r="C460" s="121"/>
      <c r="D460" s="121"/>
      <c r="E460" s="121"/>
      <c r="F460" s="121"/>
      <c r="G460" s="121"/>
      <c r="H460" s="121"/>
      <c r="I460" s="121"/>
      <c r="J460" s="121"/>
      <c r="K460" s="121"/>
      <c r="L460" s="121"/>
      <c r="M460" s="121"/>
      <c r="N460" s="121"/>
      <c r="O460" s="121"/>
      <c r="P460" s="121"/>
      <c r="Q460" s="121"/>
      <c r="R460" s="121"/>
      <c r="S460" s="121"/>
      <c r="T460" s="121"/>
    </row>
    <row r="461" spans="1:20" ht="15.75" customHeight="1" x14ac:dyDescent="0.25">
      <c r="A461" s="121"/>
      <c r="B461" s="121"/>
      <c r="C461" s="121"/>
      <c r="D461" s="121"/>
      <c r="E461" s="121"/>
      <c r="F461" s="121"/>
      <c r="G461" s="121"/>
      <c r="H461" s="121"/>
      <c r="I461" s="121"/>
      <c r="J461" s="121"/>
      <c r="K461" s="121"/>
      <c r="L461" s="121"/>
      <c r="M461" s="121"/>
      <c r="N461" s="121"/>
      <c r="O461" s="121"/>
      <c r="P461" s="121"/>
      <c r="Q461" s="121"/>
      <c r="R461" s="121"/>
      <c r="S461" s="121"/>
      <c r="T461" s="121"/>
    </row>
    <row r="462" spans="1:20" ht="15.75" customHeight="1" x14ac:dyDescent="0.25">
      <c r="A462" s="121"/>
      <c r="B462" s="121"/>
      <c r="C462" s="121"/>
      <c r="D462" s="121"/>
      <c r="E462" s="121"/>
      <c r="F462" s="121"/>
      <c r="G462" s="121"/>
      <c r="H462" s="121"/>
      <c r="I462" s="121"/>
      <c r="J462" s="121"/>
      <c r="K462" s="121"/>
      <c r="L462" s="121"/>
      <c r="M462" s="121"/>
      <c r="N462" s="121"/>
      <c r="O462" s="121"/>
      <c r="P462" s="121"/>
      <c r="Q462" s="121"/>
      <c r="R462" s="121"/>
      <c r="S462" s="121"/>
      <c r="T462" s="121"/>
    </row>
    <row r="463" spans="1:20" ht="15.75" customHeight="1" x14ac:dyDescent="0.25">
      <c r="A463" s="121"/>
      <c r="B463" s="121"/>
      <c r="C463" s="121"/>
      <c r="D463" s="121"/>
      <c r="E463" s="121"/>
      <c r="F463" s="121"/>
      <c r="G463" s="121"/>
      <c r="H463" s="121"/>
      <c r="I463" s="121"/>
      <c r="J463" s="121"/>
      <c r="K463" s="121"/>
      <c r="L463" s="121"/>
      <c r="M463" s="121"/>
      <c r="N463" s="121"/>
      <c r="O463" s="121"/>
      <c r="P463" s="121"/>
      <c r="Q463" s="121"/>
      <c r="R463" s="121"/>
      <c r="S463" s="121"/>
      <c r="T463" s="121"/>
    </row>
    <row r="464" spans="1:20" ht="15.75" customHeight="1" x14ac:dyDescent="0.25">
      <c r="A464" s="121"/>
      <c r="B464" s="121"/>
      <c r="C464" s="121"/>
      <c r="D464" s="121"/>
      <c r="E464" s="121"/>
      <c r="F464" s="121"/>
      <c r="G464" s="121"/>
      <c r="H464" s="121"/>
      <c r="I464" s="121"/>
      <c r="J464" s="121"/>
      <c r="K464" s="121"/>
      <c r="L464" s="121"/>
      <c r="M464" s="121"/>
      <c r="N464" s="121"/>
      <c r="O464" s="121"/>
      <c r="P464" s="121"/>
      <c r="Q464" s="121"/>
      <c r="R464" s="121"/>
      <c r="S464" s="121"/>
      <c r="T464" s="121"/>
    </row>
    <row r="465" spans="1:20" ht="15.75" customHeight="1" x14ac:dyDescent="0.25">
      <c r="A465" s="121"/>
      <c r="B465" s="121"/>
      <c r="C465" s="121"/>
      <c r="D465" s="121"/>
      <c r="E465" s="121"/>
      <c r="F465" s="121"/>
      <c r="G465" s="121"/>
      <c r="H465" s="121"/>
      <c r="I465" s="121"/>
      <c r="J465" s="121"/>
      <c r="K465" s="121"/>
      <c r="L465" s="121"/>
      <c r="M465" s="121"/>
      <c r="N465" s="121"/>
      <c r="O465" s="121"/>
      <c r="P465" s="121"/>
      <c r="Q465" s="121"/>
      <c r="R465" s="121"/>
      <c r="S465" s="121"/>
      <c r="T465" s="121"/>
    </row>
    <row r="466" spans="1:20" ht="15.75" customHeight="1" x14ac:dyDescent="0.25">
      <c r="A466" s="121"/>
      <c r="B466" s="121"/>
      <c r="C466" s="121"/>
      <c r="D466" s="121"/>
      <c r="E466" s="121"/>
      <c r="F466" s="121"/>
      <c r="G466" s="121"/>
      <c r="H466" s="121"/>
      <c r="I466" s="121"/>
      <c r="J466" s="121"/>
      <c r="K466" s="121"/>
      <c r="L466" s="121"/>
      <c r="M466" s="121"/>
      <c r="N466" s="121"/>
      <c r="O466" s="121"/>
      <c r="P466" s="121"/>
      <c r="Q466" s="121"/>
      <c r="R466" s="121"/>
      <c r="S466" s="121"/>
      <c r="T466" s="121"/>
    </row>
    <row r="467" spans="1:20" ht="15.75" customHeight="1" x14ac:dyDescent="0.25">
      <c r="A467" s="121"/>
      <c r="B467" s="121"/>
      <c r="C467" s="121"/>
      <c r="D467" s="121"/>
      <c r="E467" s="121"/>
      <c r="F467" s="121"/>
      <c r="G467" s="121"/>
      <c r="H467" s="121"/>
      <c r="I467" s="121"/>
      <c r="J467" s="121"/>
      <c r="K467" s="121"/>
      <c r="L467" s="121"/>
      <c r="M467" s="121"/>
      <c r="N467" s="121"/>
      <c r="O467" s="121"/>
      <c r="P467" s="121"/>
      <c r="Q467" s="121"/>
      <c r="R467" s="121"/>
      <c r="S467" s="121"/>
      <c r="T467" s="121"/>
    </row>
    <row r="468" spans="1:20" ht="15.75" customHeight="1" x14ac:dyDescent="0.25">
      <c r="A468" s="121"/>
      <c r="B468" s="121"/>
      <c r="C468" s="121"/>
      <c r="D468" s="121"/>
      <c r="E468" s="121"/>
      <c r="F468" s="121"/>
      <c r="G468" s="121"/>
      <c r="H468" s="121"/>
      <c r="I468" s="121"/>
      <c r="J468" s="121"/>
      <c r="K468" s="121"/>
      <c r="L468" s="121"/>
      <c r="M468" s="121"/>
      <c r="N468" s="121"/>
      <c r="O468" s="121"/>
      <c r="P468" s="121"/>
      <c r="Q468" s="121"/>
      <c r="R468" s="121"/>
      <c r="S468" s="121"/>
      <c r="T468" s="121"/>
    </row>
    <row r="469" spans="1:20" ht="15.75" customHeight="1" x14ac:dyDescent="0.25">
      <c r="A469" s="121"/>
      <c r="B469" s="121"/>
      <c r="C469" s="121"/>
      <c r="D469" s="121"/>
      <c r="E469" s="121"/>
      <c r="F469" s="121"/>
      <c r="G469" s="121"/>
      <c r="H469" s="121"/>
      <c r="I469" s="121"/>
      <c r="J469" s="121"/>
      <c r="K469" s="121"/>
      <c r="L469" s="121"/>
      <c r="M469" s="121"/>
      <c r="N469" s="121"/>
      <c r="O469" s="121"/>
      <c r="P469" s="121"/>
      <c r="Q469" s="121"/>
      <c r="R469" s="121"/>
      <c r="S469" s="121"/>
      <c r="T469" s="121"/>
    </row>
    <row r="470" spans="1:20" ht="15.75" customHeight="1" x14ac:dyDescent="0.25">
      <c r="A470" s="121"/>
      <c r="B470" s="121"/>
      <c r="C470" s="121"/>
      <c r="D470" s="121"/>
      <c r="E470" s="121"/>
      <c r="F470" s="121"/>
      <c r="G470" s="121"/>
      <c r="H470" s="121"/>
      <c r="I470" s="121"/>
      <c r="J470" s="121"/>
      <c r="K470" s="121"/>
      <c r="L470" s="121"/>
      <c r="M470" s="121"/>
      <c r="N470" s="121"/>
      <c r="O470" s="121"/>
      <c r="P470" s="121"/>
      <c r="Q470" s="121"/>
      <c r="R470" s="121"/>
      <c r="S470" s="121"/>
      <c r="T470" s="121"/>
    </row>
    <row r="471" spans="1:20" ht="15.75" customHeight="1" x14ac:dyDescent="0.25">
      <c r="A471" s="121"/>
      <c r="B471" s="121"/>
      <c r="C471" s="121"/>
      <c r="D471" s="121"/>
      <c r="E471" s="121"/>
      <c r="F471" s="121"/>
      <c r="G471" s="121"/>
      <c r="H471" s="121"/>
      <c r="I471" s="121"/>
      <c r="J471" s="121"/>
      <c r="K471" s="121"/>
      <c r="L471" s="121"/>
      <c r="M471" s="121"/>
      <c r="N471" s="121"/>
      <c r="O471" s="121"/>
      <c r="P471" s="121"/>
      <c r="Q471" s="121"/>
      <c r="R471" s="121"/>
      <c r="S471" s="121"/>
      <c r="T471" s="121"/>
    </row>
    <row r="472" spans="1:20" ht="15.75" customHeight="1" x14ac:dyDescent="0.25">
      <c r="A472" s="121"/>
      <c r="B472" s="121"/>
      <c r="C472" s="121"/>
      <c r="D472" s="121"/>
      <c r="E472" s="121"/>
      <c r="F472" s="121"/>
      <c r="G472" s="121"/>
      <c r="H472" s="121"/>
      <c r="I472" s="121"/>
      <c r="J472" s="121"/>
      <c r="K472" s="121"/>
      <c r="L472" s="121"/>
      <c r="M472" s="121"/>
      <c r="N472" s="121"/>
      <c r="O472" s="121"/>
      <c r="P472" s="121"/>
      <c r="Q472" s="121"/>
      <c r="R472" s="121"/>
      <c r="S472" s="121"/>
      <c r="T472" s="121"/>
    </row>
    <row r="473" spans="1:20" ht="15.75" customHeight="1" x14ac:dyDescent="0.25">
      <c r="A473" s="121"/>
      <c r="B473" s="121"/>
      <c r="C473" s="121"/>
      <c r="D473" s="121"/>
      <c r="E473" s="121"/>
      <c r="F473" s="121"/>
      <c r="G473" s="121"/>
      <c r="H473" s="121"/>
      <c r="I473" s="121"/>
      <c r="J473" s="121"/>
      <c r="K473" s="121"/>
      <c r="L473" s="121"/>
      <c r="M473" s="121"/>
      <c r="N473" s="121"/>
      <c r="O473" s="121"/>
      <c r="P473" s="121"/>
      <c r="Q473" s="121"/>
      <c r="R473" s="121"/>
      <c r="S473" s="121"/>
      <c r="T473" s="121"/>
    </row>
    <row r="474" spans="1:20" ht="15.75" customHeight="1" x14ac:dyDescent="0.25">
      <c r="A474" s="121"/>
      <c r="B474" s="121"/>
      <c r="C474" s="121"/>
      <c r="D474" s="121"/>
      <c r="E474" s="121"/>
      <c r="F474" s="121"/>
      <c r="G474" s="121"/>
      <c r="H474" s="121"/>
      <c r="I474" s="121"/>
      <c r="J474" s="121"/>
      <c r="K474" s="121"/>
      <c r="L474" s="121"/>
      <c r="M474" s="121"/>
      <c r="N474" s="121"/>
      <c r="O474" s="121"/>
      <c r="P474" s="121"/>
      <c r="Q474" s="121"/>
      <c r="R474" s="121"/>
      <c r="S474" s="121"/>
      <c r="T474" s="121"/>
    </row>
    <row r="475" spans="1:20" ht="15.75" customHeight="1" x14ac:dyDescent="0.25">
      <c r="A475" s="121"/>
      <c r="B475" s="121"/>
      <c r="C475" s="121"/>
      <c r="D475" s="121"/>
      <c r="E475" s="121"/>
      <c r="F475" s="121"/>
      <c r="G475" s="121"/>
      <c r="H475" s="121"/>
      <c r="I475" s="121"/>
      <c r="J475" s="121"/>
      <c r="K475" s="121"/>
      <c r="L475" s="121"/>
      <c r="M475" s="121"/>
      <c r="N475" s="121"/>
      <c r="O475" s="121"/>
      <c r="P475" s="121"/>
      <c r="Q475" s="121"/>
      <c r="R475" s="121"/>
      <c r="S475" s="121"/>
      <c r="T475" s="121"/>
    </row>
    <row r="476" spans="1:20" ht="15.75" customHeight="1" x14ac:dyDescent="0.25">
      <c r="A476" s="121"/>
      <c r="B476" s="121"/>
      <c r="C476" s="121"/>
      <c r="D476" s="121"/>
      <c r="E476" s="121"/>
      <c r="F476" s="121"/>
      <c r="G476" s="121"/>
      <c r="H476" s="121"/>
      <c r="I476" s="121"/>
      <c r="J476" s="121"/>
      <c r="K476" s="121"/>
      <c r="L476" s="121"/>
      <c r="M476" s="121"/>
      <c r="N476" s="121"/>
      <c r="O476" s="121"/>
      <c r="P476" s="121"/>
      <c r="Q476" s="121"/>
      <c r="R476" s="121"/>
      <c r="S476" s="121"/>
      <c r="T476" s="121"/>
    </row>
    <row r="477" spans="1:20" ht="15.75" customHeight="1" x14ac:dyDescent="0.25">
      <c r="A477" s="121"/>
      <c r="B477" s="121"/>
      <c r="C477" s="121"/>
      <c r="D477" s="121"/>
      <c r="E477" s="121"/>
      <c r="F477" s="121"/>
      <c r="G477" s="121"/>
      <c r="H477" s="121"/>
      <c r="I477" s="121"/>
      <c r="J477" s="121"/>
      <c r="K477" s="121"/>
      <c r="L477" s="121"/>
      <c r="M477" s="121"/>
      <c r="N477" s="121"/>
      <c r="O477" s="121"/>
      <c r="P477" s="121"/>
      <c r="Q477" s="121"/>
      <c r="R477" s="121"/>
      <c r="S477" s="121"/>
      <c r="T477" s="121"/>
    </row>
    <row r="478" spans="1:20" ht="15.75" customHeight="1" x14ac:dyDescent="0.25">
      <c r="A478" s="121"/>
      <c r="B478" s="121"/>
      <c r="C478" s="121"/>
      <c r="D478" s="121"/>
      <c r="E478" s="121"/>
      <c r="F478" s="121"/>
      <c r="G478" s="121"/>
      <c r="H478" s="121"/>
      <c r="I478" s="121"/>
      <c r="J478" s="121"/>
      <c r="K478" s="121"/>
      <c r="L478" s="121"/>
      <c r="M478" s="121"/>
      <c r="N478" s="121"/>
      <c r="O478" s="121"/>
      <c r="P478" s="121"/>
      <c r="Q478" s="121"/>
      <c r="R478" s="121"/>
      <c r="S478" s="121"/>
      <c r="T478" s="121"/>
    </row>
    <row r="479" spans="1:20" ht="15.75" customHeight="1" x14ac:dyDescent="0.25">
      <c r="A479" s="121"/>
      <c r="B479" s="121"/>
      <c r="C479" s="121"/>
      <c r="D479" s="121"/>
      <c r="E479" s="121"/>
      <c r="F479" s="121"/>
      <c r="G479" s="121"/>
      <c r="H479" s="121"/>
      <c r="I479" s="121"/>
      <c r="J479" s="121"/>
      <c r="K479" s="121"/>
      <c r="L479" s="121"/>
      <c r="M479" s="121"/>
      <c r="N479" s="121"/>
      <c r="O479" s="121"/>
      <c r="P479" s="121"/>
      <c r="Q479" s="121"/>
      <c r="R479" s="121"/>
      <c r="S479" s="121"/>
      <c r="T479" s="121"/>
    </row>
    <row r="480" spans="1:20" ht="15.75" customHeight="1" x14ac:dyDescent="0.25">
      <c r="A480" s="121"/>
      <c r="B480" s="121"/>
      <c r="C480" s="121"/>
      <c r="D480" s="121"/>
      <c r="E480" s="121"/>
      <c r="F480" s="121"/>
      <c r="G480" s="121"/>
      <c r="H480" s="121"/>
      <c r="I480" s="121"/>
      <c r="J480" s="121"/>
      <c r="K480" s="121"/>
      <c r="L480" s="121"/>
      <c r="M480" s="121"/>
      <c r="N480" s="121"/>
      <c r="O480" s="121"/>
      <c r="P480" s="121"/>
      <c r="Q480" s="121"/>
      <c r="R480" s="121"/>
      <c r="S480" s="121"/>
      <c r="T480" s="121"/>
    </row>
    <row r="481" spans="1:20" ht="15.75" customHeight="1" x14ac:dyDescent="0.25">
      <c r="A481" s="121"/>
      <c r="B481" s="121"/>
      <c r="C481" s="121"/>
      <c r="D481" s="121"/>
      <c r="E481" s="121"/>
      <c r="F481" s="121"/>
      <c r="G481" s="121"/>
      <c r="H481" s="121"/>
      <c r="I481" s="121"/>
      <c r="J481" s="121"/>
      <c r="K481" s="121"/>
      <c r="L481" s="121"/>
      <c r="M481" s="121"/>
      <c r="N481" s="121"/>
      <c r="O481" s="121"/>
      <c r="P481" s="121"/>
      <c r="Q481" s="121"/>
      <c r="R481" s="121"/>
      <c r="S481" s="121"/>
      <c r="T481" s="121"/>
    </row>
    <row r="482" spans="1:20" ht="15.75" customHeight="1" x14ac:dyDescent="0.25">
      <c r="A482" s="121"/>
      <c r="B482" s="121"/>
      <c r="C482" s="121"/>
      <c r="D482" s="121"/>
      <c r="E482" s="121"/>
      <c r="F482" s="121"/>
      <c r="G482" s="121"/>
      <c r="H482" s="121"/>
      <c r="I482" s="121"/>
      <c r="J482" s="121"/>
      <c r="K482" s="121"/>
      <c r="L482" s="121"/>
      <c r="M482" s="121"/>
      <c r="N482" s="121"/>
      <c r="O482" s="121"/>
      <c r="P482" s="121"/>
      <c r="Q482" s="121"/>
      <c r="R482" s="121"/>
      <c r="S482" s="121"/>
      <c r="T482" s="121"/>
    </row>
    <row r="483" spans="1:20" ht="15.75" customHeight="1" x14ac:dyDescent="0.25">
      <c r="A483" s="121"/>
      <c r="B483" s="121"/>
      <c r="C483" s="121"/>
      <c r="D483" s="121"/>
      <c r="E483" s="121"/>
      <c r="F483" s="121"/>
      <c r="G483" s="121"/>
      <c r="H483" s="121"/>
      <c r="I483" s="121"/>
      <c r="J483" s="121"/>
      <c r="K483" s="121"/>
      <c r="L483" s="121"/>
      <c r="M483" s="121"/>
      <c r="N483" s="121"/>
      <c r="O483" s="121"/>
      <c r="P483" s="121"/>
      <c r="Q483" s="121"/>
      <c r="R483" s="121"/>
      <c r="S483" s="121"/>
      <c r="T483" s="121"/>
    </row>
    <row r="484" spans="1:20" ht="15.75" customHeight="1" x14ac:dyDescent="0.25">
      <c r="A484" s="121"/>
      <c r="B484" s="121"/>
      <c r="C484" s="121"/>
      <c r="D484" s="121"/>
      <c r="E484" s="121"/>
      <c r="F484" s="121"/>
      <c r="G484" s="121"/>
      <c r="H484" s="121"/>
      <c r="I484" s="121"/>
      <c r="J484" s="121"/>
      <c r="K484" s="121"/>
      <c r="L484" s="121"/>
      <c r="M484" s="121"/>
      <c r="N484" s="121"/>
      <c r="O484" s="121"/>
      <c r="P484" s="121"/>
      <c r="Q484" s="121"/>
      <c r="R484" s="121"/>
      <c r="S484" s="121"/>
      <c r="T484" s="121"/>
    </row>
    <row r="485" spans="1:20" ht="15.75" customHeight="1" x14ac:dyDescent="0.25">
      <c r="A485" s="121"/>
      <c r="B485" s="121"/>
      <c r="C485" s="121"/>
      <c r="D485" s="121"/>
      <c r="E485" s="121"/>
      <c r="F485" s="121"/>
      <c r="G485" s="121"/>
      <c r="H485" s="121"/>
      <c r="I485" s="121"/>
      <c r="J485" s="121"/>
      <c r="K485" s="121"/>
      <c r="L485" s="121"/>
      <c r="M485" s="121"/>
      <c r="N485" s="121"/>
      <c r="O485" s="121"/>
      <c r="P485" s="121"/>
      <c r="Q485" s="121"/>
      <c r="R485" s="121"/>
      <c r="S485" s="121"/>
      <c r="T485" s="121"/>
    </row>
    <row r="486" spans="1:20" ht="15.75" customHeight="1" x14ac:dyDescent="0.25">
      <c r="A486" s="121"/>
      <c r="B486" s="121"/>
      <c r="C486" s="121"/>
      <c r="D486" s="121"/>
      <c r="E486" s="121"/>
      <c r="F486" s="121"/>
      <c r="G486" s="121"/>
      <c r="H486" s="121"/>
      <c r="I486" s="121"/>
      <c r="J486" s="121"/>
      <c r="K486" s="121"/>
      <c r="L486" s="121"/>
      <c r="M486" s="121"/>
      <c r="N486" s="121"/>
      <c r="O486" s="121"/>
      <c r="P486" s="121"/>
      <c r="Q486" s="121"/>
      <c r="R486" s="121"/>
      <c r="S486" s="121"/>
      <c r="T486" s="121"/>
    </row>
    <row r="487" spans="1:20" ht="15.75" customHeight="1" x14ac:dyDescent="0.25">
      <c r="A487" s="121"/>
      <c r="B487" s="121"/>
      <c r="C487" s="121"/>
      <c r="D487" s="121"/>
      <c r="E487" s="121"/>
      <c r="F487" s="121"/>
      <c r="G487" s="121"/>
      <c r="H487" s="121"/>
      <c r="I487" s="121"/>
      <c r="J487" s="121"/>
      <c r="K487" s="121"/>
      <c r="L487" s="121"/>
      <c r="M487" s="121"/>
      <c r="N487" s="121"/>
      <c r="O487" s="121"/>
      <c r="P487" s="121"/>
      <c r="Q487" s="121"/>
      <c r="R487" s="121"/>
      <c r="S487" s="121"/>
      <c r="T487" s="121"/>
    </row>
    <row r="488" spans="1:20" ht="15.75" customHeight="1" x14ac:dyDescent="0.25">
      <c r="A488" s="121"/>
      <c r="B488" s="121"/>
      <c r="C488" s="121"/>
      <c r="D488" s="121"/>
      <c r="E488" s="121"/>
      <c r="F488" s="121"/>
      <c r="G488" s="121"/>
      <c r="H488" s="121"/>
      <c r="I488" s="121"/>
      <c r="J488" s="121"/>
      <c r="K488" s="121"/>
      <c r="L488" s="121"/>
      <c r="M488" s="121"/>
      <c r="N488" s="121"/>
      <c r="O488" s="121"/>
      <c r="P488" s="121"/>
      <c r="Q488" s="121"/>
      <c r="R488" s="121"/>
      <c r="S488" s="121"/>
      <c r="T488" s="121"/>
    </row>
    <row r="489" spans="1:20" ht="15.75" customHeight="1" x14ac:dyDescent="0.25">
      <c r="A489" s="121"/>
      <c r="B489" s="121"/>
      <c r="C489" s="121"/>
      <c r="D489" s="121"/>
      <c r="E489" s="121"/>
      <c r="F489" s="121"/>
      <c r="G489" s="121"/>
      <c r="H489" s="121"/>
      <c r="I489" s="121"/>
      <c r="J489" s="121"/>
      <c r="K489" s="121"/>
      <c r="L489" s="121"/>
      <c r="M489" s="121"/>
      <c r="N489" s="121"/>
      <c r="O489" s="121"/>
      <c r="P489" s="121"/>
      <c r="Q489" s="121"/>
      <c r="R489" s="121"/>
      <c r="S489" s="121"/>
      <c r="T489" s="121"/>
    </row>
    <row r="490" spans="1:20" ht="15.75" customHeight="1" x14ac:dyDescent="0.25">
      <c r="A490" s="121"/>
      <c r="B490" s="121"/>
      <c r="C490" s="121"/>
      <c r="D490" s="121"/>
      <c r="E490" s="121"/>
      <c r="F490" s="121"/>
      <c r="G490" s="121"/>
      <c r="H490" s="121"/>
      <c r="I490" s="121"/>
      <c r="J490" s="121"/>
      <c r="K490" s="121"/>
      <c r="L490" s="121"/>
      <c r="M490" s="121"/>
      <c r="N490" s="121"/>
      <c r="O490" s="121"/>
      <c r="P490" s="121"/>
      <c r="Q490" s="121"/>
      <c r="R490" s="121"/>
      <c r="S490" s="121"/>
      <c r="T490" s="121"/>
    </row>
    <row r="491" spans="1:20" ht="15.75" customHeight="1" x14ac:dyDescent="0.25">
      <c r="A491" s="121"/>
      <c r="B491" s="121"/>
      <c r="C491" s="121"/>
      <c r="D491" s="121"/>
      <c r="E491" s="121"/>
      <c r="F491" s="121"/>
      <c r="G491" s="121"/>
      <c r="H491" s="121"/>
      <c r="I491" s="121"/>
      <c r="J491" s="121"/>
      <c r="K491" s="121"/>
      <c r="L491" s="121"/>
      <c r="M491" s="121"/>
      <c r="N491" s="121"/>
      <c r="O491" s="121"/>
      <c r="P491" s="121"/>
      <c r="Q491" s="121"/>
      <c r="R491" s="121"/>
      <c r="S491" s="121"/>
      <c r="T491" s="121"/>
    </row>
    <row r="492" spans="1:20" ht="15.75" customHeight="1" x14ac:dyDescent="0.25">
      <c r="A492" s="121"/>
      <c r="B492" s="121"/>
      <c r="C492" s="121"/>
      <c r="D492" s="121"/>
      <c r="E492" s="121"/>
      <c r="F492" s="121"/>
      <c r="G492" s="121"/>
      <c r="H492" s="121"/>
      <c r="I492" s="121"/>
      <c r="J492" s="121"/>
      <c r="K492" s="121"/>
      <c r="L492" s="121"/>
      <c r="M492" s="121"/>
      <c r="N492" s="121"/>
      <c r="O492" s="121"/>
      <c r="P492" s="121"/>
      <c r="Q492" s="121"/>
      <c r="R492" s="121"/>
      <c r="S492" s="121"/>
      <c r="T492" s="121"/>
    </row>
    <row r="493" spans="1:20" ht="15.75" customHeight="1" x14ac:dyDescent="0.25">
      <c r="A493" s="121"/>
      <c r="B493" s="121"/>
      <c r="C493" s="121"/>
      <c r="D493" s="121"/>
      <c r="E493" s="121"/>
      <c r="F493" s="121"/>
      <c r="G493" s="121"/>
      <c r="H493" s="121"/>
      <c r="I493" s="121"/>
      <c r="J493" s="121"/>
      <c r="K493" s="121"/>
      <c r="L493" s="121"/>
      <c r="M493" s="121"/>
      <c r="N493" s="121"/>
      <c r="O493" s="121"/>
      <c r="P493" s="121"/>
      <c r="Q493" s="121"/>
      <c r="R493" s="121"/>
      <c r="S493" s="121"/>
      <c r="T493" s="121"/>
    </row>
    <row r="494" spans="1:20" ht="15.75" customHeight="1" x14ac:dyDescent="0.25">
      <c r="A494" s="121"/>
      <c r="B494" s="121"/>
      <c r="C494" s="121"/>
      <c r="D494" s="121"/>
      <c r="E494" s="121"/>
      <c r="F494" s="121"/>
      <c r="G494" s="121"/>
      <c r="H494" s="121"/>
      <c r="I494" s="121"/>
      <c r="J494" s="121"/>
      <c r="K494" s="121"/>
      <c r="L494" s="121"/>
      <c r="M494" s="121"/>
      <c r="N494" s="121"/>
      <c r="O494" s="121"/>
      <c r="P494" s="121"/>
      <c r="Q494" s="121"/>
      <c r="R494" s="121"/>
      <c r="S494" s="121"/>
      <c r="T494" s="121"/>
    </row>
    <row r="495" spans="1:20" ht="15.75" customHeight="1" x14ac:dyDescent="0.25">
      <c r="A495" s="121"/>
      <c r="B495" s="121"/>
      <c r="C495" s="121"/>
      <c r="D495" s="121"/>
      <c r="E495" s="121"/>
      <c r="F495" s="121"/>
      <c r="G495" s="121"/>
      <c r="H495" s="121"/>
      <c r="I495" s="121"/>
      <c r="J495" s="121"/>
      <c r="K495" s="121"/>
      <c r="L495" s="121"/>
      <c r="M495" s="121"/>
      <c r="N495" s="121"/>
      <c r="O495" s="121"/>
      <c r="P495" s="121"/>
      <c r="Q495" s="121"/>
      <c r="R495" s="121"/>
      <c r="S495" s="121"/>
      <c r="T495" s="121"/>
    </row>
    <row r="496" spans="1:20" ht="15.75" customHeight="1" x14ac:dyDescent="0.25">
      <c r="A496" s="121"/>
      <c r="B496" s="121"/>
      <c r="C496" s="121"/>
      <c r="D496" s="121"/>
      <c r="E496" s="121"/>
      <c r="F496" s="121"/>
      <c r="G496" s="121"/>
      <c r="H496" s="121"/>
      <c r="I496" s="121"/>
      <c r="J496" s="121"/>
      <c r="K496" s="121"/>
      <c r="L496" s="121"/>
      <c r="M496" s="121"/>
      <c r="N496" s="121"/>
      <c r="O496" s="121"/>
      <c r="P496" s="121"/>
      <c r="Q496" s="121"/>
      <c r="R496" s="121"/>
      <c r="S496" s="121"/>
      <c r="T496" s="121"/>
    </row>
    <row r="497" spans="1:20" ht="15.75" customHeight="1" x14ac:dyDescent="0.25">
      <c r="A497" s="121"/>
      <c r="B497" s="121"/>
      <c r="C497" s="121"/>
      <c r="D497" s="121"/>
      <c r="E497" s="121"/>
      <c r="F497" s="121"/>
      <c r="G497" s="121"/>
      <c r="H497" s="121"/>
      <c r="I497" s="121"/>
      <c r="J497" s="121"/>
      <c r="K497" s="121"/>
      <c r="L497" s="121"/>
      <c r="M497" s="121"/>
      <c r="N497" s="121"/>
      <c r="O497" s="121"/>
      <c r="P497" s="121"/>
      <c r="Q497" s="121"/>
      <c r="R497" s="121"/>
      <c r="S497" s="121"/>
      <c r="T497" s="121"/>
    </row>
    <row r="498" spans="1:20" ht="15.75" customHeight="1" x14ac:dyDescent="0.25">
      <c r="A498" s="121"/>
      <c r="B498" s="121"/>
      <c r="C498" s="121"/>
      <c r="D498" s="121"/>
      <c r="E498" s="121"/>
      <c r="F498" s="121"/>
      <c r="G498" s="121"/>
      <c r="H498" s="121"/>
      <c r="I498" s="121"/>
      <c r="J498" s="121"/>
      <c r="K498" s="121"/>
      <c r="L498" s="121"/>
      <c r="M498" s="121"/>
      <c r="N498" s="121"/>
      <c r="O498" s="121"/>
      <c r="P498" s="121"/>
      <c r="Q498" s="121"/>
      <c r="R498" s="121"/>
      <c r="S498" s="121"/>
      <c r="T498" s="121"/>
    </row>
    <row r="499" spans="1:20" ht="15.75" customHeight="1" x14ac:dyDescent="0.25">
      <c r="A499" s="121"/>
      <c r="B499" s="121"/>
      <c r="C499" s="121"/>
      <c r="D499" s="121"/>
      <c r="E499" s="121"/>
      <c r="F499" s="121"/>
      <c r="G499" s="121"/>
      <c r="H499" s="121"/>
      <c r="I499" s="121"/>
      <c r="J499" s="121"/>
      <c r="K499" s="121"/>
      <c r="L499" s="121"/>
      <c r="M499" s="121"/>
      <c r="N499" s="121"/>
      <c r="O499" s="121"/>
      <c r="P499" s="121"/>
      <c r="Q499" s="121"/>
      <c r="R499" s="121"/>
      <c r="S499" s="121"/>
      <c r="T499" s="121"/>
    </row>
    <row r="500" spans="1:20" ht="15.75" customHeight="1" x14ac:dyDescent="0.25">
      <c r="A500" s="121"/>
      <c r="B500" s="121"/>
      <c r="C500" s="121"/>
      <c r="D500" s="121"/>
      <c r="E500" s="121"/>
      <c r="F500" s="121"/>
      <c r="G500" s="121"/>
      <c r="H500" s="121"/>
      <c r="I500" s="121"/>
      <c r="J500" s="121"/>
      <c r="K500" s="121"/>
      <c r="L500" s="121"/>
      <c r="M500" s="121"/>
      <c r="N500" s="121"/>
      <c r="O500" s="121"/>
      <c r="P500" s="121"/>
      <c r="Q500" s="121"/>
      <c r="R500" s="121"/>
      <c r="S500" s="121"/>
      <c r="T500" s="121"/>
    </row>
    <row r="501" spans="1:20" ht="15.75" customHeight="1" x14ac:dyDescent="0.25">
      <c r="A501" s="121"/>
      <c r="B501" s="121"/>
      <c r="C501" s="121"/>
      <c r="D501" s="121"/>
      <c r="E501" s="121"/>
      <c r="F501" s="121"/>
      <c r="G501" s="121"/>
      <c r="H501" s="121"/>
      <c r="I501" s="121"/>
      <c r="J501" s="121"/>
      <c r="K501" s="121"/>
      <c r="L501" s="121"/>
      <c r="M501" s="121"/>
      <c r="N501" s="121"/>
      <c r="O501" s="121"/>
      <c r="P501" s="121"/>
      <c r="Q501" s="121"/>
      <c r="R501" s="121"/>
      <c r="S501" s="121"/>
      <c r="T501" s="121"/>
    </row>
    <row r="502" spans="1:20" ht="15.75" customHeight="1" x14ac:dyDescent="0.25">
      <c r="A502" s="121"/>
      <c r="B502" s="121"/>
      <c r="C502" s="121"/>
      <c r="D502" s="121"/>
      <c r="E502" s="121"/>
      <c r="F502" s="121"/>
      <c r="G502" s="121"/>
      <c r="H502" s="121"/>
      <c r="I502" s="121"/>
      <c r="J502" s="121"/>
      <c r="K502" s="121"/>
      <c r="L502" s="121"/>
      <c r="M502" s="121"/>
      <c r="N502" s="121"/>
      <c r="O502" s="121"/>
      <c r="P502" s="121"/>
      <c r="Q502" s="121"/>
      <c r="R502" s="121"/>
      <c r="S502" s="121"/>
      <c r="T502" s="121"/>
    </row>
    <row r="503" spans="1:20" ht="15.75" customHeight="1" x14ac:dyDescent="0.25">
      <c r="A503" s="121"/>
      <c r="B503" s="121"/>
      <c r="C503" s="121"/>
      <c r="D503" s="121"/>
      <c r="E503" s="121"/>
      <c r="F503" s="121"/>
      <c r="G503" s="121"/>
      <c r="H503" s="121"/>
      <c r="I503" s="121"/>
      <c r="J503" s="121"/>
      <c r="K503" s="121"/>
      <c r="L503" s="121"/>
      <c r="M503" s="121"/>
      <c r="N503" s="121"/>
      <c r="O503" s="121"/>
      <c r="P503" s="121"/>
      <c r="Q503" s="121"/>
      <c r="R503" s="121"/>
      <c r="S503" s="121"/>
      <c r="T503" s="121"/>
    </row>
    <row r="504" spans="1:20" ht="15.75" customHeight="1" x14ac:dyDescent="0.25">
      <c r="A504" s="121"/>
      <c r="B504" s="121"/>
      <c r="C504" s="121"/>
      <c r="D504" s="121"/>
      <c r="E504" s="121"/>
      <c r="F504" s="121"/>
      <c r="G504" s="121"/>
      <c r="H504" s="121"/>
      <c r="I504" s="121"/>
      <c r="J504" s="121"/>
      <c r="K504" s="121"/>
      <c r="L504" s="121"/>
      <c r="M504" s="121"/>
      <c r="N504" s="121"/>
      <c r="O504" s="121"/>
      <c r="P504" s="121"/>
      <c r="Q504" s="121"/>
      <c r="R504" s="121"/>
      <c r="S504" s="121"/>
      <c r="T504" s="121"/>
    </row>
    <row r="505" spans="1:20" ht="15.75" customHeight="1" x14ac:dyDescent="0.25">
      <c r="A505" s="121"/>
      <c r="B505" s="121"/>
      <c r="C505" s="121"/>
      <c r="D505" s="121"/>
      <c r="E505" s="121"/>
      <c r="F505" s="121"/>
      <c r="G505" s="121"/>
      <c r="H505" s="121"/>
      <c r="I505" s="121"/>
      <c r="J505" s="121"/>
      <c r="K505" s="121"/>
      <c r="L505" s="121"/>
      <c r="M505" s="121"/>
      <c r="N505" s="121"/>
      <c r="O505" s="121"/>
      <c r="P505" s="121"/>
      <c r="Q505" s="121"/>
      <c r="R505" s="121"/>
      <c r="S505" s="121"/>
      <c r="T505" s="121"/>
    </row>
    <row r="506" spans="1:20" ht="15.75" customHeight="1" x14ac:dyDescent="0.25">
      <c r="A506" s="121"/>
      <c r="B506" s="121"/>
      <c r="C506" s="121"/>
      <c r="D506" s="121"/>
      <c r="E506" s="121"/>
      <c r="F506" s="121"/>
      <c r="G506" s="121"/>
      <c r="H506" s="121"/>
      <c r="I506" s="121"/>
      <c r="J506" s="121"/>
      <c r="K506" s="121"/>
      <c r="L506" s="121"/>
      <c r="M506" s="121"/>
      <c r="N506" s="121"/>
      <c r="O506" s="121"/>
      <c r="P506" s="121"/>
      <c r="Q506" s="121"/>
      <c r="R506" s="121"/>
      <c r="S506" s="121"/>
      <c r="T506" s="121"/>
    </row>
    <row r="507" spans="1:20" ht="15.75" customHeight="1" x14ac:dyDescent="0.25">
      <c r="A507" s="121"/>
      <c r="B507" s="121"/>
      <c r="C507" s="121"/>
      <c r="D507" s="121"/>
      <c r="E507" s="121"/>
      <c r="F507" s="121"/>
      <c r="G507" s="121"/>
      <c r="H507" s="121"/>
      <c r="I507" s="121"/>
      <c r="J507" s="121"/>
      <c r="K507" s="121"/>
      <c r="L507" s="121"/>
      <c r="M507" s="121"/>
      <c r="N507" s="121"/>
      <c r="O507" s="121"/>
      <c r="P507" s="121"/>
      <c r="Q507" s="121"/>
      <c r="R507" s="121"/>
      <c r="S507" s="121"/>
      <c r="T507" s="121"/>
    </row>
    <row r="508" spans="1:20" ht="15.75" customHeight="1" x14ac:dyDescent="0.25">
      <c r="A508" s="121"/>
      <c r="B508" s="121"/>
      <c r="C508" s="121"/>
      <c r="D508" s="121"/>
      <c r="E508" s="121"/>
      <c r="F508" s="121"/>
      <c r="G508" s="121"/>
      <c r="H508" s="121"/>
      <c r="I508" s="121"/>
      <c r="J508" s="121"/>
      <c r="K508" s="121"/>
      <c r="L508" s="121"/>
      <c r="M508" s="121"/>
      <c r="N508" s="121"/>
      <c r="O508" s="121"/>
      <c r="P508" s="121"/>
      <c r="Q508" s="121"/>
      <c r="R508" s="121"/>
      <c r="S508" s="121"/>
      <c r="T508" s="121"/>
    </row>
    <row r="509" spans="1:20" ht="15.75" customHeight="1" x14ac:dyDescent="0.25">
      <c r="A509" s="121"/>
      <c r="B509" s="121"/>
      <c r="C509" s="121"/>
      <c r="D509" s="121"/>
      <c r="E509" s="121"/>
      <c r="F509" s="121"/>
      <c r="G509" s="121"/>
      <c r="H509" s="121"/>
      <c r="I509" s="121"/>
      <c r="J509" s="121"/>
      <c r="K509" s="121"/>
      <c r="L509" s="121"/>
      <c r="M509" s="121"/>
      <c r="N509" s="121"/>
      <c r="O509" s="121"/>
      <c r="P509" s="121"/>
      <c r="Q509" s="121"/>
      <c r="R509" s="121"/>
      <c r="S509" s="121"/>
      <c r="T509" s="121"/>
    </row>
    <row r="510" spans="1:20" ht="15.75" customHeight="1" x14ac:dyDescent="0.25">
      <c r="A510" s="121"/>
      <c r="B510" s="121"/>
      <c r="C510" s="121"/>
      <c r="D510" s="121"/>
      <c r="E510" s="121"/>
      <c r="F510" s="121"/>
      <c r="G510" s="121"/>
      <c r="H510" s="121"/>
      <c r="I510" s="121"/>
      <c r="J510" s="121"/>
      <c r="K510" s="121"/>
      <c r="L510" s="121"/>
      <c r="M510" s="121"/>
      <c r="N510" s="121"/>
      <c r="O510" s="121"/>
      <c r="P510" s="121"/>
      <c r="Q510" s="121"/>
      <c r="R510" s="121"/>
      <c r="S510" s="121"/>
      <c r="T510" s="121"/>
    </row>
    <row r="511" spans="1:20" ht="15.75" customHeight="1" x14ac:dyDescent="0.25">
      <c r="A511" s="121"/>
      <c r="B511" s="121"/>
      <c r="C511" s="121"/>
      <c r="D511" s="121"/>
      <c r="E511" s="121"/>
      <c r="F511" s="121"/>
      <c r="G511" s="121"/>
      <c r="H511" s="121"/>
      <c r="I511" s="121"/>
      <c r="J511" s="121"/>
      <c r="K511" s="121"/>
      <c r="L511" s="121"/>
      <c r="M511" s="121"/>
      <c r="N511" s="121"/>
      <c r="O511" s="121"/>
      <c r="P511" s="121"/>
      <c r="Q511" s="121"/>
      <c r="R511" s="121"/>
      <c r="S511" s="121"/>
      <c r="T511" s="121"/>
    </row>
    <row r="512" spans="1:20" ht="15.75" customHeight="1" x14ac:dyDescent="0.25">
      <c r="A512" s="121"/>
      <c r="B512" s="121"/>
      <c r="C512" s="121"/>
      <c r="D512" s="121"/>
      <c r="E512" s="121"/>
      <c r="F512" s="121"/>
      <c r="G512" s="121"/>
      <c r="H512" s="121"/>
      <c r="I512" s="121"/>
      <c r="J512" s="121"/>
      <c r="K512" s="121"/>
      <c r="L512" s="121"/>
      <c r="M512" s="121"/>
      <c r="N512" s="121"/>
      <c r="O512" s="121"/>
      <c r="P512" s="121"/>
      <c r="Q512" s="121"/>
      <c r="R512" s="121"/>
      <c r="S512" s="121"/>
      <c r="T512" s="121"/>
    </row>
    <row r="513" spans="1:20" ht="15.75" customHeight="1" x14ac:dyDescent="0.25">
      <c r="A513" s="121"/>
      <c r="B513" s="121"/>
      <c r="C513" s="121"/>
      <c r="D513" s="121"/>
      <c r="E513" s="121"/>
      <c r="F513" s="121"/>
      <c r="G513" s="121"/>
      <c r="H513" s="121"/>
      <c r="I513" s="121"/>
      <c r="J513" s="121"/>
      <c r="K513" s="121"/>
      <c r="L513" s="121"/>
      <c r="M513" s="121"/>
      <c r="N513" s="121"/>
      <c r="O513" s="121"/>
      <c r="P513" s="121"/>
      <c r="Q513" s="121"/>
      <c r="R513" s="121"/>
      <c r="S513" s="121"/>
      <c r="T513" s="121"/>
    </row>
    <row r="514" spans="1:20" ht="15.75" customHeight="1" x14ac:dyDescent="0.25">
      <c r="A514" s="121"/>
      <c r="B514" s="121"/>
      <c r="C514" s="121"/>
      <c r="D514" s="121"/>
      <c r="E514" s="121"/>
      <c r="F514" s="121"/>
      <c r="G514" s="121"/>
      <c r="H514" s="121"/>
      <c r="I514" s="121"/>
      <c r="J514" s="121"/>
      <c r="K514" s="121"/>
      <c r="L514" s="121"/>
      <c r="M514" s="121"/>
      <c r="N514" s="121"/>
      <c r="O514" s="121"/>
      <c r="P514" s="121"/>
      <c r="Q514" s="121"/>
      <c r="R514" s="121"/>
      <c r="S514" s="121"/>
      <c r="T514" s="121"/>
    </row>
    <row r="515" spans="1:20" ht="15.75" customHeight="1" x14ac:dyDescent="0.25">
      <c r="A515" s="121"/>
      <c r="B515" s="121"/>
      <c r="C515" s="121"/>
      <c r="D515" s="121"/>
      <c r="E515" s="121"/>
      <c r="F515" s="121"/>
      <c r="G515" s="121"/>
      <c r="H515" s="121"/>
      <c r="I515" s="121"/>
      <c r="J515" s="121"/>
      <c r="K515" s="121"/>
      <c r="L515" s="121"/>
      <c r="M515" s="121"/>
      <c r="N515" s="121"/>
      <c r="O515" s="121"/>
      <c r="P515" s="121"/>
      <c r="Q515" s="121"/>
      <c r="R515" s="121"/>
      <c r="S515" s="121"/>
      <c r="T515" s="121"/>
    </row>
    <row r="516" spans="1:20" ht="15.75" customHeight="1" x14ac:dyDescent="0.25">
      <c r="A516" s="121"/>
      <c r="B516" s="121"/>
      <c r="C516" s="121"/>
      <c r="D516" s="121"/>
      <c r="E516" s="121"/>
      <c r="F516" s="121"/>
      <c r="G516" s="121"/>
      <c r="H516" s="121"/>
      <c r="I516" s="121"/>
      <c r="J516" s="121"/>
      <c r="K516" s="121"/>
      <c r="L516" s="121"/>
      <c r="M516" s="121"/>
      <c r="N516" s="121"/>
      <c r="O516" s="121"/>
      <c r="P516" s="121"/>
      <c r="Q516" s="121"/>
      <c r="R516" s="121"/>
      <c r="S516" s="121"/>
      <c r="T516" s="121"/>
    </row>
    <row r="517" spans="1:20" ht="15.75" customHeight="1" x14ac:dyDescent="0.25">
      <c r="A517" s="121"/>
      <c r="B517" s="121"/>
      <c r="C517" s="121"/>
      <c r="D517" s="121"/>
      <c r="E517" s="121"/>
      <c r="F517" s="121"/>
      <c r="G517" s="121"/>
      <c r="H517" s="121"/>
      <c r="I517" s="121"/>
      <c r="J517" s="121"/>
      <c r="K517" s="121"/>
      <c r="L517" s="121"/>
      <c r="M517" s="121"/>
      <c r="N517" s="121"/>
      <c r="O517" s="121"/>
      <c r="P517" s="121"/>
      <c r="Q517" s="121"/>
      <c r="R517" s="121"/>
      <c r="S517" s="121"/>
      <c r="T517" s="121"/>
    </row>
    <row r="518" spans="1:20" ht="15.75" customHeight="1" x14ac:dyDescent="0.25">
      <c r="A518" s="121"/>
      <c r="B518" s="121"/>
      <c r="C518" s="121"/>
      <c r="D518" s="121"/>
      <c r="E518" s="121"/>
      <c r="F518" s="121"/>
      <c r="G518" s="121"/>
      <c r="H518" s="121"/>
      <c r="I518" s="121"/>
      <c r="J518" s="121"/>
      <c r="K518" s="121"/>
      <c r="L518" s="121"/>
      <c r="M518" s="121"/>
      <c r="N518" s="121"/>
      <c r="O518" s="121"/>
      <c r="P518" s="121"/>
      <c r="Q518" s="121"/>
      <c r="R518" s="121"/>
      <c r="S518" s="121"/>
      <c r="T518" s="121"/>
    </row>
    <row r="519" spans="1:20" ht="15.75" customHeight="1" x14ac:dyDescent="0.25">
      <c r="A519" s="121"/>
      <c r="B519" s="121"/>
      <c r="C519" s="121"/>
      <c r="D519" s="121"/>
      <c r="E519" s="121"/>
      <c r="F519" s="121"/>
      <c r="G519" s="121"/>
      <c r="H519" s="121"/>
      <c r="I519" s="121"/>
      <c r="J519" s="121"/>
      <c r="K519" s="121"/>
      <c r="L519" s="121"/>
      <c r="M519" s="121"/>
      <c r="N519" s="121"/>
      <c r="O519" s="121"/>
      <c r="P519" s="121"/>
      <c r="Q519" s="121"/>
      <c r="R519" s="121"/>
      <c r="S519" s="121"/>
      <c r="T519" s="121"/>
    </row>
    <row r="520" spans="1:20" ht="15.75" customHeight="1" x14ac:dyDescent="0.25">
      <c r="A520" s="121"/>
      <c r="B520" s="121"/>
      <c r="C520" s="121"/>
      <c r="D520" s="121"/>
      <c r="E520" s="121"/>
      <c r="F520" s="121"/>
      <c r="G520" s="121"/>
      <c r="H520" s="121"/>
      <c r="I520" s="121"/>
      <c r="J520" s="121"/>
      <c r="K520" s="121"/>
      <c r="L520" s="121"/>
      <c r="M520" s="121"/>
      <c r="N520" s="121"/>
      <c r="O520" s="121"/>
      <c r="P520" s="121"/>
      <c r="Q520" s="121"/>
      <c r="R520" s="121"/>
      <c r="S520" s="121"/>
      <c r="T520" s="121"/>
    </row>
    <row r="521" spans="1:20" ht="15.75" customHeight="1" x14ac:dyDescent="0.25">
      <c r="A521" s="121"/>
      <c r="B521" s="121"/>
      <c r="C521" s="121"/>
      <c r="D521" s="121"/>
      <c r="E521" s="121"/>
      <c r="F521" s="121"/>
      <c r="G521" s="121"/>
      <c r="H521" s="121"/>
      <c r="I521" s="121"/>
      <c r="J521" s="121"/>
      <c r="K521" s="121"/>
      <c r="L521" s="121"/>
      <c r="M521" s="121"/>
      <c r="N521" s="121"/>
      <c r="O521" s="121"/>
      <c r="P521" s="121"/>
      <c r="Q521" s="121"/>
      <c r="R521" s="121"/>
      <c r="S521" s="121"/>
      <c r="T521" s="121"/>
    </row>
    <row r="522" spans="1:20" ht="15.75" customHeight="1" x14ac:dyDescent="0.25">
      <c r="A522" s="121"/>
      <c r="B522" s="121"/>
      <c r="C522" s="121"/>
      <c r="D522" s="121"/>
      <c r="E522" s="121"/>
      <c r="F522" s="121"/>
      <c r="G522" s="121"/>
      <c r="H522" s="121"/>
      <c r="I522" s="121"/>
      <c r="J522" s="121"/>
      <c r="K522" s="121"/>
      <c r="L522" s="121"/>
      <c r="M522" s="121"/>
      <c r="N522" s="121"/>
      <c r="O522" s="121"/>
      <c r="P522" s="121"/>
      <c r="Q522" s="121"/>
      <c r="R522" s="121"/>
      <c r="S522" s="121"/>
      <c r="T522" s="121"/>
    </row>
    <row r="523" spans="1:20" ht="15.75" customHeight="1" x14ac:dyDescent="0.25">
      <c r="A523" s="121"/>
      <c r="B523" s="121"/>
      <c r="C523" s="121"/>
      <c r="D523" s="121"/>
      <c r="E523" s="121"/>
      <c r="F523" s="121"/>
      <c r="G523" s="121"/>
      <c r="H523" s="121"/>
      <c r="I523" s="121"/>
      <c r="J523" s="121"/>
      <c r="K523" s="121"/>
      <c r="L523" s="121"/>
      <c r="M523" s="121"/>
      <c r="N523" s="121"/>
      <c r="O523" s="121"/>
      <c r="P523" s="121"/>
      <c r="Q523" s="121"/>
      <c r="R523" s="121"/>
      <c r="S523" s="121"/>
      <c r="T523" s="121"/>
    </row>
    <row r="524" spans="1:20" ht="15.75" customHeight="1" x14ac:dyDescent="0.25">
      <c r="A524" s="121"/>
      <c r="B524" s="121"/>
      <c r="C524" s="121"/>
      <c r="D524" s="121"/>
      <c r="E524" s="121"/>
      <c r="F524" s="121"/>
      <c r="G524" s="121"/>
      <c r="H524" s="121"/>
      <c r="I524" s="121"/>
      <c r="J524" s="121"/>
      <c r="K524" s="121"/>
      <c r="L524" s="121"/>
      <c r="M524" s="121"/>
      <c r="N524" s="121"/>
      <c r="O524" s="121"/>
      <c r="P524" s="121"/>
      <c r="Q524" s="121"/>
      <c r="R524" s="121"/>
      <c r="S524" s="121"/>
      <c r="T524" s="121"/>
    </row>
    <row r="525" spans="1:20" ht="15.75" customHeight="1" x14ac:dyDescent="0.25">
      <c r="A525" s="121"/>
      <c r="B525" s="121"/>
      <c r="C525" s="121"/>
      <c r="D525" s="121"/>
      <c r="E525" s="121"/>
      <c r="F525" s="121"/>
      <c r="G525" s="121"/>
      <c r="H525" s="121"/>
      <c r="I525" s="121"/>
      <c r="J525" s="121"/>
      <c r="K525" s="121"/>
      <c r="L525" s="121"/>
      <c r="M525" s="121"/>
      <c r="N525" s="121"/>
      <c r="O525" s="121"/>
      <c r="P525" s="121"/>
      <c r="Q525" s="121"/>
      <c r="R525" s="121"/>
      <c r="S525" s="121"/>
      <c r="T525" s="121"/>
    </row>
    <row r="526" spans="1:20" ht="15.75" customHeight="1" x14ac:dyDescent="0.25">
      <c r="A526" s="121"/>
      <c r="B526" s="121"/>
      <c r="C526" s="121"/>
      <c r="D526" s="121"/>
      <c r="E526" s="121"/>
      <c r="F526" s="121"/>
      <c r="G526" s="121"/>
      <c r="H526" s="121"/>
      <c r="I526" s="121"/>
      <c r="J526" s="121"/>
      <c r="K526" s="121"/>
      <c r="L526" s="121"/>
      <c r="M526" s="121"/>
      <c r="N526" s="121"/>
      <c r="O526" s="121"/>
      <c r="P526" s="121"/>
      <c r="Q526" s="121"/>
      <c r="R526" s="121"/>
      <c r="S526" s="121"/>
      <c r="T526" s="121"/>
    </row>
    <row r="527" spans="1:20" ht="15.75" customHeight="1" x14ac:dyDescent="0.25">
      <c r="A527" s="121"/>
      <c r="B527" s="121"/>
      <c r="C527" s="121"/>
      <c r="D527" s="121"/>
      <c r="E527" s="121"/>
      <c r="F527" s="121"/>
      <c r="G527" s="121"/>
      <c r="H527" s="121"/>
      <c r="I527" s="121"/>
      <c r="J527" s="121"/>
      <c r="K527" s="121"/>
      <c r="L527" s="121"/>
      <c r="M527" s="121"/>
      <c r="N527" s="121"/>
      <c r="O527" s="121"/>
      <c r="P527" s="121"/>
      <c r="Q527" s="121"/>
      <c r="R527" s="121"/>
      <c r="S527" s="121"/>
      <c r="T527" s="121"/>
    </row>
    <row r="528" spans="1:20" ht="15.75" customHeight="1" x14ac:dyDescent="0.25">
      <c r="A528" s="121"/>
      <c r="B528" s="121"/>
      <c r="C528" s="121"/>
      <c r="D528" s="121"/>
      <c r="E528" s="121"/>
      <c r="F528" s="121"/>
      <c r="G528" s="121"/>
      <c r="H528" s="121"/>
      <c r="I528" s="121"/>
      <c r="J528" s="121"/>
      <c r="K528" s="121"/>
      <c r="L528" s="121"/>
      <c r="M528" s="121"/>
      <c r="N528" s="121"/>
      <c r="O528" s="121"/>
      <c r="P528" s="121"/>
      <c r="Q528" s="121"/>
      <c r="R528" s="121"/>
      <c r="S528" s="121"/>
      <c r="T528" s="121"/>
    </row>
    <row r="529" spans="1:20" ht="15.75" customHeight="1" x14ac:dyDescent="0.25">
      <c r="A529" s="121"/>
      <c r="B529" s="121"/>
      <c r="C529" s="121"/>
      <c r="D529" s="121"/>
      <c r="E529" s="121"/>
      <c r="F529" s="121"/>
      <c r="G529" s="121"/>
      <c r="H529" s="121"/>
      <c r="I529" s="121"/>
      <c r="J529" s="121"/>
      <c r="K529" s="121"/>
      <c r="L529" s="121"/>
      <c r="M529" s="121"/>
      <c r="N529" s="121"/>
      <c r="O529" s="121"/>
      <c r="P529" s="121"/>
      <c r="Q529" s="121"/>
      <c r="R529" s="121"/>
      <c r="S529" s="121"/>
      <c r="T529" s="121"/>
    </row>
    <row r="530" spans="1:20" ht="15.75" customHeight="1" x14ac:dyDescent="0.25">
      <c r="A530" s="121"/>
      <c r="B530" s="121"/>
      <c r="C530" s="121"/>
      <c r="D530" s="121"/>
      <c r="E530" s="121"/>
      <c r="F530" s="121"/>
      <c r="G530" s="121"/>
      <c r="H530" s="121"/>
      <c r="I530" s="121"/>
      <c r="J530" s="121"/>
      <c r="K530" s="121"/>
      <c r="L530" s="121"/>
      <c r="M530" s="121"/>
      <c r="N530" s="121"/>
      <c r="O530" s="121"/>
      <c r="P530" s="121"/>
      <c r="Q530" s="121"/>
      <c r="R530" s="121"/>
      <c r="S530" s="121"/>
      <c r="T530" s="121"/>
    </row>
    <row r="531" spans="1:20" ht="15.75" customHeight="1" x14ac:dyDescent="0.25">
      <c r="A531" s="121"/>
      <c r="B531" s="121"/>
      <c r="C531" s="121"/>
      <c r="D531" s="121"/>
      <c r="E531" s="121"/>
      <c r="F531" s="121"/>
      <c r="G531" s="121"/>
      <c r="H531" s="121"/>
      <c r="I531" s="121"/>
      <c r="J531" s="121"/>
      <c r="K531" s="121"/>
      <c r="L531" s="121"/>
      <c r="M531" s="121"/>
      <c r="N531" s="121"/>
      <c r="O531" s="121"/>
      <c r="P531" s="121"/>
      <c r="Q531" s="121"/>
      <c r="R531" s="121"/>
      <c r="S531" s="121"/>
      <c r="T531" s="121"/>
    </row>
    <row r="532" spans="1:20" ht="15.75" customHeight="1" x14ac:dyDescent="0.25">
      <c r="A532" s="121"/>
      <c r="B532" s="121"/>
      <c r="C532" s="121"/>
      <c r="D532" s="121"/>
      <c r="E532" s="121"/>
      <c r="F532" s="121"/>
      <c r="G532" s="121"/>
      <c r="H532" s="121"/>
      <c r="I532" s="121"/>
      <c r="J532" s="121"/>
      <c r="K532" s="121"/>
      <c r="L532" s="121"/>
      <c r="M532" s="121"/>
      <c r="N532" s="121"/>
      <c r="O532" s="121"/>
      <c r="P532" s="121"/>
      <c r="Q532" s="121"/>
      <c r="R532" s="121"/>
      <c r="S532" s="121"/>
      <c r="T532" s="121"/>
    </row>
    <row r="533" spans="1:20" ht="15.75" customHeight="1" x14ac:dyDescent="0.25">
      <c r="A533" s="121"/>
      <c r="B533" s="121"/>
      <c r="C533" s="121"/>
      <c r="D533" s="121"/>
      <c r="E533" s="121"/>
      <c r="F533" s="121"/>
      <c r="G533" s="121"/>
      <c r="H533" s="121"/>
      <c r="I533" s="121"/>
      <c r="J533" s="121"/>
      <c r="K533" s="121"/>
      <c r="L533" s="121"/>
      <c r="M533" s="121"/>
      <c r="N533" s="121"/>
      <c r="O533" s="121"/>
      <c r="P533" s="121"/>
      <c r="Q533" s="121"/>
      <c r="R533" s="121"/>
      <c r="S533" s="121"/>
      <c r="T533" s="121"/>
    </row>
    <row r="534" spans="1:20" ht="15.75" customHeight="1" x14ac:dyDescent="0.25">
      <c r="A534" s="121"/>
      <c r="B534" s="121"/>
      <c r="C534" s="121"/>
      <c r="D534" s="121"/>
      <c r="E534" s="121"/>
      <c r="F534" s="121"/>
      <c r="G534" s="121"/>
      <c r="H534" s="121"/>
      <c r="I534" s="121"/>
      <c r="J534" s="121"/>
      <c r="K534" s="121"/>
      <c r="L534" s="121"/>
      <c r="M534" s="121"/>
      <c r="N534" s="121"/>
      <c r="O534" s="121"/>
      <c r="P534" s="121"/>
      <c r="Q534" s="121"/>
      <c r="R534" s="121"/>
      <c r="S534" s="121"/>
      <c r="T534" s="121"/>
    </row>
    <row r="535" spans="1:20" ht="15.75" customHeight="1" x14ac:dyDescent="0.25">
      <c r="A535" s="121"/>
      <c r="B535" s="121"/>
      <c r="C535" s="121"/>
      <c r="D535" s="121"/>
      <c r="E535" s="121"/>
      <c r="F535" s="121"/>
      <c r="G535" s="121"/>
      <c r="H535" s="121"/>
      <c r="I535" s="121"/>
      <c r="J535" s="121"/>
      <c r="K535" s="121"/>
      <c r="L535" s="121"/>
      <c r="M535" s="121"/>
      <c r="N535" s="121"/>
      <c r="O535" s="121"/>
      <c r="P535" s="121"/>
      <c r="Q535" s="121"/>
      <c r="R535" s="121"/>
      <c r="S535" s="121"/>
      <c r="T535" s="121"/>
    </row>
    <row r="536" spans="1:20" ht="15.75" customHeight="1" x14ac:dyDescent="0.25">
      <c r="A536" s="121"/>
      <c r="B536" s="121"/>
      <c r="C536" s="121"/>
      <c r="D536" s="121"/>
      <c r="E536" s="121"/>
      <c r="F536" s="121"/>
      <c r="G536" s="121"/>
      <c r="H536" s="121"/>
      <c r="I536" s="121"/>
      <c r="J536" s="121"/>
      <c r="K536" s="121"/>
      <c r="L536" s="121"/>
      <c r="M536" s="121"/>
      <c r="N536" s="121"/>
      <c r="O536" s="121"/>
      <c r="P536" s="121"/>
      <c r="Q536" s="121"/>
      <c r="R536" s="121"/>
      <c r="S536" s="121"/>
      <c r="T536" s="121"/>
    </row>
    <row r="537" spans="1:20" ht="15.75" customHeight="1" x14ac:dyDescent="0.25">
      <c r="A537" s="121"/>
      <c r="B537" s="121"/>
      <c r="C537" s="121"/>
      <c r="D537" s="121"/>
      <c r="E537" s="121"/>
      <c r="F537" s="121"/>
      <c r="G537" s="121"/>
      <c r="H537" s="121"/>
      <c r="I537" s="121"/>
      <c r="J537" s="121"/>
      <c r="K537" s="121"/>
      <c r="L537" s="121"/>
      <c r="M537" s="121"/>
      <c r="N537" s="121"/>
      <c r="O537" s="121"/>
      <c r="P537" s="121"/>
      <c r="Q537" s="121"/>
      <c r="R537" s="121"/>
      <c r="S537" s="121"/>
      <c r="T537" s="121"/>
    </row>
    <row r="538" spans="1:20" ht="15.75" customHeight="1" x14ac:dyDescent="0.25">
      <c r="A538" s="121"/>
      <c r="B538" s="121"/>
      <c r="C538" s="121"/>
      <c r="D538" s="121"/>
      <c r="E538" s="121"/>
      <c r="F538" s="121"/>
      <c r="G538" s="121"/>
      <c r="H538" s="121"/>
      <c r="I538" s="121"/>
      <c r="J538" s="121"/>
      <c r="K538" s="121"/>
      <c r="L538" s="121"/>
      <c r="M538" s="121"/>
      <c r="N538" s="121"/>
      <c r="O538" s="121"/>
      <c r="P538" s="121"/>
      <c r="Q538" s="121"/>
      <c r="R538" s="121"/>
      <c r="S538" s="121"/>
      <c r="T538" s="121"/>
    </row>
    <row r="539" spans="1:20" ht="15.75" customHeight="1" x14ac:dyDescent="0.25">
      <c r="A539" s="121"/>
      <c r="B539" s="121"/>
      <c r="C539" s="121"/>
      <c r="D539" s="121"/>
      <c r="E539" s="121"/>
      <c r="F539" s="121"/>
      <c r="G539" s="121"/>
      <c r="H539" s="121"/>
      <c r="I539" s="121"/>
      <c r="J539" s="121"/>
      <c r="K539" s="121"/>
      <c r="L539" s="121"/>
      <c r="M539" s="121"/>
      <c r="N539" s="121"/>
      <c r="O539" s="121"/>
      <c r="P539" s="121"/>
      <c r="Q539" s="121"/>
      <c r="R539" s="121"/>
      <c r="S539" s="121"/>
      <c r="T539" s="121"/>
    </row>
    <row r="540" spans="1:20" ht="15.75" customHeight="1" x14ac:dyDescent="0.25">
      <c r="A540" s="121"/>
      <c r="B540" s="121"/>
      <c r="C540" s="121"/>
      <c r="D540" s="121"/>
      <c r="E540" s="121"/>
      <c r="F540" s="121"/>
      <c r="G540" s="121"/>
      <c r="H540" s="121"/>
      <c r="I540" s="121"/>
      <c r="J540" s="121"/>
      <c r="K540" s="121"/>
      <c r="L540" s="121"/>
      <c r="M540" s="121"/>
      <c r="N540" s="121"/>
      <c r="O540" s="121"/>
      <c r="P540" s="121"/>
      <c r="Q540" s="121"/>
      <c r="R540" s="121"/>
      <c r="S540" s="121"/>
      <c r="T540" s="121"/>
    </row>
    <row r="541" spans="1:20" ht="15.75" customHeight="1" x14ac:dyDescent="0.25">
      <c r="A541" s="121"/>
      <c r="B541" s="121"/>
      <c r="C541" s="121"/>
      <c r="D541" s="121"/>
      <c r="E541" s="121"/>
      <c r="F541" s="121"/>
      <c r="G541" s="121"/>
      <c r="H541" s="121"/>
      <c r="I541" s="121"/>
      <c r="J541" s="121"/>
      <c r="K541" s="121"/>
      <c r="L541" s="121"/>
      <c r="M541" s="121"/>
      <c r="N541" s="121"/>
      <c r="O541" s="121"/>
      <c r="P541" s="121"/>
      <c r="Q541" s="121"/>
      <c r="R541" s="121"/>
      <c r="S541" s="121"/>
      <c r="T541" s="121"/>
    </row>
    <row r="542" spans="1:20" ht="15.75" customHeight="1" x14ac:dyDescent="0.25">
      <c r="A542" s="121"/>
      <c r="B542" s="121"/>
      <c r="C542" s="121"/>
      <c r="D542" s="121"/>
      <c r="E542" s="121"/>
      <c r="F542" s="121"/>
      <c r="G542" s="121"/>
      <c r="H542" s="121"/>
      <c r="I542" s="121"/>
      <c r="J542" s="121"/>
      <c r="K542" s="121"/>
      <c r="L542" s="121"/>
      <c r="M542" s="121"/>
      <c r="N542" s="121"/>
      <c r="O542" s="121"/>
      <c r="P542" s="121"/>
      <c r="Q542" s="121"/>
      <c r="R542" s="121"/>
      <c r="S542" s="121"/>
      <c r="T542" s="121"/>
    </row>
    <row r="543" spans="1:20" ht="15.75" customHeight="1" x14ac:dyDescent="0.25">
      <c r="A543" s="121"/>
      <c r="B543" s="121"/>
      <c r="C543" s="121"/>
      <c r="D543" s="121"/>
      <c r="E543" s="121"/>
      <c r="F543" s="121"/>
      <c r="G543" s="121"/>
      <c r="H543" s="121"/>
      <c r="I543" s="121"/>
      <c r="J543" s="121"/>
      <c r="K543" s="121"/>
      <c r="L543" s="121"/>
      <c r="M543" s="121"/>
      <c r="N543" s="121"/>
      <c r="O543" s="121"/>
      <c r="P543" s="121"/>
      <c r="Q543" s="121"/>
      <c r="R543" s="121"/>
      <c r="S543" s="121"/>
      <c r="T543" s="121"/>
    </row>
    <row r="544" spans="1:20" ht="15.75" customHeight="1" x14ac:dyDescent="0.25">
      <c r="A544" s="121"/>
      <c r="B544" s="121"/>
      <c r="C544" s="121"/>
      <c r="D544" s="121"/>
      <c r="E544" s="121"/>
      <c r="F544" s="121"/>
      <c r="G544" s="121"/>
      <c r="H544" s="121"/>
      <c r="I544" s="121"/>
      <c r="J544" s="121"/>
      <c r="K544" s="121"/>
      <c r="L544" s="121"/>
      <c r="M544" s="121"/>
      <c r="N544" s="121"/>
      <c r="O544" s="121"/>
      <c r="P544" s="121"/>
      <c r="Q544" s="121"/>
      <c r="R544" s="121"/>
      <c r="S544" s="121"/>
      <c r="T544" s="121"/>
    </row>
    <row r="545" spans="1:20" ht="15.75" customHeight="1" x14ac:dyDescent="0.25">
      <c r="A545" s="121"/>
      <c r="B545" s="121"/>
      <c r="C545" s="121"/>
      <c r="D545" s="121"/>
      <c r="E545" s="121"/>
      <c r="F545" s="121"/>
      <c r="G545" s="121"/>
      <c r="H545" s="121"/>
      <c r="I545" s="121"/>
      <c r="J545" s="121"/>
      <c r="K545" s="121"/>
      <c r="L545" s="121"/>
      <c r="M545" s="121"/>
      <c r="N545" s="121"/>
      <c r="O545" s="121"/>
      <c r="P545" s="121"/>
      <c r="Q545" s="121"/>
      <c r="R545" s="121"/>
      <c r="S545" s="121"/>
      <c r="T545" s="121"/>
    </row>
    <row r="546" spans="1:20" ht="15.75" customHeight="1" x14ac:dyDescent="0.25">
      <c r="A546" s="121"/>
      <c r="B546" s="121"/>
      <c r="C546" s="121"/>
      <c r="D546" s="121"/>
      <c r="E546" s="121"/>
      <c r="F546" s="121"/>
      <c r="G546" s="121"/>
      <c r="H546" s="121"/>
      <c r="I546" s="121"/>
      <c r="J546" s="121"/>
      <c r="K546" s="121"/>
      <c r="L546" s="121"/>
      <c r="M546" s="121"/>
      <c r="N546" s="121"/>
      <c r="O546" s="121"/>
      <c r="P546" s="121"/>
      <c r="Q546" s="121"/>
      <c r="R546" s="121"/>
      <c r="S546" s="121"/>
      <c r="T546" s="121"/>
    </row>
    <row r="547" spans="1:20" ht="15.75" customHeight="1" x14ac:dyDescent="0.25">
      <c r="A547" s="121"/>
      <c r="B547" s="121"/>
      <c r="C547" s="121"/>
      <c r="D547" s="121"/>
      <c r="E547" s="121"/>
      <c r="F547" s="121"/>
      <c r="G547" s="121"/>
      <c r="H547" s="121"/>
      <c r="I547" s="121"/>
      <c r="J547" s="121"/>
      <c r="K547" s="121"/>
      <c r="L547" s="121"/>
      <c r="M547" s="121"/>
      <c r="N547" s="121"/>
      <c r="O547" s="121"/>
      <c r="P547" s="121"/>
      <c r="Q547" s="121"/>
      <c r="R547" s="121"/>
      <c r="S547" s="121"/>
      <c r="T547" s="121"/>
    </row>
    <row r="548" spans="1:20" ht="15.75" customHeight="1" x14ac:dyDescent="0.25">
      <c r="A548" s="121"/>
      <c r="B548" s="121"/>
      <c r="C548" s="121"/>
      <c r="D548" s="121"/>
      <c r="E548" s="121"/>
      <c r="F548" s="121"/>
      <c r="G548" s="121"/>
      <c r="H548" s="121"/>
      <c r="I548" s="121"/>
      <c r="J548" s="121"/>
      <c r="K548" s="121"/>
      <c r="L548" s="121"/>
      <c r="M548" s="121"/>
      <c r="N548" s="121"/>
      <c r="O548" s="121"/>
      <c r="P548" s="121"/>
      <c r="Q548" s="121"/>
      <c r="R548" s="121"/>
      <c r="S548" s="121"/>
      <c r="T548" s="121"/>
    </row>
    <row r="549" spans="1:20" ht="15.75" customHeight="1" x14ac:dyDescent="0.25">
      <c r="A549" s="121"/>
      <c r="B549" s="121"/>
      <c r="C549" s="121"/>
      <c r="D549" s="121"/>
      <c r="E549" s="121"/>
      <c r="F549" s="121"/>
      <c r="G549" s="121"/>
      <c r="H549" s="121"/>
      <c r="I549" s="121"/>
      <c r="J549" s="121"/>
      <c r="K549" s="121"/>
      <c r="L549" s="121"/>
      <c r="M549" s="121"/>
      <c r="N549" s="121"/>
      <c r="O549" s="121"/>
      <c r="P549" s="121"/>
      <c r="Q549" s="121"/>
      <c r="R549" s="121"/>
      <c r="S549" s="121"/>
      <c r="T549" s="121"/>
    </row>
    <row r="550" spans="1:20" ht="15.75" customHeight="1" x14ac:dyDescent="0.25">
      <c r="A550" s="121"/>
      <c r="B550" s="121"/>
      <c r="C550" s="121"/>
      <c r="D550" s="121"/>
      <c r="E550" s="121"/>
      <c r="F550" s="121"/>
      <c r="G550" s="121"/>
      <c r="H550" s="121"/>
      <c r="I550" s="121"/>
      <c r="J550" s="121"/>
      <c r="K550" s="121"/>
      <c r="L550" s="121"/>
      <c r="M550" s="121"/>
      <c r="N550" s="121"/>
      <c r="O550" s="121"/>
      <c r="P550" s="121"/>
      <c r="Q550" s="121"/>
      <c r="R550" s="121"/>
      <c r="S550" s="121"/>
      <c r="T550" s="121"/>
    </row>
    <row r="551" spans="1:20" ht="15.75" customHeight="1" x14ac:dyDescent="0.25">
      <c r="A551" s="121"/>
      <c r="B551" s="121"/>
      <c r="C551" s="121"/>
      <c r="D551" s="121"/>
      <c r="E551" s="121"/>
      <c r="F551" s="121"/>
      <c r="G551" s="121"/>
      <c r="H551" s="121"/>
      <c r="I551" s="121"/>
      <c r="J551" s="121"/>
      <c r="K551" s="121"/>
      <c r="L551" s="121"/>
      <c r="M551" s="121"/>
      <c r="N551" s="121"/>
      <c r="O551" s="121"/>
      <c r="P551" s="121"/>
      <c r="Q551" s="121"/>
      <c r="R551" s="121"/>
      <c r="S551" s="121"/>
      <c r="T551" s="121"/>
    </row>
    <row r="552" spans="1:20" ht="15.75" customHeight="1" x14ac:dyDescent="0.25">
      <c r="A552" s="121"/>
      <c r="B552" s="121"/>
      <c r="C552" s="121"/>
      <c r="D552" s="121"/>
      <c r="E552" s="121"/>
      <c r="F552" s="121"/>
      <c r="G552" s="121"/>
      <c r="H552" s="121"/>
      <c r="I552" s="121"/>
      <c r="J552" s="121"/>
      <c r="K552" s="121"/>
      <c r="L552" s="121"/>
      <c r="M552" s="121"/>
      <c r="N552" s="121"/>
      <c r="O552" s="121"/>
      <c r="P552" s="121"/>
      <c r="Q552" s="121"/>
      <c r="R552" s="121"/>
      <c r="S552" s="121"/>
      <c r="T552" s="121"/>
    </row>
    <row r="553" spans="1:20" ht="15.75" customHeight="1" x14ac:dyDescent="0.25">
      <c r="A553" s="121"/>
      <c r="B553" s="121"/>
      <c r="C553" s="121"/>
      <c r="D553" s="121"/>
      <c r="E553" s="121"/>
      <c r="F553" s="121"/>
      <c r="G553" s="121"/>
      <c r="H553" s="121"/>
      <c r="I553" s="121"/>
      <c r="J553" s="121"/>
      <c r="K553" s="121"/>
      <c r="L553" s="121"/>
      <c r="M553" s="121"/>
      <c r="N553" s="121"/>
      <c r="O553" s="121"/>
      <c r="P553" s="121"/>
      <c r="Q553" s="121"/>
      <c r="R553" s="121"/>
      <c r="S553" s="121"/>
      <c r="T553" s="121"/>
    </row>
    <row r="554" spans="1:20" ht="15.75" customHeight="1" x14ac:dyDescent="0.25">
      <c r="A554" s="121"/>
      <c r="B554" s="121"/>
      <c r="C554" s="121"/>
      <c r="D554" s="121"/>
      <c r="E554" s="121"/>
      <c r="F554" s="121"/>
      <c r="G554" s="121"/>
      <c r="H554" s="121"/>
      <c r="I554" s="121"/>
      <c r="J554" s="121"/>
      <c r="K554" s="121"/>
      <c r="L554" s="121"/>
      <c r="M554" s="121"/>
      <c r="N554" s="121"/>
      <c r="O554" s="121"/>
      <c r="P554" s="121"/>
      <c r="Q554" s="121"/>
      <c r="R554" s="121"/>
      <c r="S554" s="121"/>
      <c r="T554" s="121"/>
    </row>
    <row r="555" spans="1:20" ht="15.75" customHeight="1" x14ac:dyDescent="0.25">
      <c r="A555" s="121"/>
      <c r="B555" s="121"/>
      <c r="C555" s="121"/>
      <c r="D555" s="121"/>
      <c r="E555" s="121"/>
      <c r="F555" s="121"/>
      <c r="G555" s="121"/>
      <c r="H555" s="121"/>
      <c r="I555" s="121"/>
      <c r="J555" s="121"/>
      <c r="K555" s="121"/>
      <c r="L555" s="121"/>
      <c r="M555" s="121"/>
      <c r="N555" s="121"/>
      <c r="O555" s="121"/>
      <c r="P555" s="121"/>
      <c r="Q555" s="121"/>
      <c r="R555" s="121"/>
      <c r="S555" s="121"/>
      <c r="T555" s="121"/>
    </row>
    <row r="556" spans="1:20" ht="15.75" customHeight="1" x14ac:dyDescent="0.25">
      <c r="A556" s="121"/>
      <c r="B556" s="121"/>
      <c r="C556" s="121"/>
      <c r="D556" s="121"/>
      <c r="E556" s="121"/>
      <c r="F556" s="121"/>
      <c r="G556" s="121"/>
      <c r="H556" s="121"/>
      <c r="I556" s="121"/>
      <c r="J556" s="121"/>
      <c r="K556" s="121"/>
      <c r="L556" s="121"/>
      <c r="M556" s="121"/>
      <c r="N556" s="121"/>
      <c r="O556" s="121"/>
      <c r="P556" s="121"/>
      <c r="Q556" s="121"/>
      <c r="R556" s="121"/>
      <c r="S556" s="121"/>
      <c r="T556" s="121"/>
    </row>
    <row r="557" spans="1:20" ht="15.75" customHeight="1" x14ac:dyDescent="0.25">
      <c r="A557" s="121"/>
      <c r="B557" s="121"/>
      <c r="C557" s="121"/>
      <c r="D557" s="121"/>
      <c r="E557" s="121"/>
      <c r="F557" s="121"/>
      <c r="G557" s="121"/>
      <c r="H557" s="121"/>
      <c r="I557" s="121"/>
      <c r="J557" s="121"/>
      <c r="K557" s="121"/>
      <c r="L557" s="121"/>
      <c r="M557" s="121"/>
      <c r="N557" s="121"/>
      <c r="O557" s="121"/>
      <c r="P557" s="121"/>
      <c r="Q557" s="121"/>
      <c r="R557" s="121"/>
      <c r="S557" s="121"/>
      <c r="T557" s="121"/>
    </row>
    <row r="558" spans="1:20" ht="15.75" customHeight="1" x14ac:dyDescent="0.25">
      <c r="A558" s="121"/>
      <c r="B558" s="121"/>
      <c r="C558" s="121"/>
      <c r="D558" s="121"/>
      <c r="E558" s="121"/>
      <c r="F558" s="121"/>
      <c r="G558" s="121"/>
      <c r="H558" s="121"/>
      <c r="I558" s="121"/>
      <c r="J558" s="121"/>
      <c r="K558" s="121"/>
      <c r="L558" s="121"/>
      <c r="M558" s="121"/>
      <c r="N558" s="121"/>
      <c r="O558" s="121"/>
      <c r="P558" s="121"/>
      <c r="Q558" s="121"/>
      <c r="R558" s="121"/>
      <c r="S558" s="121"/>
      <c r="T558" s="121"/>
    </row>
    <row r="559" spans="1:20" ht="15.75" customHeight="1" x14ac:dyDescent="0.25">
      <c r="A559" s="121"/>
      <c r="B559" s="121"/>
      <c r="C559" s="121"/>
      <c r="D559" s="121"/>
      <c r="E559" s="121"/>
      <c r="F559" s="121"/>
      <c r="G559" s="121"/>
      <c r="H559" s="121"/>
      <c r="I559" s="121"/>
      <c r="J559" s="121"/>
      <c r="K559" s="121"/>
      <c r="L559" s="121"/>
      <c r="M559" s="121"/>
      <c r="N559" s="121"/>
      <c r="O559" s="121"/>
      <c r="P559" s="121"/>
      <c r="Q559" s="121"/>
      <c r="R559" s="121"/>
      <c r="S559" s="121"/>
      <c r="T559" s="121"/>
    </row>
    <row r="560" spans="1:20" ht="15.75" customHeight="1" x14ac:dyDescent="0.25">
      <c r="A560" s="121"/>
      <c r="B560" s="121"/>
      <c r="C560" s="121"/>
      <c r="D560" s="121"/>
      <c r="E560" s="121"/>
      <c r="F560" s="121"/>
      <c r="G560" s="121"/>
      <c r="H560" s="121"/>
      <c r="I560" s="121"/>
      <c r="J560" s="121"/>
      <c r="K560" s="121"/>
      <c r="L560" s="121"/>
      <c r="M560" s="121"/>
      <c r="N560" s="121"/>
      <c r="O560" s="121"/>
      <c r="P560" s="121"/>
      <c r="Q560" s="121"/>
      <c r="R560" s="121"/>
      <c r="S560" s="121"/>
      <c r="T560" s="121"/>
    </row>
    <row r="561" spans="1:20" ht="15.75" customHeight="1" x14ac:dyDescent="0.25">
      <c r="A561" s="121"/>
      <c r="B561" s="121"/>
      <c r="C561" s="121"/>
      <c r="D561" s="121"/>
      <c r="E561" s="121"/>
      <c r="F561" s="121"/>
      <c r="G561" s="121"/>
      <c r="H561" s="121"/>
      <c r="I561" s="121"/>
      <c r="J561" s="121"/>
      <c r="K561" s="121"/>
      <c r="L561" s="121"/>
      <c r="M561" s="121"/>
      <c r="N561" s="121"/>
      <c r="O561" s="121"/>
      <c r="P561" s="121"/>
      <c r="Q561" s="121"/>
      <c r="R561" s="121"/>
      <c r="S561" s="121"/>
      <c r="T561" s="121"/>
    </row>
    <row r="562" spans="1:20" ht="15.75" customHeight="1" x14ac:dyDescent="0.25">
      <c r="A562" s="121"/>
      <c r="B562" s="121"/>
      <c r="C562" s="121"/>
      <c r="D562" s="121"/>
      <c r="E562" s="121"/>
      <c r="F562" s="121"/>
      <c r="G562" s="121"/>
      <c r="H562" s="121"/>
      <c r="I562" s="121"/>
      <c r="J562" s="121"/>
      <c r="K562" s="121"/>
      <c r="L562" s="121"/>
      <c r="M562" s="121"/>
      <c r="N562" s="121"/>
      <c r="O562" s="121"/>
      <c r="P562" s="121"/>
      <c r="Q562" s="121"/>
      <c r="R562" s="121"/>
      <c r="S562" s="121"/>
      <c r="T562" s="121"/>
    </row>
    <row r="563" spans="1:20" ht="15.75" customHeight="1" x14ac:dyDescent="0.25">
      <c r="A563" s="121"/>
      <c r="B563" s="121"/>
      <c r="C563" s="121"/>
      <c r="D563" s="121"/>
      <c r="E563" s="121"/>
      <c r="F563" s="121"/>
      <c r="G563" s="121"/>
      <c r="H563" s="121"/>
      <c r="I563" s="121"/>
      <c r="J563" s="121"/>
      <c r="K563" s="121"/>
      <c r="L563" s="121"/>
      <c r="M563" s="121"/>
      <c r="N563" s="121"/>
      <c r="O563" s="121"/>
      <c r="P563" s="121"/>
      <c r="Q563" s="121"/>
      <c r="R563" s="121"/>
      <c r="S563" s="121"/>
      <c r="T563" s="121"/>
    </row>
    <row r="564" spans="1:20" ht="15.75" customHeight="1" x14ac:dyDescent="0.25">
      <c r="A564" s="121"/>
      <c r="B564" s="121"/>
      <c r="C564" s="121"/>
      <c r="D564" s="121"/>
      <c r="E564" s="121"/>
      <c r="F564" s="121"/>
      <c r="G564" s="121"/>
      <c r="H564" s="121"/>
      <c r="I564" s="121"/>
      <c r="J564" s="121"/>
      <c r="K564" s="121"/>
      <c r="L564" s="121"/>
      <c r="M564" s="121"/>
      <c r="N564" s="121"/>
      <c r="O564" s="121"/>
      <c r="P564" s="121"/>
      <c r="Q564" s="121"/>
      <c r="R564" s="121"/>
      <c r="S564" s="121"/>
      <c r="T564" s="121"/>
    </row>
    <row r="565" spans="1:20" ht="15.75" customHeight="1" x14ac:dyDescent="0.25">
      <c r="A565" s="121"/>
      <c r="B565" s="121"/>
      <c r="C565" s="121"/>
      <c r="D565" s="121"/>
      <c r="E565" s="121"/>
      <c r="F565" s="121"/>
      <c r="G565" s="121"/>
      <c r="H565" s="121"/>
      <c r="I565" s="121"/>
      <c r="J565" s="121"/>
      <c r="K565" s="121"/>
      <c r="L565" s="121"/>
      <c r="M565" s="121"/>
      <c r="N565" s="121"/>
      <c r="O565" s="121"/>
      <c r="P565" s="121"/>
      <c r="Q565" s="121"/>
      <c r="R565" s="121"/>
      <c r="S565" s="121"/>
      <c r="T565" s="121"/>
    </row>
    <row r="566" spans="1:20" ht="15.75" customHeight="1" x14ac:dyDescent="0.25">
      <c r="A566" s="121"/>
      <c r="B566" s="121"/>
      <c r="C566" s="121"/>
      <c r="D566" s="121"/>
      <c r="E566" s="121"/>
      <c r="F566" s="121"/>
      <c r="G566" s="121"/>
      <c r="H566" s="121"/>
      <c r="I566" s="121"/>
      <c r="J566" s="121"/>
      <c r="K566" s="121"/>
      <c r="L566" s="121"/>
      <c r="M566" s="121"/>
      <c r="N566" s="121"/>
      <c r="O566" s="121"/>
      <c r="P566" s="121"/>
      <c r="Q566" s="121"/>
      <c r="R566" s="121"/>
      <c r="S566" s="121"/>
      <c r="T566" s="121"/>
    </row>
    <row r="567" spans="1:20" ht="15.75" customHeight="1" x14ac:dyDescent="0.25">
      <c r="A567" s="121"/>
      <c r="B567" s="121"/>
      <c r="C567" s="121"/>
      <c r="D567" s="121"/>
      <c r="E567" s="121"/>
      <c r="F567" s="121"/>
      <c r="G567" s="121"/>
      <c r="H567" s="121"/>
      <c r="I567" s="121"/>
      <c r="J567" s="121"/>
      <c r="K567" s="121"/>
      <c r="L567" s="121"/>
      <c r="M567" s="121"/>
      <c r="N567" s="121"/>
      <c r="O567" s="121"/>
      <c r="P567" s="121"/>
      <c r="Q567" s="121"/>
      <c r="R567" s="121"/>
      <c r="S567" s="121"/>
      <c r="T567" s="121"/>
    </row>
    <row r="568" spans="1:20" ht="15.75" customHeight="1" x14ac:dyDescent="0.25">
      <c r="A568" s="121"/>
      <c r="B568" s="121"/>
      <c r="C568" s="121"/>
      <c r="D568" s="121"/>
      <c r="E568" s="121"/>
      <c r="F568" s="121"/>
      <c r="G568" s="121"/>
      <c r="H568" s="121"/>
      <c r="I568" s="121"/>
      <c r="J568" s="121"/>
      <c r="K568" s="121"/>
      <c r="L568" s="121"/>
      <c r="M568" s="121"/>
      <c r="N568" s="121"/>
      <c r="O568" s="121"/>
      <c r="P568" s="121"/>
      <c r="Q568" s="121"/>
      <c r="R568" s="121"/>
      <c r="S568" s="121"/>
      <c r="T568" s="121"/>
    </row>
    <row r="569" spans="1:20" ht="15.75" customHeight="1" x14ac:dyDescent="0.25">
      <c r="A569" s="121"/>
      <c r="B569" s="121"/>
      <c r="C569" s="121"/>
      <c r="D569" s="121"/>
      <c r="E569" s="121"/>
      <c r="F569" s="121"/>
      <c r="G569" s="121"/>
      <c r="H569" s="121"/>
      <c r="I569" s="121"/>
      <c r="J569" s="121"/>
      <c r="K569" s="121"/>
      <c r="L569" s="121"/>
      <c r="M569" s="121"/>
      <c r="N569" s="121"/>
      <c r="O569" s="121"/>
      <c r="P569" s="121"/>
      <c r="Q569" s="121"/>
      <c r="R569" s="121"/>
      <c r="S569" s="121"/>
      <c r="T569" s="121"/>
    </row>
    <row r="570" spans="1:20" ht="15.75" customHeight="1" x14ac:dyDescent="0.25">
      <c r="A570" s="121"/>
      <c r="B570" s="121"/>
      <c r="C570" s="121"/>
      <c r="D570" s="121"/>
      <c r="E570" s="121"/>
      <c r="F570" s="121"/>
      <c r="G570" s="121"/>
      <c r="H570" s="121"/>
      <c r="I570" s="121"/>
      <c r="J570" s="121"/>
      <c r="K570" s="121"/>
      <c r="L570" s="121"/>
      <c r="M570" s="121"/>
      <c r="N570" s="121"/>
      <c r="O570" s="121"/>
      <c r="P570" s="121"/>
      <c r="Q570" s="121"/>
      <c r="R570" s="121"/>
      <c r="S570" s="121"/>
      <c r="T570" s="121"/>
    </row>
    <row r="571" spans="1:20" ht="15.75" customHeight="1" x14ac:dyDescent="0.25">
      <c r="A571" s="121"/>
      <c r="B571" s="121"/>
      <c r="C571" s="121"/>
      <c r="D571" s="121"/>
      <c r="E571" s="121"/>
      <c r="F571" s="121"/>
      <c r="G571" s="121"/>
      <c r="H571" s="121"/>
      <c r="I571" s="121"/>
      <c r="J571" s="121"/>
      <c r="K571" s="121"/>
      <c r="L571" s="121"/>
      <c r="M571" s="121"/>
      <c r="N571" s="121"/>
      <c r="O571" s="121"/>
      <c r="P571" s="121"/>
      <c r="Q571" s="121"/>
      <c r="R571" s="121"/>
      <c r="S571" s="121"/>
      <c r="T571" s="121"/>
    </row>
    <row r="572" spans="1:20" ht="15.75" customHeight="1" x14ac:dyDescent="0.25">
      <c r="A572" s="121"/>
      <c r="B572" s="121"/>
      <c r="C572" s="121"/>
      <c r="D572" s="121"/>
      <c r="E572" s="121"/>
      <c r="F572" s="121"/>
      <c r="G572" s="121"/>
      <c r="H572" s="121"/>
      <c r="I572" s="121"/>
      <c r="J572" s="121"/>
      <c r="K572" s="121"/>
      <c r="L572" s="121"/>
      <c r="M572" s="121"/>
      <c r="N572" s="121"/>
      <c r="O572" s="121"/>
      <c r="P572" s="121"/>
      <c r="Q572" s="121"/>
      <c r="R572" s="121"/>
      <c r="S572" s="121"/>
      <c r="T572" s="121"/>
    </row>
    <row r="573" spans="1:20" ht="15.75" customHeight="1" x14ac:dyDescent="0.25">
      <c r="A573" s="121"/>
      <c r="B573" s="121"/>
      <c r="C573" s="121"/>
      <c r="D573" s="121"/>
      <c r="E573" s="121"/>
      <c r="F573" s="121"/>
      <c r="G573" s="121"/>
      <c r="H573" s="121"/>
      <c r="I573" s="121"/>
      <c r="J573" s="121"/>
      <c r="K573" s="121"/>
      <c r="L573" s="121"/>
      <c r="M573" s="121"/>
      <c r="N573" s="121"/>
      <c r="O573" s="121"/>
      <c r="P573" s="121"/>
      <c r="Q573" s="121"/>
      <c r="R573" s="121"/>
      <c r="S573" s="121"/>
      <c r="T573" s="121"/>
    </row>
    <row r="574" spans="1:20" ht="15.75" customHeight="1" x14ac:dyDescent="0.25">
      <c r="A574" s="121"/>
      <c r="B574" s="121"/>
      <c r="C574" s="121"/>
      <c r="D574" s="121"/>
      <c r="E574" s="121"/>
      <c r="F574" s="121"/>
      <c r="G574" s="121"/>
      <c r="H574" s="121"/>
      <c r="I574" s="121"/>
      <c r="J574" s="121"/>
      <c r="K574" s="121"/>
      <c r="L574" s="121"/>
      <c r="M574" s="121"/>
      <c r="N574" s="121"/>
      <c r="O574" s="121"/>
      <c r="P574" s="121"/>
      <c r="Q574" s="121"/>
      <c r="R574" s="121"/>
      <c r="S574" s="121"/>
      <c r="T574" s="121"/>
    </row>
    <row r="575" spans="1:20" ht="15.75" customHeight="1" x14ac:dyDescent="0.25">
      <c r="A575" s="121"/>
      <c r="B575" s="121"/>
      <c r="C575" s="121"/>
      <c r="D575" s="121"/>
      <c r="E575" s="121"/>
      <c r="F575" s="121"/>
      <c r="G575" s="121"/>
      <c r="H575" s="121"/>
      <c r="I575" s="121"/>
      <c r="J575" s="121"/>
      <c r="K575" s="121"/>
      <c r="L575" s="121"/>
      <c r="M575" s="121"/>
      <c r="N575" s="121"/>
      <c r="O575" s="121"/>
      <c r="P575" s="121"/>
      <c r="Q575" s="121"/>
      <c r="R575" s="121"/>
      <c r="S575" s="121"/>
      <c r="T575" s="121"/>
    </row>
    <row r="576" spans="1:20" ht="15.75" customHeight="1" x14ac:dyDescent="0.25">
      <c r="A576" s="121"/>
      <c r="B576" s="121"/>
      <c r="C576" s="121"/>
      <c r="D576" s="121"/>
      <c r="E576" s="121"/>
      <c r="F576" s="121"/>
      <c r="G576" s="121"/>
      <c r="H576" s="121"/>
      <c r="I576" s="121"/>
      <c r="J576" s="121"/>
      <c r="K576" s="121"/>
      <c r="L576" s="121"/>
      <c r="M576" s="121"/>
      <c r="N576" s="121"/>
      <c r="O576" s="121"/>
      <c r="P576" s="121"/>
      <c r="Q576" s="121"/>
      <c r="R576" s="121"/>
      <c r="S576" s="121"/>
      <c r="T576" s="121"/>
    </row>
    <row r="577" spans="1:20" ht="15.75" customHeight="1" x14ac:dyDescent="0.25">
      <c r="A577" s="121"/>
      <c r="B577" s="121"/>
      <c r="C577" s="121"/>
      <c r="D577" s="121"/>
      <c r="E577" s="121"/>
      <c r="F577" s="121"/>
      <c r="G577" s="121"/>
      <c r="H577" s="121"/>
      <c r="I577" s="121"/>
      <c r="J577" s="121"/>
      <c r="K577" s="121"/>
      <c r="L577" s="121"/>
      <c r="M577" s="121"/>
      <c r="N577" s="121"/>
      <c r="O577" s="121"/>
      <c r="P577" s="121"/>
      <c r="Q577" s="121"/>
      <c r="R577" s="121"/>
      <c r="S577" s="121"/>
      <c r="T577" s="121"/>
    </row>
    <row r="578" spans="1:20" ht="15.75" customHeight="1" x14ac:dyDescent="0.25">
      <c r="A578" s="121"/>
      <c r="B578" s="121"/>
      <c r="C578" s="121"/>
      <c r="D578" s="121"/>
      <c r="E578" s="121"/>
      <c r="F578" s="121"/>
      <c r="G578" s="121"/>
      <c r="H578" s="121"/>
      <c r="I578" s="121"/>
      <c r="J578" s="121"/>
      <c r="K578" s="121"/>
      <c r="L578" s="121"/>
      <c r="M578" s="121"/>
      <c r="N578" s="121"/>
      <c r="O578" s="121"/>
      <c r="P578" s="121"/>
      <c r="Q578" s="121"/>
      <c r="R578" s="121"/>
      <c r="S578" s="121"/>
      <c r="T578" s="121"/>
    </row>
    <row r="579" spans="1:20" ht="15.75" customHeight="1" x14ac:dyDescent="0.25">
      <c r="A579" s="121"/>
      <c r="B579" s="121"/>
      <c r="C579" s="121"/>
      <c r="D579" s="121"/>
      <c r="E579" s="121"/>
      <c r="F579" s="121"/>
      <c r="G579" s="121"/>
      <c r="H579" s="121"/>
      <c r="I579" s="121"/>
      <c r="J579" s="121"/>
      <c r="K579" s="121"/>
      <c r="L579" s="121"/>
      <c r="M579" s="121"/>
      <c r="N579" s="121"/>
      <c r="O579" s="121"/>
      <c r="P579" s="121"/>
      <c r="Q579" s="121"/>
      <c r="R579" s="121"/>
      <c r="S579" s="121"/>
      <c r="T579" s="121"/>
    </row>
    <row r="580" spans="1:20" ht="15.75" customHeight="1" x14ac:dyDescent="0.25">
      <c r="A580" s="121"/>
      <c r="B580" s="121"/>
      <c r="C580" s="121"/>
      <c r="D580" s="121"/>
      <c r="E580" s="121"/>
      <c r="F580" s="121"/>
      <c r="G580" s="121"/>
      <c r="H580" s="121"/>
      <c r="I580" s="121"/>
      <c r="J580" s="121"/>
      <c r="K580" s="121"/>
      <c r="L580" s="121"/>
      <c r="M580" s="121"/>
      <c r="N580" s="121"/>
      <c r="O580" s="121"/>
      <c r="P580" s="121"/>
      <c r="Q580" s="121"/>
      <c r="R580" s="121"/>
      <c r="S580" s="121"/>
      <c r="T580" s="121"/>
    </row>
    <row r="581" spans="1:20" ht="15.75" customHeight="1" x14ac:dyDescent="0.25">
      <c r="A581" s="121"/>
      <c r="B581" s="121"/>
      <c r="C581" s="121"/>
      <c r="D581" s="121"/>
      <c r="E581" s="121"/>
      <c r="F581" s="121"/>
      <c r="G581" s="121"/>
      <c r="H581" s="121"/>
      <c r="I581" s="121"/>
      <c r="J581" s="121"/>
      <c r="K581" s="121"/>
      <c r="L581" s="121"/>
      <c r="M581" s="121"/>
      <c r="N581" s="121"/>
      <c r="O581" s="121"/>
      <c r="P581" s="121"/>
      <c r="Q581" s="121"/>
      <c r="R581" s="121"/>
      <c r="S581" s="121"/>
      <c r="T581" s="121"/>
    </row>
    <row r="582" spans="1:20" ht="15.75" customHeight="1" x14ac:dyDescent="0.25">
      <c r="A582" s="121"/>
      <c r="B582" s="121"/>
      <c r="C582" s="121"/>
      <c r="D582" s="121"/>
      <c r="E582" s="121"/>
      <c r="F582" s="121"/>
      <c r="G582" s="121"/>
      <c r="H582" s="121"/>
      <c r="I582" s="121"/>
      <c r="J582" s="121"/>
      <c r="K582" s="121"/>
      <c r="L582" s="121"/>
      <c r="M582" s="121"/>
      <c r="N582" s="121"/>
      <c r="O582" s="121"/>
      <c r="P582" s="121"/>
      <c r="Q582" s="121"/>
      <c r="R582" s="121"/>
      <c r="S582" s="121"/>
      <c r="T582" s="121"/>
    </row>
    <row r="583" spans="1:20" ht="15.75" customHeight="1" x14ac:dyDescent="0.25">
      <c r="A583" s="121"/>
      <c r="B583" s="121"/>
      <c r="C583" s="121"/>
      <c r="D583" s="121"/>
      <c r="E583" s="121"/>
      <c r="F583" s="121"/>
      <c r="G583" s="121"/>
      <c r="H583" s="121"/>
      <c r="I583" s="121"/>
      <c r="J583" s="121"/>
      <c r="K583" s="121"/>
      <c r="L583" s="121"/>
      <c r="M583" s="121"/>
      <c r="N583" s="121"/>
      <c r="O583" s="121"/>
      <c r="P583" s="121"/>
      <c r="Q583" s="121"/>
      <c r="R583" s="121"/>
      <c r="S583" s="121"/>
      <c r="T583" s="121"/>
    </row>
    <row r="584" spans="1:20" ht="15.75" customHeight="1" x14ac:dyDescent="0.25">
      <c r="A584" s="121"/>
      <c r="B584" s="121"/>
      <c r="C584" s="121"/>
      <c r="D584" s="121"/>
      <c r="E584" s="121"/>
      <c r="F584" s="121"/>
      <c r="G584" s="121"/>
      <c r="H584" s="121"/>
      <c r="I584" s="121"/>
      <c r="J584" s="121"/>
      <c r="K584" s="121"/>
      <c r="L584" s="121"/>
      <c r="M584" s="121"/>
      <c r="N584" s="121"/>
      <c r="O584" s="121"/>
      <c r="P584" s="121"/>
      <c r="Q584" s="121"/>
      <c r="R584" s="121"/>
      <c r="S584" s="121"/>
      <c r="T584" s="121"/>
    </row>
    <row r="585" spans="1:20" ht="15.75" customHeight="1" x14ac:dyDescent="0.25">
      <c r="A585" s="121"/>
      <c r="B585" s="121"/>
      <c r="C585" s="121"/>
      <c r="D585" s="121"/>
      <c r="E585" s="121"/>
      <c r="F585" s="121"/>
      <c r="G585" s="121"/>
      <c r="H585" s="121"/>
      <c r="I585" s="121"/>
      <c r="J585" s="121"/>
      <c r="K585" s="121"/>
      <c r="L585" s="121"/>
      <c r="M585" s="121"/>
      <c r="N585" s="121"/>
      <c r="O585" s="121"/>
      <c r="P585" s="121"/>
      <c r="Q585" s="121"/>
      <c r="R585" s="121"/>
      <c r="S585" s="121"/>
      <c r="T585" s="121"/>
    </row>
    <row r="586" spans="1:20" ht="15.75" customHeight="1" x14ac:dyDescent="0.25">
      <c r="A586" s="121"/>
      <c r="B586" s="121"/>
      <c r="C586" s="121"/>
      <c r="D586" s="121"/>
      <c r="E586" s="121"/>
      <c r="F586" s="121"/>
      <c r="G586" s="121"/>
      <c r="H586" s="121"/>
      <c r="I586" s="121"/>
      <c r="J586" s="121"/>
      <c r="K586" s="121"/>
      <c r="L586" s="121"/>
      <c r="M586" s="121"/>
      <c r="N586" s="121"/>
      <c r="O586" s="121"/>
      <c r="P586" s="121"/>
      <c r="Q586" s="121"/>
      <c r="R586" s="121"/>
      <c r="S586" s="121"/>
      <c r="T586" s="121"/>
    </row>
    <row r="587" spans="1:20" ht="15.75" customHeight="1" x14ac:dyDescent="0.25">
      <c r="A587" s="121"/>
      <c r="B587" s="121"/>
      <c r="C587" s="121"/>
      <c r="D587" s="121"/>
      <c r="E587" s="121"/>
      <c r="F587" s="121"/>
      <c r="G587" s="121"/>
      <c r="H587" s="121"/>
      <c r="I587" s="121"/>
      <c r="J587" s="121"/>
      <c r="K587" s="121"/>
      <c r="L587" s="121"/>
      <c r="M587" s="121"/>
      <c r="N587" s="121"/>
      <c r="O587" s="121"/>
      <c r="P587" s="121"/>
      <c r="Q587" s="121"/>
      <c r="R587" s="121"/>
      <c r="S587" s="121"/>
      <c r="T587" s="121"/>
    </row>
    <row r="588" spans="1:20" ht="15.75" customHeight="1" x14ac:dyDescent="0.25">
      <c r="A588" s="121"/>
      <c r="B588" s="121"/>
      <c r="C588" s="121"/>
      <c r="D588" s="121"/>
      <c r="E588" s="121"/>
      <c r="F588" s="121"/>
      <c r="G588" s="121"/>
      <c r="H588" s="121"/>
      <c r="I588" s="121"/>
      <c r="J588" s="121"/>
      <c r="K588" s="121"/>
      <c r="L588" s="121"/>
      <c r="M588" s="121"/>
      <c r="N588" s="121"/>
      <c r="O588" s="121"/>
      <c r="P588" s="121"/>
      <c r="Q588" s="121"/>
      <c r="R588" s="121"/>
      <c r="S588" s="121"/>
      <c r="T588" s="121"/>
    </row>
    <row r="589" spans="1:20" ht="15.75" customHeight="1" x14ac:dyDescent="0.25">
      <c r="A589" s="121"/>
      <c r="B589" s="121"/>
      <c r="C589" s="121"/>
      <c r="D589" s="121"/>
      <c r="E589" s="121"/>
      <c r="F589" s="121"/>
      <c r="G589" s="121"/>
      <c r="H589" s="121"/>
      <c r="I589" s="121"/>
      <c r="J589" s="121"/>
      <c r="K589" s="121"/>
      <c r="L589" s="121"/>
      <c r="M589" s="121"/>
      <c r="N589" s="121"/>
      <c r="O589" s="121"/>
      <c r="P589" s="121"/>
      <c r="Q589" s="121"/>
      <c r="R589" s="121"/>
      <c r="S589" s="121"/>
      <c r="T589" s="121"/>
    </row>
    <row r="590" spans="1:20" ht="15.75" customHeight="1" x14ac:dyDescent="0.25">
      <c r="A590" s="121"/>
      <c r="B590" s="121"/>
      <c r="C590" s="121"/>
      <c r="D590" s="121"/>
      <c r="E590" s="121"/>
      <c r="F590" s="121"/>
      <c r="G590" s="121"/>
      <c r="H590" s="121"/>
      <c r="I590" s="121"/>
      <c r="J590" s="121"/>
      <c r="K590" s="121"/>
      <c r="L590" s="121"/>
      <c r="M590" s="121"/>
      <c r="N590" s="121"/>
      <c r="O590" s="121"/>
      <c r="P590" s="121"/>
      <c r="Q590" s="121"/>
      <c r="R590" s="121"/>
      <c r="S590" s="121"/>
      <c r="T590" s="121"/>
    </row>
    <row r="591" spans="1:20" ht="15.75" customHeight="1" x14ac:dyDescent="0.25">
      <c r="A591" s="121"/>
      <c r="B591" s="121"/>
      <c r="C591" s="121"/>
      <c r="D591" s="121"/>
      <c r="E591" s="121"/>
      <c r="F591" s="121"/>
      <c r="G591" s="121"/>
      <c r="H591" s="121"/>
      <c r="I591" s="121"/>
      <c r="J591" s="121"/>
      <c r="K591" s="121"/>
      <c r="L591" s="121"/>
      <c r="M591" s="121"/>
      <c r="N591" s="121"/>
      <c r="O591" s="121"/>
      <c r="P591" s="121"/>
      <c r="Q591" s="121"/>
      <c r="R591" s="121"/>
      <c r="S591" s="121"/>
      <c r="T591" s="121"/>
    </row>
    <row r="592" spans="1:20" ht="15.75" customHeight="1" x14ac:dyDescent="0.25">
      <c r="A592" s="121"/>
      <c r="B592" s="121"/>
      <c r="C592" s="121"/>
      <c r="D592" s="121"/>
      <c r="E592" s="121"/>
      <c r="F592" s="121"/>
      <c r="G592" s="121"/>
      <c r="H592" s="121"/>
      <c r="I592" s="121"/>
      <c r="J592" s="121"/>
      <c r="K592" s="121"/>
      <c r="L592" s="121"/>
      <c r="M592" s="121"/>
      <c r="N592" s="121"/>
      <c r="O592" s="121"/>
      <c r="P592" s="121"/>
      <c r="Q592" s="121"/>
      <c r="R592" s="121"/>
      <c r="S592" s="121"/>
      <c r="T592" s="121"/>
    </row>
    <row r="593" spans="1:20" ht="15.75" customHeight="1" x14ac:dyDescent="0.25">
      <c r="A593" s="121"/>
      <c r="B593" s="121"/>
      <c r="C593" s="121"/>
      <c r="D593" s="121"/>
      <c r="E593" s="121"/>
      <c r="F593" s="121"/>
      <c r="G593" s="121"/>
      <c r="H593" s="121"/>
      <c r="I593" s="121"/>
      <c r="J593" s="121"/>
      <c r="K593" s="121"/>
      <c r="L593" s="121"/>
      <c r="M593" s="121"/>
      <c r="N593" s="121"/>
      <c r="O593" s="121"/>
      <c r="P593" s="121"/>
      <c r="Q593" s="121"/>
      <c r="R593" s="121"/>
      <c r="S593" s="121"/>
      <c r="T593" s="121"/>
    </row>
    <row r="594" spans="1:20" ht="15.75" customHeight="1" x14ac:dyDescent="0.25">
      <c r="A594" s="121"/>
      <c r="B594" s="121"/>
      <c r="C594" s="121"/>
      <c r="D594" s="121"/>
      <c r="E594" s="121"/>
      <c r="F594" s="121"/>
      <c r="G594" s="121"/>
      <c r="H594" s="121"/>
      <c r="I594" s="121"/>
      <c r="J594" s="121"/>
      <c r="K594" s="121"/>
      <c r="L594" s="121"/>
      <c r="M594" s="121"/>
      <c r="N594" s="121"/>
      <c r="O594" s="121"/>
      <c r="P594" s="121"/>
      <c r="Q594" s="121"/>
      <c r="R594" s="121"/>
      <c r="S594" s="121"/>
      <c r="T594" s="121"/>
    </row>
    <row r="595" spans="1:20" ht="15.75" customHeight="1" x14ac:dyDescent="0.25">
      <c r="A595" s="121"/>
      <c r="B595" s="121"/>
      <c r="C595" s="121"/>
      <c r="D595" s="121"/>
      <c r="E595" s="121"/>
      <c r="F595" s="121"/>
      <c r="G595" s="121"/>
      <c r="H595" s="121"/>
      <c r="I595" s="121"/>
      <c r="J595" s="121"/>
      <c r="K595" s="121"/>
      <c r="L595" s="121"/>
      <c r="M595" s="121"/>
      <c r="N595" s="121"/>
      <c r="O595" s="121"/>
      <c r="P595" s="121"/>
      <c r="Q595" s="121"/>
      <c r="R595" s="121"/>
      <c r="S595" s="121"/>
      <c r="T595" s="121"/>
    </row>
    <row r="596" spans="1:20" ht="15.75" customHeight="1" x14ac:dyDescent="0.25">
      <c r="A596" s="121"/>
      <c r="B596" s="121"/>
      <c r="C596" s="121"/>
      <c r="D596" s="121"/>
      <c r="E596" s="121"/>
      <c r="F596" s="121"/>
      <c r="G596" s="121"/>
      <c r="H596" s="121"/>
      <c r="I596" s="121"/>
      <c r="J596" s="121"/>
      <c r="K596" s="121"/>
      <c r="L596" s="121"/>
      <c r="M596" s="121"/>
      <c r="N596" s="121"/>
      <c r="O596" s="121"/>
      <c r="P596" s="121"/>
      <c r="Q596" s="121"/>
      <c r="R596" s="121"/>
      <c r="S596" s="121"/>
      <c r="T596" s="121"/>
    </row>
    <row r="597" spans="1:20" ht="15.75" customHeight="1" x14ac:dyDescent="0.25">
      <c r="A597" s="121"/>
      <c r="B597" s="121"/>
      <c r="C597" s="121"/>
      <c r="D597" s="121"/>
      <c r="E597" s="121"/>
      <c r="F597" s="121"/>
      <c r="G597" s="121"/>
      <c r="H597" s="121"/>
      <c r="I597" s="121"/>
      <c r="J597" s="121"/>
      <c r="K597" s="121"/>
      <c r="L597" s="121"/>
      <c r="M597" s="121"/>
      <c r="N597" s="121"/>
      <c r="O597" s="121"/>
      <c r="P597" s="121"/>
      <c r="Q597" s="121"/>
      <c r="R597" s="121"/>
      <c r="S597" s="121"/>
      <c r="T597" s="121"/>
    </row>
    <row r="598" spans="1:20" ht="15.75" customHeight="1" x14ac:dyDescent="0.25">
      <c r="A598" s="121"/>
      <c r="B598" s="121"/>
      <c r="C598" s="121"/>
      <c r="D598" s="121"/>
      <c r="E598" s="121"/>
      <c r="F598" s="121"/>
      <c r="G598" s="121"/>
      <c r="H598" s="121"/>
      <c r="I598" s="121"/>
      <c r="J598" s="121"/>
      <c r="K598" s="121"/>
      <c r="L598" s="121"/>
      <c r="M598" s="121"/>
      <c r="N598" s="121"/>
      <c r="O598" s="121"/>
      <c r="P598" s="121"/>
      <c r="Q598" s="121"/>
      <c r="R598" s="121"/>
      <c r="S598" s="121"/>
      <c r="T598" s="121"/>
    </row>
    <row r="599" spans="1:20" ht="15.75" customHeight="1" x14ac:dyDescent="0.25">
      <c r="A599" s="121"/>
      <c r="B599" s="121"/>
      <c r="C599" s="121"/>
      <c r="D599" s="121"/>
      <c r="E599" s="121"/>
      <c r="F599" s="121"/>
      <c r="G599" s="121"/>
      <c r="H599" s="121"/>
      <c r="I599" s="121"/>
      <c r="J599" s="121"/>
      <c r="K599" s="121"/>
      <c r="L599" s="121"/>
      <c r="M599" s="121"/>
      <c r="N599" s="121"/>
      <c r="O599" s="121"/>
      <c r="P599" s="121"/>
      <c r="Q599" s="121"/>
      <c r="R599" s="121"/>
      <c r="S599" s="121"/>
      <c r="T599" s="121"/>
    </row>
    <row r="600" spans="1:20" ht="15.75" customHeight="1" x14ac:dyDescent="0.25">
      <c r="A600" s="121"/>
      <c r="B600" s="121"/>
      <c r="C600" s="121"/>
      <c r="D600" s="121"/>
      <c r="E600" s="121"/>
      <c r="F600" s="121"/>
      <c r="G600" s="121"/>
      <c r="H600" s="121"/>
      <c r="I600" s="121"/>
      <c r="J600" s="121"/>
      <c r="K600" s="121"/>
      <c r="L600" s="121"/>
      <c r="M600" s="121"/>
      <c r="N600" s="121"/>
      <c r="O600" s="121"/>
      <c r="P600" s="121"/>
      <c r="Q600" s="121"/>
      <c r="R600" s="121"/>
      <c r="S600" s="121"/>
      <c r="T600" s="121"/>
    </row>
    <row r="601" spans="1:20" ht="15.75" customHeight="1" x14ac:dyDescent="0.25">
      <c r="A601" s="121"/>
      <c r="B601" s="121"/>
      <c r="C601" s="121"/>
      <c r="D601" s="121"/>
      <c r="E601" s="121"/>
      <c r="F601" s="121"/>
      <c r="G601" s="121"/>
      <c r="H601" s="121"/>
      <c r="I601" s="121"/>
      <c r="J601" s="121"/>
      <c r="K601" s="121"/>
      <c r="L601" s="121"/>
      <c r="M601" s="121"/>
      <c r="N601" s="121"/>
      <c r="O601" s="121"/>
      <c r="P601" s="121"/>
      <c r="Q601" s="121"/>
      <c r="R601" s="121"/>
      <c r="S601" s="121"/>
      <c r="T601" s="121"/>
    </row>
    <row r="602" spans="1:20" ht="15.75" customHeight="1" x14ac:dyDescent="0.25">
      <c r="A602" s="121"/>
      <c r="B602" s="121"/>
      <c r="C602" s="121"/>
      <c r="D602" s="121"/>
      <c r="E602" s="121"/>
      <c r="F602" s="121"/>
      <c r="G602" s="121"/>
      <c r="H602" s="121"/>
      <c r="I602" s="121"/>
      <c r="J602" s="121"/>
      <c r="K602" s="121"/>
      <c r="L602" s="121"/>
      <c r="M602" s="121"/>
      <c r="N602" s="121"/>
      <c r="O602" s="121"/>
      <c r="P602" s="121"/>
      <c r="Q602" s="121"/>
      <c r="R602" s="121"/>
      <c r="S602" s="121"/>
      <c r="T602" s="121"/>
    </row>
    <row r="603" spans="1:20" ht="15.75" customHeight="1" x14ac:dyDescent="0.25">
      <c r="A603" s="121"/>
      <c r="B603" s="121"/>
      <c r="C603" s="121"/>
      <c r="D603" s="121"/>
      <c r="E603" s="121"/>
      <c r="F603" s="121"/>
      <c r="G603" s="121"/>
      <c r="H603" s="121"/>
      <c r="I603" s="121"/>
      <c r="J603" s="121"/>
      <c r="K603" s="121"/>
      <c r="L603" s="121"/>
      <c r="M603" s="121"/>
      <c r="N603" s="121"/>
      <c r="O603" s="121"/>
      <c r="P603" s="121"/>
      <c r="Q603" s="121"/>
      <c r="R603" s="121"/>
      <c r="S603" s="121"/>
      <c r="T603" s="121"/>
    </row>
    <row r="604" spans="1:20" ht="15.75" customHeight="1" x14ac:dyDescent="0.25">
      <c r="A604" s="121"/>
      <c r="B604" s="121"/>
      <c r="C604" s="121"/>
      <c r="D604" s="121"/>
      <c r="E604" s="121"/>
      <c r="F604" s="121"/>
      <c r="G604" s="121"/>
      <c r="H604" s="121"/>
      <c r="I604" s="121"/>
      <c r="J604" s="121"/>
      <c r="K604" s="121"/>
      <c r="L604" s="121"/>
      <c r="M604" s="121"/>
      <c r="N604" s="121"/>
      <c r="O604" s="121"/>
      <c r="P604" s="121"/>
      <c r="Q604" s="121"/>
      <c r="R604" s="121"/>
      <c r="S604" s="121"/>
      <c r="T604" s="121"/>
    </row>
    <row r="605" spans="1:20" ht="15.75" customHeight="1" x14ac:dyDescent="0.25">
      <c r="A605" s="121"/>
      <c r="B605" s="121"/>
      <c r="C605" s="121"/>
      <c r="D605" s="121"/>
      <c r="E605" s="121"/>
      <c r="F605" s="121"/>
      <c r="G605" s="121"/>
      <c r="H605" s="121"/>
      <c r="I605" s="121"/>
      <c r="J605" s="121"/>
      <c r="K605" s="121"/>
      <c r="L605" s="121"/>
      <c r="M605" s="121"/>
      <c r="N605" s="121"/>
      <c r="O605" s="121"/>
      <c r="P605" s="121"/>
      <c r="Q605" s="121"/>
      <c r="R605" s="121"/>
      <c r="S605" s="121"/>
      <c r="T605" s="121"/>
    </row>
    <row r="606" spans="1:20" ht="15.75" customHeight="1" x14ac:dyDescent="0.25">
      <c r="A606" s="121"/>
      <c r="B606" s="121"/>
      <c r="C606" s="121"/>
      <c r="D606" s="121"/>
      <c r="E606" s="121"/>
      <c r="F606" s="121"/>
      <c r="G606" s="121"/>
      <c r="H606" s="121"/>
      <c r="I606" s="121"/>
      <c r="J606" s="121"/>
      <c r="K606" s="121"/>
      <c r="L606" s="121"/>
      <c r="M606" s="121"/>
      <c r="N606" s="121"/>
      <c r="O606" s="121"/>
      <c r="P606" s="121"/>
      <c r="Q606" s="121"/>
      <c r="R606" s="121"/>
      <c r="S606" s="121"/>
      <c r="T606" s="121"/>
    </row>
    <row r="607" spans="1:20" ht="15.75" customHeight="1" x14ac:dyDescent="0.25">
      <c r="A607" s="121"/>
      <c r="B607" s="121"/>
      <c r="C607" s="121"/>
      <c r="D607" s="121"/>
      <c r="E607" s="121"/>
      <c r="F607" s="121"/>
      <c r="G607" s="121"/>
      <c r="H607" s="121"/>
      <c r="I607" s="121"/>
      <c r="J607" s="121"/>
      <c r="K607" s="121"/>
      <c r="L607" s="121"/>
      <c r="M607" s="121"/>
      <c r="N607" s="121"/>
      <c r="O607" s="121"/>
      <c r="P607" s="121"/>
      <c r="Q607" s="121"/>
      <c r="R607" s="121"/>
      <c r="S607" s="121"/>
      <c r="T607" s="121"/>
    </row>
    <row r="608" spans="1:20" ht="15.75" customHeight="1" x14ac:dyDescent="0.25">
      <c r="A608" s="121"/>
      <c r="B608" s="121"/>
      <c r="C608" s="121"/>
      <c r="D608" s="121"/>
      <c r="E608" s="121"/>
      <c r="F608" s="121"/>
      <c r="G608" s="121"/>
      <c r="H608" s="121"/>
      <c r="I608" s="121"/>
      <c r="J608" s="121"/>
      <c r="K608" s="121"/>
      <c r="L608" s="121"/>
      <c r="M608" s="121"/>
      <c r="N608" s="121"/>
      <c r="O608" s="121"/>
      <c r="P608" s="121"/>
      <c r="Q608" s="121"/>
      <c r="R608" s="121"/>
      <c r="S608" s="121"/>
      <c r="T608" s="121"/>
    </row>
    <row r="609" spans="1:20" ht="15.75" customHeight="1" x14ac:dyDescent="0.25">
      <c r="A609" s="121"/>
      <c r="B609" s="121"/>
      <c r="C609" s="121"/>
      <c r="D609" s="121"/>
      <c r="E609" s="121"/>
      <c r="F609" s="121"/>
      <c r="G609" s="121"/>
      <c r="H609" s="121"/>
      <c r="I609" s="121"/>
      <c r="J609" s="121"/>
      <c r="K609" s="121"/>
      <c r="L609" s="121"/>
      <c r="M609" s="121"/>
      <c r="N609" s="121"/>
      <c r="O609" s="121"/>
      <c r="P609" s="121"/>
      <c r="Q609" s="121"/>
      <c r="R609" s="121"/>
      <c r="S609" s="121"/>
      <c r="T609" s="121"/>
    </row>
    <row r="610" spans="1:20" ht="15.75" customHeight="1" x14ac:dyDescent="0.25">
      <c r="A610" s="121"/>
      <c r="B610" s="121"/>
      <c r="C610" s="121"/>
      <c r="D610" s="121"/>
      <c r="E610" s="121"/>
      <c r="F610" s="121"/>
      <c r="G610" s="121"/>
      <c r="H610" s="121"/>
      <c r="I610" s="121"/>
      <c r="J610" s="121"/>
      <c r="K610" s="121"/>
      <c r="L610" s="121"/>
      <c r="M610" s="121"/>
      <c r="N610" s="121"/>
      <c r="O610" s="121"/>
      <c r="P610" s="121"/>
      <c r="Q610" s="121"/>
      <c r="R610" s="121"/>
      <c r="S610" s="121"/>
      <c r="T610" s="121"/>
    </row>
    <row r="611" spans="1:20" ht="15.75" customHeight="1" x14ac:dyDescent="0.25">
      <c r="A611" s="121"/>
      <c r="B611" s="121"/>
      <c r="C611" s="121"/>
      <c r="D611" s="121"/>
      <c r="E611" s="121"/>
      <c r="F611" s="121"/>
      <c r="G611" s="121"/>
      <c r="H611" s="121"/>
      <c r="I611" s="121"/>
      <c r="J611" s="121"/>
      <c r="K611" s="121"/>
      <c r="L611" s="121"/>
      <c r="M611" s="121"/>
      <c r="N611" s="121"/>
      <c r="O611" s="121"/>
      <c r="P611" s="121"/>
      <c r="Q611" s="121"/>
      <c r="R611" s="121"/>
      <c r="S611" s="121"/>
      <c r="T611" s="121"/>
    </row>
    <row r="612" spans="1:20" ht="15.75" customHeight="1" x14ac:dyDescent="0.25">
      <c r="A612" s="121"/>
      <c r="B612" s="121"/>
      <c r="C612" s="121"/>
      <c r="D612" s="121"/>
      <c r="E612" s="121"/>
      <c r="F612" s="121"/>
      <c r="G612" s="121"/>
      <c r="H612" s="121"/>
      <c r="I612" s="121"/>
      <c r="J612" s="121"/>
      <c r="K612" s="121"/>
      <c r="L612" s="121"/>
      <c r="M612" s="121"/>
      <c r="N612" s="121"/>
      <c r="O612" s="121"/>
      <c r="P612" s="121"/>
      <c r="Q612" s="121"/>
      <c r="R612" s="121"/>
      <c r="S612" s="121"/>
      <c r="T612" s="121"/>
    </row>
    <row r="613" spans="1:20" ht="15.75" customHeight="1" x14ac:dyDescent="0.25">
      <c r="A613" s="121"/>
      <c r="B613" s="121"/>
      <c r="C613" s="121"/>
      <c r="D613" s="121"/>
      <c r="E613" s="121"/>
      <c r="F613" s="121"/>
      <c r="G613" s="121"/>
      <c r="H613" s="121"/>
      <c r="I613" s="121"/>
      <c r="J613" s="121"/>
      <c r="K613" s="121"/>
      <c r="L613" s="121"/>
      <c r="M613" s="121"/>
      <c r="N613" s="121"/>
      <c r="O613" s="121"/>
      <c r="P613" s="121"/>
      <c r="Q613" s="121"/>
      <c r="R613" s="121"/>
      <c r="S613" s="121"/>
      <c r="T613" s="121"/>
    </row>
    <row r="614" spans="1:20" ht="15.75" customHeight="1" x14ac:dyDescent="0.25">
      <c r="A614" s="121"/>
      <c r="B614" s="121"/>
      <c r="C614" s="121"/>
      <c r="D614" s="121"/>
      <c r="E614" s="121"/>
      <c r="F614" s="121"/>
      <c r="G614" s="121"/>
      <c r="H614" s="121"/>
      <c r="I614" s="121"/>
      <c r="J614" s="121"/>
      <c r="K614" s="121"/>
      <c r="L614" s="121"/>
      <c r="M614" s="121"/>
      <c r="N614" s="121"/>
      <c r="O614" s="121"/>
      <c r="P614" s="121"/>
      <c r="Q614" s="121"/>
      <c r="R614" s="121"/>
      <c r="S614" s="121"/>
      <c r="T614" s="121"/>
    </row>
    <row r="615" spans="1:20" ht="15.75" customHeight="1" x14ac:dyDescent="0.25">
      <c r="A615" s="121"/>
      <c r="B615" s="121"/>
      <c r="C615" s="121"/>
      <c r="D615" s="121"/>
      <c r="E615" s="121"/>
      <c r="F615" s="121"/>
      <c r="G615" s="121"/>
      <c r="H615" s="121"/>
      <c r="I615" s="121"/>
      <c r="J615" s="121"/>
      <c r="K615" s="121"/>
      <c r="L615" s="121"/>
      <c r="M615" s="121"/>
      <c r="N615" s="121"/>
      <c r="O615" s="121"/>
      <c r="P615" s="121"/>
      <c r="Q615" s="121"/>
      <c r="R615" s="121"/>
      <c r="S615" s="121"/>
      <c r="T615" s="121"/>
    </row>
    <row r="616" spans="1:20" ht="15.75" customHeight="1" x14ac:dyDescent="0.25">
      <c r="A616" s="121"/>
      <c r="B616" s="121"/>
      <c r="C616" s="121"/>
      <c r="D616" s="121"/>
      <c r="E616" s="121"/>
      <c r="F616" s="121"/>
      <c r="G616" s="121"/>
      <c r="H616" s="121"/>
      <c r="I616" s="121"/>
      <c r="J616" s="121"/>
      <c r="K616" s="121"/>
      <c r="L616" s="121"/>
      <c r="M616" s="121"/>
      <c r="N616" s="121"/>
      <c r="O616" s="121"/>
      <c r="P616" s="121"/>
      <c r="Q616" s="121"/>
      <c r="R616" s="121"/>
      <c r="S616" s="121"/>
      <c r="T616" s="121"/>
    </row>
    <row r="617" spans="1:20" ht="15.75" customHeight="1" x14ac:dyDescent="0.25">
      <c r="A617" s="121"/>
      <c r="B617" s="121"/>
      <c r="C617" s="121"/>
      <c r="D617" s="121"/>
      <c r="E617" s="121"/>
      <c r="F617" s="121"/>
      <c r="G617" s="121"/>
      <c r="H617" s="121"/>
      <c r="I617" s="121"/>
      <c r="J617" s="121"/>
      <c r="K617" s="121"/>
      <c r="L617" s="121"/>
      <c r="M617" s="121"/>
      <c r="N617" s="121"/>
      <c r="O617" s="121"/>
      <c r="P617" s="121"/>
      <c r="Q617" s="121"/>
      <c r="R617" s="121"/>
      <c r="S617" s="121"/>
      <c r="T617" s="121"/>
    </row>
    <row r="618" spans="1:20" ht="15.75" customHeight="1" x14ac:dyDescent="0.25">
      <c r="A618" s="121"/>
      <c r="B618" s="121"/>
      <c r="C618" s="121"/>
      <c r="D618" s="121"/>
      <c r="E618" s="121"/>
      <c r="F618" s="121"/>
      <c r="G618" s="121"/>
      <c r="H618" s="121"/>
      <c r="I618" s="121"/>
      <c r="J618" s="121"/>
      <c r="K618" s="121"/>
      <c r="L618" s="121"/>
      <c r="M618" s="121"/>
      <c r="N618" s="121"/>
      <c r="O618" s="121"/>
      <c r="P618" s="121"/>
      <c r="Q618" s="121"/>
      <c r="R618" s="121"/>
      <c r="S618" s="121"/>
      <c r="T618" s="121"/>
    </row>
    <row r="619" spans="1:20" ht="15.75" customHeight="1" x14ac:dyDescent="0.25">
      <c r="A619" s="121"/>
      <c r="B619" s="121"/>
      <c r="C619" s="121"/>
      <c r="D619" s="121"/>
      <c r="E619" s="121"/>
      <c r="F619" s="121"/>
      <c r="G619" s="121"/>
      <c r="H619" s="121"/>
      <c r="I619" s="121"/>
      <c r="J619" s="121"/>
      <c r="K619" s="121"/>
      <c r="L619" s="121"/>
      <c r="M619" s="121"/>
      <c r="N619" s="121"/>
      <c r="O619" s="121"/>
      <c r="P619" s="121"/>
      <c r="Q619" s="121"/>
      <c r="R619" s="121"/>
      <c r="S619" s="121"/>
      <c r="T619" s="121"/>
    </row>
    <row r="620" spans="1:20" ht="15.75" customHeight="1" x14ac:dyDescent="0.25">
      <c r="A620" s="121"/>
      <c r="B620" s="121"/>
      <c r="C620" s="121"/>
      <c r="D620" s="121"/>
      <c r="E620" s="121"/>
      <c r="F620" s="121"/>
      <c r="G620" s="121"/>
      <c r="H620" s="121"/>
      <c r="I620" s="121"/>
      <c r="J620" s="121"/>
      <c r="K620" s="121"/>
      <c r="L620" s="121"/>
      <c r="M620" s="121"/>
      <c r="N620" s="121"/>
      <c r="O620" s="121"/>
      <c r="P620" s="121"/>
      <c r="Q620" s="121"/>
      <c r="R620" s="121"/>
      <c r="S620" s="121"/>
      <c r="T620" s="121"/>
    </row>
    <row r="621" spans="1:20" ht="15.75" customHeight="1" x14ac:dyDescent="0.25">
      <c r="A621" s="121"/>
      <c r="B621" s="121"/>
      <c r="C621" s="121"/>
      <c r="D621" s="121"/>
      <c r="E621" s="121"/>
      <c r="F621" s="121"/>
      <c r="G621" s="121"/>
      <c r="H621" s="121"/>
      <c r="I621" s="121"/>
      <c r="J621" s="121"/>
      <c r="K621" s="121"/>
      <c r="L621" s="121"/>
      <c r="M621" s="121"/>
      <c r="N621" s="121"/>
      <c r="O621" s="121"/>
      <c r="P621" s="121"/>
      <c r="Q621" s="121"/>
      <c r="R621" s="121"/>
      <c r="S621" s="121"/>
      <c r="T621" s="121"/>
    </row>
    <row r="622" spans="1:20" ht="15.75" customHeight="1" x14ac:dyDescent="0.25">
      <c r="A622" s="121"/>
      <c r="B622" s="121"/>
      <c r="C622" s="121"/>
      <c r="D622" s="121"/>
      <c r="E622" s="121"/>
      <c r="F622" s="121"/>
      <c r="G622" s="121"/>
      <c r="H622" s="121"/>
      <c r="I622" s="121"/>
      <c r="J622" s="121"/>
      <c r="K622" s="121"/>
      <c r="L622" s="121"/>
      <c r="M622" s="121"/>
      <c r="N622" s="121"/>
      <c r="O622" s="121"/>
      <c r="P622" s="121"/>
      <c r="Q622" s="121"/>
      <c r="R622" s="121"/>
      <c r="S622" s="121"/>
      <c r="T622" s="121"/>
    </row>
    <row r="623" spans="1:20" ht="15.75" customHeight="1" x14ac:dyDescent="0.25">
      <c r="A623" s="121"/>
      <c r="B623" s="121"/>
      <c r="C623" s="121"/>
      <c r="D623" s="121"/>
      <c r="E623" s="121"/>
      <c r="F623" s="121"/>
      <c r="G623" s="121"/>
      <c r="H623" s="121"/>
      <c r="I623" s="121"/>
      <c r="J623" s="121"/>
      <c r="K623" s="121"/>
      <c r="L623" s="121"/>
      <c r="M623" s="121"/>
      <c r="N623" s="121"/>
      <c r="O623" s="121"/>
      <c r="P623" s="121"/>
      <c r="Q623" s="121"/>
      <c r="R623" s="121"/>
      <c r="S623" s="121"/>
      <c r="T623" s="121"/>
    </row>
    <row r="624" spans="1:20" ht="15.75" customHeight="1" x14ac:dyDescent="0.25">
      <c r="A624" s="121"/>
      <c r="B624" s="121"/>
      <c r="C624" s="121"/>
      <c r="D624" s="121"/>
      <c r="E624" s="121"/>
      <c r="F624" s="121"/>
      <c r="G624" s="121"/>
      <c r="H624" s="121"/>
      <c r="I624" s="121"/>
      <c r="J624" s="121"/>
      <c r="K624" s="121"/>
      <c r="L624" s="121"/>
      <c r="M624" s="121"/>
      <c r="N624" s="121"/>
      <c r="O624" s="121"/>
      <c r="P624" s="121"/>
      <c r="Q624" s="121"/>
      <c r="R624" s="121"/>
      <c r="S624" s="121"/>
      <c r="T624" s="121"/>
    </row>
    <row r="625" spans="1:20" ht="15.75" customHeight="1" x14ac:dyDescent="0.25">
      <c r="A625" s="121"/>
      <c r="B625" s="121"/>
      <c r="C625" s="121"/>
      <c r="D625" s="121"/>
      <c r="E625" s="121"/>
      <c r="F625" s="121"/>
      <c r="G625" s="121"/>
      <c r="H625" s="121"/>
      <c r="I625" s="121"/>
      <c r="J625" s="121"/>
      <c r="K625" s="121"/>
      <c r="L625" s="121"/>
      <c r="M625" s="121"/>
      <c r="N625" s="121"/>
      <c r="O625" s="121"/>
      <c r="P625" s="121"/>
      <c r="Q625" s="121"/>
      <c r="R625" s="121"/>
      <c r="S625" s="121"/>
      <c r="T625" s="121"/>
    </row>
    <row r="626" spans="1:20" ht="15.75" customHeight="1" x14ac:dyDescent="0.25">
      <c r="A626" s="121"/>
      <c r="B626" s="121"/>
      <c r="C626" s="121"/>
      <c r="D626" s="121"/>
      <c r="E626" s="121"/>
      <c r="F626" s="121"/>
      <c r="G626" s="121"/>
      <c r="H626" s="121"/>
      <c r="I626" s="121"/>
      <c r="J626" s="121"/>
      <c r="K626" s="121"/>
      <c r="L626" s="121"/>
      <c r="M626" s="121"/>
      <c r="N626" s="121"/>
      <c r="O626" s="121"/>
      <c r="P626" s="121"/>
      <c r="Q626" s="121"/>
      <c r="R626" s="121"/>
      <c r="S626" s="121"/>
      <c r="T626" s="121"/>
    </row>
    <row r="627" spans="1:20" ht="15.75" customHeight="1" x14ac:dyDescent="0.25">
      <c r="A627" s="121"/>
      <c r="B627" s="121"/>
      <c r="C627" s="121"/>
      <c r="D627" s="121"/>
      <c r="E627" s="121"/>
      <c r="F627" s="121"/>
      <c r="G627" s="121"/>
      <c r="H627" s="121"/>
      <c r="I627" s="121"/>
      <c r="J627" s="121"/>
      <c r="K627" s="121"/>
      <c r="L627" s="121"/>
      <c r="M627" s="121"/>
      <c r="N627" s="121"/>
      <c r="O627" s="121"/>
      <c r="P627" s="121"/>
      <c r="Q627" s="121"/>
      <c r="R627" s="121"/>
      <c r="S627" s="121"/>
      <c r="T627" s="121"/>
    </row>
    <row r="628" spans="1:20" ht="15.75" customHeight="1" x14ac:dyDescent="0.25">
      <c r="A628" s="121"/>
      <c r="B628" s="121"/>
      <c r="C628" s="121"/>
      <c r="D628" s="121"/>
      <c r="E628" s="121"/>
      <c r="F628" s="121"/>
      <c r="G628" s="121"/>
      <c r="H628" s="121"/>
      <c r="I628" s="121"/>
      <c r="J628" s="121"/>
      <c r="K628" s="121"/>
      <c r="L628" s="121"/>
      <c r="M628" s="121"/>
      <c r="N628" s="121"/>
      <c r="O628" s="121"/>
      <c r="P628" s="121"/>
      <c r="Q628" s="121"/>
      <c r="R628" s="121"/>
      <c r="S628" s="121"/>
      <c r="T628" s="121"/>
    </row>
    <row r="629" spans="1:20" ht="15.75" customHeight="1" x14ac:dyDescent="0.25">
      <c r="A629" s="121"/>
      <c r="B629" s="121"/>
      <c r="C629" s="121"/>
      <c r="D629" s="121"/>
      <c r="E629" s="121"/>
      <c r="F629" s="121"/>
      <c r="G629" s="121"/>
      <c r="H629" s="121"/>
      <c r="I629" s="121"/>
      <c r="J629" s="121"/>
      <c r="K629" s="121"/>
      <c r="L629" s="121"/>
      <c r="M629" s="121"/>
      <c r="N629" s="121"/>
      <c r="O629" s="121"/>
      <c r="P629" s="121"/>
      <c r="Q629" s="121"/>
      <c r="R629" s="121"/>
      <c r="S629" s="121"/>
      <c r="T629" s="121"/>
    </row>
    <row r="630" spans="1:20" ht="15.75" customHeight="1" x14ac:dyDescent="0.25">
      <c r="A630" s="121"/>
      <c r="B630" s="121"/>
      <c r="C630" s="121"/>
      <c r="D630" s="121"/>
      <c r="E630" s="121"/>
      <c r="F630" s="121"/>
      <c r="G630" s="121"/>
      <c r="H630" s="121"/>
      <c r="I630" s="121"/>
      <c r="J630" s="121"/>
      <c r="K630" s="121"/>
      <c r="L630" s="121"/>
      <c r="M630" s="121"/>
      <c r="N630" s="121"/>
      <c r="O630" s="121"/>
      <c r="P630" s="121"/>
      <c r="Q630" s="121"/>
      <c r="R630" s="121"/>
      <c r="S630" s="121"/>
      <c r="T630" s="121"/>
    </row>
    <row r="631" spans="1:20" ht="15.75" customHeight="1" x14ac:dyDescent="0.25">
      <c r="A631" s="121"/>
      <c r="B631" s="121"/>
      <c r="C631" s="121"/>
      <c r="D631" s="121"/>
      <c r="E631" s="121"/>
      <c r="F631" s="121"/>
      <c r="G631" s="121"/>
      <c r="H631" s="121"/>
      <c r="I631" s="121"/>
      <c r="J631" s="121"/>
      <c r="K631" s="121"/>
      <c r="L631" s="121"/>
      <c r="M631" s="121"/>
      <c r="N631" s="121"/>
      <c r="O631" s="121"/>
      <c r="P631" s="121"/>
      <c r="Q631" s="121"/>
      <c r="R631" s="121"/>
      <c r="S631" s="121"/>
      <c r="T631" s="121"/>
    </row>
    <row r="632" spans="1:20" ht="15.75" customHeight="1" x14ac:dyDescent="0.25">
      <c r="A632" s="121"/>
      <c r="B632" s="121"/>
      <c r="C632" s="121"/>
      <c r="D632" s="121"/>
      <c r="E632" s="121"/>
      <c r="F632" s="121"/>
      <c r="G632" s="121"/>
      <c r="H632" s="121"/>
      <c r="I632" s="121"/>
      <c r="J632" s="121"/>
      <c r="K632" s="121"/>
      <c r="L632" s="121"/>
      <c r="M632" s="121"/>
      <c r="N632" s="121"/>
      <c r="O632" s="121"/>
      <c r="P632" s="121"/>
      <c r="Q632" s="121"/>
      <c r="R632" s="121"/>
      <c r="S632" s="121"/>
      <c r="T632" s="121"/>
    </row>
    <row r="633" spans="1:20" ht="15.75" customHeight="1" x14ac:dyDescent="0.25">
      <c r="A633" s="121"/>
      <c r="B633" s="121"/>
      <c r="C633" s="121"/>
      <c r="D633" s="121"/>
      <c r="E633" s="121"/>
      <c r="F633" s="121"/>
      <c r="G633" s="121"/>
      <c r="H633" s="121"/>
      <c r="I633" s="121"/>
      <c r="J633" s="121"/>
      <c r="K633" s="121"/>
      <c r="L633" s="121"/>
      <c r="M633" s="121"/>
      <c r="N633" s="121"/>
      <c r="O633" s="121"/>
      <c r="P633" s="121"/>
      <c r="Q633" s="121"/>
      <c r="R633" s="121"/>
      <c r="S633" s="121"/>
      <c r="T633" s="121"/>
    </row>
    <row r="634" spans="1:20" ht="15.75" customHeight="1" x14ac:dyDescent="0.25">
      <c r="A634" s="121"/>
      <c r="B634" s="121"/>
      <c r="C634" s="121"/>
      <c r="D634" s="121"/>
      <c r="E634" s="121"/>
      <c r="F634" s="121"/>
      <c r="G634" s="121"/>
      <c r="H634" s="121"/>
      <c r="I634" s="121"/>
      <c r="J634" s="121"/>
      <c r="K634" s="121"/>
      <c r="L634" s="121"/>
      <c r="M634" s="121"/>
      <c r="N634" s="121"/>
      <c r="O634" s="121"/>
      <c r="P634" s="121"/>
      <c r="Q634" s="121"/>
      <c r="R634" s="121"/>
      <c r="S634" s="121"/>
      <c r="T634" s="121"/>
    </row>
    <row r="635" spans="1:20" ht="15.75" customHeight="1" x14ac:dyDescent="0.25">
      <c r="A635" s="121"/>
      <c r="B635" s="121"/>
      <c r="C635" s="121"/>
      <c r="D635" s="121"/>
      <c r="E635" s="121"/>
      <c r="F635" s="121"/>
      <c r="G635" s="121"/>
      <c r="H635" s="121"/>
      <c r="I635" s="121"/>
      <c r="J635" s="121"/>
      <c r="K635" s="121"/>
      <c r="L635" s="121"/>
      <c r="M635" s="121"/>
      <c r="N635" s="121"/>
      <c r="O635" s="121"/>
      <c r="P635" s="121"/>
      <c r="Q635" s="121"/>
      <c r="R635" s="121"/>
      <c r="S635" s="121"/>
      <c r="T635" s="121"/>
    </row>
    <row r="636" spans="1:20" ht="15.75" customHeight="1" x14ac:dyDescent="0.25">
      <c r="A636" s="121"/>
      <c r="B636" s="121"/>
      <c r="C636" s="121"/>
      <c r="D636" s="121"/>
      <c r="E636" s="121"/>
      <c r="F636" s="121"/>
      <c r="G636" s="121"/>
      <c r="H636" s="121"/>
      <c r="I636" s="121"/>
      <c r="J636" s="121"/>
      <c r="K636" s="121"/>
      <c r="L636" s="121"/>
      <c r="M636" s="121"/>
      <c r="N636" s="121"/>
      <c r="O636" s="121"/>
      <c r="P636" s="121"/>
      <c r="Q636" s="121"/>
      <c r="R636" s="121"/>
      <c r="S636" s="121"/>
      <c r="T636" s="121"/>
    </row>
    <row r="637" spans="1:20" ht="15.75" customHeight="1" x14ac:dyDescent="0.25">
      <c r="A637" s="121"/>
      <c r="B637" s="121"/>
      <c r="C637" s="121"/>
      <c r="D637" s="121"/>
      <c r="E637" s="121"/>
      <c r="F637" s="121"/>
      <c r="G637" s="121"/>
      <c r="H637" s="121"/>
      <c r="I637" s="121"/>
      <c r="J637" s="121"/>
      <c r="K637" s="121"/>
      <c r="L637" s="121"/>
      <c r="M637" s="121"/>
      <c r="N637" s="121"/>
      <c r="O637" s="121"/>
      <c r="P637" s="121"/>
      <c r="Q637" s="121"/>
      <c r="R637" s="121"/>
      <c r="S637" s="121"/>
      <c r="T637" s="121"/>
    </row>
    <row r="638" spans="1:20" ht="15.75" customHeight="1" x14ac:dyDescent="0.25">
      <c r="A638" s="121"/>
      <c r="B638" s="121"/>
      <c r="C638" s="121"/>
      <c r="D638" s="121"/>
      <c r="E638" s="121"/>
      <c r="F638" s="121"/>
      <c r="G638" s="121"/>
      <c r="H638" s="121"/>
      <c r="I638" s="121"/>
      <c r="J638" s="121"/>
      <c r="K638" s="121"/>
      <c r="L638" s="121"/>
      <c r="M638" s="121"/>
      <c r="N638" s="121"/>
      <c r="O638" s="121"/>
      <c r="P638" s="121"/>
      <c r="Q638" s="121"/>
      <c r="R638" s="121"/>
      <c r="S638" s="121"/>
      <c r="T638" s="121"/>
    </row>
    <row r="639" spans="1:20" ht="15.75" customHeight="1" x14ac:dyDescent="0.25">
      <c r="A639" s="121"/>
      <c r="B639" s="121"/>
      <c r="C639" s="121"/>
      <c r="D639" s="121"/>
      <c r="E639" s="121"/>
      <c r="F639" s="121"/>
      <c r="G639" s="121"/>
      <c r="H639" s="121"/>
      <c r="I639" s="121"/>
      <c r="J639" s="121"/>
      <c r="K639" s="121"/>
      <c r="L639" s="121"/>
      <c r="M639" s="121"/>
      <c r="N639" s="121"/>
      <c r="O639" s="121"/>
      <c r="P639" s="121"/>
      <c r="Q639" s="121"/>
      <c r="R639" s="121"/>
      <c r="S639" s="121"/>
      <c r="T639" s="121"/>
    </row>
    <row r="640" spans="1:20" ht="15.75" customHeight="1" x14ac:dyDescent="0.25">
      <c r="A640" s="121"/>
      <c r="B640" s="121"/>
      <c r="C640" s="121"/>
      <c r="D640" s="121"/>
      <c r="E640" s="121"/>
      <c r="F640" s="121"/>
      <c r="G640" s="121"/>
      <c r="H640" s="121"/>
      <c r="I640" s="121"/>
      <c r="J640" s="121"/>
      <c r="K640" s="121"/>
      <c r="L640" s="121"/>
      <c r="M640" s="121"/>
      <c r="N640" s="121"/>
      <c r="O640" s="121"/>
      <c r="P640" s="121"/>
      <c r="Q640" s="121"/>
      <c r="R640" s="121"/>
      <c r="S640" s="121"/>
      <c r="T640" s="121"/>
    </row>
    <row r="641" spans="1:20" ht="15.75" customHeight="1" x14ac:dyDescent="0.25">
      <c r="A641" s="121"/>
      <c r="B641" s="121"/>
      <c r="C641" s="121"/>
      <c r="D641" s="121"/>
      <c r="E641" s="121"/>
      <c r="F641" s="121"/>
      <c r="G641" s="121"/>
      <c r="H641" s="121"/>
      <c r="I641" s="121"/>
      <c r="J641" s="121"/>
      <c r="K641" s="121"/>
      <c r="L641" s="121"/>
      <c r="M641" s="121"/>
      <c r="N641" s="121"/>
      <c r="O641" s="121"/>
      <c r="P641" s="121"/>
      <c r="Q641" s="121"/>
      <c r="R641" s="121"/>
      <c r="S641" s="121"/>
      <c r="T641" s="121"/>
    </row>
    <row r="642" spans="1:20" ht="15.75" customHeight="1" x14ac:dyDescent="0.25">
      <c r="A642" s="121"/>
      <c r="B642" s="121"/>
      <c r="C642" s="121"/>
      <c r="D642" s="121"/>
      <c r="E642" s="121"/>
      <c r="F642" s="121"/>
      <c r="G642" s="121"/>
      <c r="H642" s="121"/>
      <c r="I642" s="121"/>
      <c r="J642" s="121"/>
      <c r="K642" s="121"/>
      <c r="L642" s="121"/>
      <c r="M642" s="121"/>
      <c r="N642" s="121"/>
      <c r="O642" s="121"/>
      <c r="P642" s="121"/>
      <c r="Q642" s="121"/>
      <c r="R642" s="121"/>
      <c r="S642" s="121"/>
      <c r="T642" s="121"/>
    </row>
    <row r="643" spans="1:20" ht="15.75" customHeight="1" x14ac:dyDescent="0.25">
      <c r="A643" s="121"/>
      <c r="B643" s="121"/>
      <c r="C643" s="121"/>
      <c r="D643" s="121"/>
      <c r="E643" s="121"/>
      <c r="F643" s="121"/>
      <c r="G643" s="121"/>
      <c r="H643" s="121"/>
      <c r="I643" s="121"/>
      <c r="J643" s="121"/>
      <c r="K643" s="121"/>
      <c r="L643" s="121"/>
      <c r="M643" s="121"/>
      <c r="N643" s="121"/>
      <c r="O643" s="121"/>
      <c r="P643" s="121"/>
      <c r="Q643" s="121"/>
      <c r="R643" s="121"/>
      <c r="S643" s="121"/>
      <c r="T643" s="121"/>
    </row>
    <row r="644" spans="1:20" ht="15.75" customHeight="1" x14ac:dyDescent="0.25">
      <c r="A644" s="121"/>
      <c r="B644" s="121"/>
      <c r="C644" s="121"/>
      <c r="D644" s="121"/>
      <c r="E644" s="121"/>
      <c r="F644" s="121"/>
      <c r="G644" s="121"/>
      <c r="H644" s="121"/>
      <c r="I644" s="121"/>
      <c r="J644" s="121"/>
      <c r="K644" s="121"/>
      <c r="L644" s="121"/>
      <c r="M644" s="121"/>
      <c r="N644" s="121"/>
      <c r="O644" s="121"/>
      <c r="P644" s="121"/>
      <c r="Q644" s="121"/>
      <c r="R644" s="121"/>
      <c r="S644" s="121"/>
      <c r="T644" s="121"/>
    </row>
    <row r="645" spans="1:20" ht="15.75" customHeight="1" x14ac:dyDescent="0.25">
      <c r="A645" s="121"/>
      <c r="B645" s="121"/>
      <c r="C645" s="121"/>
      <c r="D645" s="121"/>
      <c r="E645" s="121"/>
      <c r="F645" s="121"/>
      <c r="G645" s="121"/>
      <c r="H645" s="121"/>
      <c r="I645" s="121"/>
      <c r="J645" s="121"/>
      <c r="K645" s="121"/>
      <c r="L645" s="121"/>
      <c r="M645" s="121"/>
      <c r="N645" s="121"/>
      <c r="O645" s="121"/>
      <c r="P645" s="121"/>
      <c r="Q645" s="121"/>
      <c r="R645" s="121"/>
      <c r="S645" s="121"/>
      <c r="T645" s="121"/>
    </row>
    <row r="646" spans="1:20" ht="15.75" customHeight="1" x14ac:dyDescent="0.25">
      <c r="A646" s="121"/>
      <c r="B646" s="121"/>
      <c r="C646" s="121"/>
      <c r="D646" s="121"/>
      <c r="E646" s="121"/>
      <c r="F646" s="121"/>
      <c r="G646" s="121"/>
      <c r="H646" s="121"/>
      <c r="I646" s="121"/>
      <c r="J646" s="121"/>
      <c r="K646" s="121"/>
      <c r="L646" s="121"/>
      <c r="M646" s="121"/>
      <c r="N646" s="121"/>
      <c r="O646" s="121"/>
      <c r="P646" s="121"/>
      <c r="Q646" s="121"/>
      <c r="R646" s="121"/>
      <c r="S646" s="121"/>
      <c r="T646" s="121"/>
    </row>
    <row r="647" spans="1:20" ht="15.75" customHeight="1" x14ac:dyDescent="0.25">
      <c r="A647" s="121"/>
      <c r="B647" s="121"/>
      <c r="C647" s="121"/>
      <c r="D647" s="121"/>
      <c r="E647" s="121"/>
      <c r="F647" s="121"/>
      <c r="G647" s="121"/>
      <c r="H647" s="121"/>
      <c r="I647" s="121"/>
      <c r="J647" s="121"/>
      <c r="K647" s="121"/>
      <c r="L647" s="121"/>
      <c r="M647" s="121"/>
      <c r="N647" s="121"/>
      <c r="O647" s="121"/>
      <c r="P647" s="121"/>
      <c r="Q647" s="121"/>
      <c r="R647" s="121"/>
      <c r="S647" s="121"/>
      <c r="T647" s="121"/>
    </row>
    <row r="648" spans="1:20" ht="15.75" customHeight="1" x14ac:dyDescent="0.25">
      <c r="A648" s="121"/>
      <c r="B648" s="121"/>
      <c r="C648" s="121"/>
      <c r="D648" s="121"/>
      <c r="E648" s="121"/>
      <c r="F648" s="121"/>
      <c r="G648" s="121"/>
      <c r="H648" s="121"/>
      <c r="I648" s="121"/>
      <c r="J648" s="121"/>
      <c r="K648" s="121"/>
      <c r="L648" s="121"/>
      <c r="M648" s="121"/>
      <c r="N648" s="121"/>
      <c r="O648" s="121"/>
      <c r="P648" s="121"/>
      <c r="Q648" s="121"/>
      <c r="R648" s="121"/>
      <c r="S648" s="121"/>
      <c r="T648" s="121"/>
    </row>
    <row r="649" spans="1:20" ht="15.75" customHeight="1" x14ac:dyDescent="0.25">
      <c r="A649" s="121"/>
      <c r="B649" s="121"/>
      <c r="C649" s="121"/>
      <c r="D649" s="121"/>
      <c r="E649" s="121"/>
      <c r="F649" s="121"/>
      <c r="G649" s="121"/>
      <c r="H649" s="121"/>
      <c r="I649" s="121"/>
      <c r="J649" s="121"/>
      <c r="K649" s="121"/>
      <c r="L649" s="121"/>
      <c r="M649" s="121"/>
      <c r="N649" s="121"/>
      <c r="O649" s="121"/>
      <c r="P649" s="121"/>
      <c r="Q649" s="121"/>
      <c r="R649" s="121"/>
      <c r="S649" s="121"/>
      <c r="T649" s="121"/>
    </row>
    <row r="650" spans="1:20" ht="15.75" customHeight="1" x14ac:dyDescent="0.25">
      <c r="A650" s="121"/>
      <c r="B650" s="121"/>
      <c r="C650" s="121"/>
      <c r="D650" s="121"/>
      <c r="E650" s="121"/>
      <c r="F650" s="121"/>
      <c r="G650" s="121"/>
      <c r="H650" s="121"/>
      <c r="I650" s="121"/>
      <c r="J650" s="121"/>
      <c r="K650" s="121"/>
      <c r="L650" s="121"/>
      <c r="M650" s="121"/>
      <c r="N650" s="121"/>
      <c r="O650" s="121"/>
      <c r="P650" s="121"/>
      <c r="Q650" s="121"/>
      <c r="R650" s="121"/>
      <c r="S650" s="121"/>
      <c r="T650" s="121"/>
    </row>
    <row r="651" spans="1:20" ht="15.75" customHeight="1" x14ac:dyDescent="0.25">
      <c r="A651" s="121"/>
      <c r="B651" s="121"/>
      <c r="C651" s="121"/>
      <c r="D651" s="121"/>
      <c r="E651" s="121"/>
      <c r="F651" s="121"/>
      <c r="G651" s="121"/>
      <c r="H651" s="121"/>
      <c r="I651" s="121"/>
      <c r="J651" s="121"/>
      <c r="K651" s="121"/>
      <c r="L651" s="121"/>
      <c r="M651" s="121"/>
      <c r="N651" s="121"/>
      <c r="O651" s="121"/>
      <c r="P651" s="121"/>
      <c r="Q651" s="121"/>
      <c r="R651" s="121"/>
      <c r="S651" s="121"/>
      <c r="T651" s="121"/>
    </row>
    <row r="652" spans="1:20" ht="15.75" customHeight="1" x14ac:dyDescent="0.25">
      <c r="A652" s="121"/>
      <c r="B652" s="121"/>
      <c r="C652" s="121"/>
      <c r="D652" s="121"/>
      <c r="E652" s="121"/>
      <c r="F652" s="121"/>
      <c r="G652" s="121"/>
      <c r="H652" s="121"/>
      <c r="I652" s="121"/>
      <c r="J652" s="121"/>
      <c r="K652" s="121"/>
      <c r="L652" s="121"/>
      <c r="M652" s="121"/>
      <c r="N652" s="121"/>
      <c r="O652" s="121"/>
      <c r="P652" s="121"/>
      <c r="Q652" s="121"/>
      <c r="R652" s="121"/>
      <c r="S652" s="121"/>
      <c r="T652" s="121"/>
    </row>
    <row r="653" spans="1:20" ht="15.75" customHeight="1" x14ac:dyDescent="0.25">
      <c r="A653" s="121"/>
      <c r="B653" s="121"/>
      <c r="C653" s="121"/>
      <c r="D653" s="121"/>
      <c r="E653" s="121"/>
      <c r="F653" s="121"/>
      <c r="G653" s="121"/>
      <c r="H653" s="121"/>
      <c r="I653" s="121"/>
      <c r="J653" s="121"/>
      <c r="K653" s="121"/>
      <c r="L653" s="121"/>
      <c r="M653" s="121"/>
      <c r="N653" s="121"/>
      <c r="O653" s="121"/>
      <c r="P653" s="121"/>
      <c r="Q653" s="121"/>
      <c r="R653" s="121"/>
      <c r="S653" s="121"/>
      <c r="T653" s="121"/>
    </row>
    <row r="654" spans="1:20" ht="15.75" customHeight="1" x14ac:dyDescent="0.25">
      <c r="A654" s="121"/>
      <c r="B654" s="121"/>
      <c r="C654" s="121"/>
      <c r="D654" s="121"/>
      <c r="E654" s="121"/>
      <c r="F654" s="121"/>
      <c r="G654" s="121"/>
      <c r="H654" s="121"/>
      <c r="I654" s="121"/>
      <c r="J654" s="121"/>
      <c r="K654" s="121"/>
      <c r="L654" s="121"/>
      <c r="M654" s="121"/>
      <c r="N654" s="121"/>
      <c r="O654" s="121"/>
      <c r="P654" s="121"/>
      <c r="Q654" s="121"/>
      <c r="R654" s="121"/>
      <c r="S654" s="121"/>
      <c r="T654" s="121"/>
    </row>
    <row r="655" spans="1:20" ht="15.75" customHeight="1" x14ac:dyDescent="0.25">
      <c r="A655" s="121"/>
      <c r="B655" s="121"/>
      <c r="C655" s="121"/>
      <c r="D655" s="121"/>
      <c r="E655" s="121"/>
      <c r="F655" s="121"/>
      <c r="G655" s="121"/>
      <c r="H655" s="121"/>
      <c r="I655" s="121"/>
      <c r="J655" s="121"/>
      <c r="K655" s="121"/>
      <c r="L655" s="121"/>
      <c r="M655" s="121"/>
      <c r="N655" s="121"/>
      <c r="O655" s="121"/>
      <c r="P655" s="121"/>
      <c r="Q655" s="121"/>
      <c r="R655" s="121"/>
      <c r="S655" s="121"/>
      <c r="T655" s="121"/>
    </row>
    <row r="656" spans="1:20" ht="15.75" customHeight="1" x14ac:dyDescent="0.25">
      <c r="A656" s="121"/>
      <c r="B656" s="121"/>
      <c r="C656" s="121"/>
      <c r="D656" s="121"/>
      <c r="E656" s="121"/>
      <c r="F656" s="121"/>
      <c r="G656" s="121"/>
      <c r="H656" s="121"/>
      <c r="I656" s="121"/>
      <c r="J656" s="121"/>
      <c r="K656" s="121"/>
      <c r="L656" s="121"/>
      <c r="M656" s="121"/>
      <c r="N656" s="121"/>
      <c r="O656" s="121"/>
      <c r="P656" s="121"/>
      <c r="Q656" s="121"/>
      <c r="R656" s="121"/>
      <c r="S656" s="121"/>
      <c r="T656" s="121"/>
    </row>
    <row r="657" spans="1:20" ht="15.75" customHeight="1" x14ac:dyDescent="0.25">
      <c r="A657" s="121"/>
      <c r="B657" s="121"/>
      <c r="C657" s="121"/>
      <c r="D657" s="121"/>
      <c r="E657" s="121"/>
      <c r="F657" s="121"/>
      <c r="G657" s="121"/>
      <c r="H657" s="121"/>
      <c r="I657" s="121"/>
      <c r="J657" s="121"/>
      <c r="K657" s="121"/>
      <c r="L657" s="121"/>
      <c r="M657" s="121"/>
      <c r="N657" s="121"/>
      <c r="O657" s="121"/>
      <c r="P657" s="121"/>
      <c r="Q657" s="121"/>
      <c r="R657" s="121"/>
      <c r="S657" s="121"/>
      <c r="T657" s="121"/>
    </row>
    <row r="658" spans="1:20" ht="15.75" customHeight="1" x14ac:dyDescent="0.25">
      <c r="A658" s="121"/>
      <c r="B658" s="121"/>
      <c r="C658" s="121"/>
      <c r="D658" s="121"/>
      <c r="E658" s="121"/>
      <c r="F658" s="121"/>
      <c r="G658" s="121"/>
      <c r="H658" s="121"/>
      <c r="I658" s="121"/>
      <c r="J658" s="121"/>
      <c r="K658" s="121"/>
      <c r="L658" s="121"/>
      <c r="M658" s="121"/>
      <c r="N658" s="121"/>
      <c r="O658" s="121"/>
      <c r="P658" s="121"/>
      <c r="Q658" s="121"/>
      <c r="R658" s="121"/>
      <c r="S658" s="121"/>
      <c r="T658" s="121"/>
    </row>
    <row r="659" spans="1:20" ht="15.75" customHeight="1" x14ac:dyDescent="0.25">
      <c r="A659" s="121"/>
      <c r="B659" s="121"/>
      <c r="C659" s="121"/>
      <c r="D659" s="121"/>
      <c r="E659" s="121"/>
      <c r="F659" s="121"/>
      <c r="G659" s="121"/>
      <c r="H659" s="121"/>
      <c r="I659" s="121"/>
      <c r="J659" s="121"/>
      <c r="K659" s="121"/>
      <c r="L659" s="121"/>
      <c r="M659" s="121"/>
      <c r="N659" s="121"/>
      <c r="O659" s="121"/>
      <c r="P659" s="121"/>
      <c r="Q659" s="121"/>
      <c r="R659" s="121"/>
      <c r="S659" s="121"/>
      <c r="T659" s="121"/>
    </row>
    <row r="660" spans="1:20" ht="15.75" customHeight="1" x14ac:dyDescent="0.25">
      <c r="A660" s="121"/>
      <c r="B660" s="121"/>
      <c r="C660" s="121"/>
      <c r="D660" s="121"/>
      <c r="E660" s="121"/>
      <c r="F660" s="121"/>
      <c r="G660" s="121"/>
      <c r="H660" s="121"/>
      <c r="I660" s="121"/>
      <c r="J660" s="121"/>
      <c r="K660" s="121"/>
      <c r="L660" s="121"/>
      <c r="M660" s="121"/>
      <c r="N660" s="121"/>
      <c r="O660" s="121"/>
      <c r="P660" s="121"/>
      <c r="Q660" s="121"/>
      <c r="R660" s="121"/>
      <c r="S660" s="121"/>
      <c r="T660" s="121"/>
    </row>
    <row r="661" spans="1:20" ht="15.75" customHeight="1" x14ac:dyDescent="0.25">
      <c r="A661" s="121"/>
      <c r="B661" s="121"/>
      <c r="C661" s="121"/>
      <c r="D661" s="121"/>
      <c r="E661" s="121"/>
      <c r="F661" s="121"/>
      <c r="G661" s="121"/>
      <c r="H661" s="121"/>
      <c r="I661" s="121"/>
      <c r="J661" s="121"/>
      <c r="K661" s="121"/>
      <c r="L661" s="121"/>
      <c r="M661" s="121"/>
      <c r="N661" s="121"/>
      <c r="O661" s="121"/>
      <c r="P661" s="121"/>
      <c r="Q661" s="121"/>
      <c r="R661" s="121"/>
      <c r="S661" s="121"/>
      <c r="T661" s="121"/>
    </row>
    <row r="662" spans="1:20" ht="15.75" customHeight="1" x14ac:dyDescent="0.25">
      <c r="A662" s="121"/>
      <c r="B662" s="121"/>
      <c r="C662" s="121"/>
      <c r="D662" s="121"/>
      <c r="E662" s="121"/>
      <c r="F662" s="121"/>
      <c r="G662" s="121"/>
      <c r="H662" s="121"/>
      <c r="I662" s="121"/>
      <c r="J662" s="121"/>
      <c r="K662" s="121"/>
      <c r="L662" s="121"/>
      <c r="M662" s="121"/>
      <c r="N662" s="121"/>
      <c r="O662" s="121"/>
      <c r="P662" s="121"/>
      <c r="Q662" s="121"/>
      <c r="R662" s="121"/>
      <c r="S662" s="121"/>
      <c r="T662" s="121"/>
    </row>
    <row r="663" spans="1:20" ht="15.75" customHeight="1" x14ac:dyDescent="0.25">
      <c r="A663" s="121"/>
      <c r="B663" s="121"/>
      <c r="C663" s="121"/>
      <c r="D663" s="121"/>
      <c r="E663" s="121"/>
      <c r="F663" s="121"/>
      <c r="G663" s="121"/>
      <c r="H663" s="121"/>
      <c r="I663" s="121"/>
      <c r="J663" s="121"/>
      <c r="K663" s="121"/>
      <c r="L663" s="121"/>
      <c r="M663" s="121"/>
      <c r="N663" s="121"/>
      <c r="O663" s="121"/>
      <c r="P663" s="121"/>
      <c r="Q663" s="121"/>
      <c r="R663" s="121"/>
      <c r="S663" s="121"/>
      <c r="T663" s="121"/>
    </row>
    <row r="664" spans="1:20" ht="15.75" customHeight="1" x14ac:dyDescent="0.25">
      <c r="A664" s="121"/>
      <c r="B664" s="121"/>
      <c r="C664" s="121"/>
      <c r="D664" s="121"/>
      <c r="E664" s="121"/>
      <c r="F664" s="121"/>
      <c r="G664" s="121"/>
      <c r="H664" s="121"/>
      <c r="I664" s="121"/>
      <c r="J664" s="121"/>
      <c r="K664" s="121"/>
      <c r="L664" s="121"/>
      <c r="M664" s="121"/>
      <c r="N664" s="121"/>
      <c r="O664" s="121"/>
      <c r="P664" s="121"/>
      <c r="Q664" s="121"/>
      <c r="R664" s="121"/>
      <c r="S664" s="121"/>
      <c r="T664" s="121"/>
    </row>
    <row r="665" spans="1:20" ht="15.75" customHeight="1" x14ac:dyDescent="0.25">
      <c r="A665" s="121"/>
      <c r="B665" s="121"/>
      <c r="C665" s="121"/>
      <c r="D665" s="121"/>
      <c r="E665" s="121"/>
      <c r="F665" s="121"/>
      <c r="G665" s="121"/>
      <c r="H665" s="121"/>
      <c r="I665" s="121"/>
      <c r="J665" s="121"/>
      <c r="K665" s="121"/>
      <c r="L665" s="121"/>
      <c r="M665" s="121"/>
      <c r="N665" s="121"/>
      <c r="O665" s="121"/>
      <c r="P665" s="121"/>
      <c r="Q665" s="121"/>
      <c r="R665" s="121"/>
      <c r="S665" s="121"/>
      <c r="T665" s="121"/>
    </row>
    <row r="666" spans="1:20" ht="15.75" customHeight="1" x14ac:dyDescent="0.25">
      <c r="A666" s="121"/>
      <c r="B666" s="121"/>
      <c r="C666" s="121"/>
      <c r="D666" s="121"/>
      <c r="E666" s="121"/>
      <c r="F666" s="121"/>
      <c r="G666" s="121"/>
      <c r="H666" s="121"/>
      <c r="I666" s="121"/>
      <c r="J666" s="121"/>
      <c r="K666" s="121"/>
      <c r="L666" s="121"/>
      <c r="M666" s="121"/>
      <c r="N666" s="121"/>
      <c r="O666" s="121"/>
      <c r="P666" s="121"/>
      <c r="Q666" s="121"/>
      <c r="R666" s="121"/>
      <c r="S666" s="121"/>
      <c r="T666" s="121"/>
    </row>
    <row r="667" spans="1:20" ht="15.75" customHeight="1" x14ac:dyDescent="0.25">
      <c r="A667" s="121"/>
      <c r="B667" s="121"/>
      <c r="C667" s="121"/>
      <c r="D667" s="121"/>
      <c r="E667" s="121"/>
      <c r="F667" s="121"/>
      <c r="G667" s="121"/>
      <c r="H667" s="121"/>
      <c r="I667" s="121"/>
      <c r="J667" s="121"/>
      <c r="K667" s="121"/>
      <c r="L667" s="121"/>
      <c r="M667" s="121"/>
      <c r="N667" s="121"/>
      <c r="O667" s="121"/>
      <c r="P667" s="121"/>
      <c r="Q667" s="121"/>
      <c r="R667" s="121"/>
      <c r="S667" s="121"/>
      <c r="T667" s="121"/>
    </row>
    <row r="668" spans="1:20" ht="15.75" customHeight="1" x14ac:dyDescent="0.25">
      <c r="A668" s="121"/>
      <c r="B668" s="121"/>
      <c r="C668" s="121"/>
      <c r="D668" s="121"/>
      <c r="E668" s="121"/>
      <c r="F668" s="121"/>
      <c r="G668" s="121"/>
      <c r="H668" s="121"/>
      <c r="I668" s="121"/>
      <c r="J668" s="121"/>
      <c r="K668" s="121"/>
      <c r="L668" s="121"/>
      <c r="M668" s="121"/>
      <c r="N668" s="121"/>
      <c r="O668" s="121"/>
      <c r="P668" s="121"/>
      <c r="Q668" s="121"/>
      <c r="R668" s="121"/>
      <c r="S668" s="121"/>
      <c r="T668" s="121"/>
    </row>
    <row r="669" spans="1:20" ht="15.75" customHeight="1" x14ac:dyDescent="0.25">
      <c r="A669" s="121"/>
      <c r="B669" s="121"/>
      <c r="C669" s="121"/>
      <c r="D669" s="121"/>
      <c r="E669" s="121"/>
      <c r="F669" s="121"/>
      <c r="G669" s="121"/>
      <c r="H669" s="121"/>
      <c r="I669" s="121"/>
      <c r="J669" s="121"/>
      <c r="K669" s="121"/>
      <c r="L669" s="121"/>
      <c r="M669" s="121"/>
      <c r="N669" s="121"/>
      <c r="O669" s="121"/>
      <c r="P669" s="121"/>
      <c r="Q669" s="121"/>
      <c r="R669" s="121"/>
      <c r="S669" s="121"/>
      <c r="T669" s="121"/>
    </row>
    <row r="670" spans="1:20" ht="15.75" customHeight="1" x14ac:dyDescent="0.25">
      <c r="A670" s="121"/>
      <c r="B670" s="121"/>
      <c r="C670" s="121"/>
      <c r="D670" s="121"/>
      <c r="E670" s="121"/>
      <c r="F670" s="121"/>
      <c r="G670" s="121"/>
      <c r="H670" s="121"/>
      <c r="I670" s="121"/>
      <c r="J670" s="121"/>
      <c r="K670" s="121"/>
      <c r="L670" s="121"/>
      <c r="M670" s="121"/>
      <c r="N670" s="121"/>
      <c r="O670" s="121"/>
      <c r="P670" s="121"/>
      <c r="Q670" s="121"/>
      <c r="R670" s="121"/>
      <c r="S670" s="121"/>
      <c r="T670" s="121"/>
    </row>
    <row r="671" spans="1:20" ht="15.75" customHeight="1" x14ac:dyDescent="0.25">
      <c r="A671" s="121"/>
      <c r="B671" s="121"/>
      <c r="C671" s="121"/>
      <c r="D671" s="121"/>
      <c r="E671" s="121"/>
      <c r="F671" s="121"/>
      <c r="G671" s="121"/>
      <c r="H671" s="121"/>
      <c r="I671" s="121"/>
      <c r="J671" s="121"/>
      <c r="K671" s="121"/>
      <c r="L671" s="121"/>
      <c r="M671" s="121"/>
      <c r="N671" s="121"/>
      <c r="O671" s="121"/>
      <c r="P671" s="121"/>
      <c r="Q671" s="121"/>
      <c r="R671" s="121"/>
      <c r="S671" s="121"/>
      <c r="T671" s="121"/>
    </row>
    <row r="672" spans="1:20" ht="15.75" customHeight="1" x14ac:dyDescent="0.25">
      <c r="A672" s="121"/>
      <c r="B672" s="121"/>
      <c r="C672" s="121"/>
      <c r="D672" s="121"/>
      <c r="E672" s="121"/>
      <c r="F672" s="121"/>
      <c r="G672" s="121"/>
      <c r="H672" s="121"/>
      <c r="I672" s="121"/>
      <c r="J672" s="121"/>
      <c r="K672" s="121"/>
      <c r="L672" s="121"/>
      <c r="M672" s="121"/>
      <c r="N672" s="121"/>
      <c r="O672" s="121"/>
      <c r="P672" s="121"/>
      <c r="Q672" s="121"/>
      <c r="R672" s="121"/>
      <c r="S672" s="121"/>
      <c r="T672" s="121"/>
    </row>
    <row r="673" spans="1:20" ht="15.75" customHeight="1" x14ac:dyDescent="0.25">
      <c r="A673" s="121"/>
      <c r="B673" s="121"/>
      <c r="C673" s="121"/>
      <c r="D673" s="121"/>
      <c r="E673" s="121"/>
      <c r="F673" s="121"/>
      <c r="G673" s="121"/>
      <c r="H673" s="121"/>
      <c r="I673" s="121"/>
      <c r="J673" s="121"/>
      <c r="K673" s="121"/>
      <c r="L673" s="121"/>
      <c r="M673" s="121"/>
      <c r="N673" s="121"/>
      <c r="O673" s="121"/>
      <c r="P673" s="121"/>
      <c r="Q673" s="121"/>
      <c r="R673" s="121"/>
      <c r="S673" s="121"/>
      <c r="T673" s="121"/>
    </row>
    <row r="674" spans="1:20" ht="15.75" customHeight="1" x14ac:dyDescent="0.25">
      <c r="A674" s="121"/>
      <c r="B674" s="121"/>
      <c r="C674" s="121"/>
      <c r="D674" s="121"/>
      <c r="E674" s="121"/>
      <c r="F674" s="121"/>
      <c r="G674" s="121"/>
      <c r="H674" s="121"/>
      <c r="I674" s="121"/>
      <c r="J674" s="121"/>
      <c r="K674" s="121"/>
      <c r="L674" s="121"/>
      <c r="M674" s="121"/>
      <c r="N674" s="121"/>
      <c r="O674" s="121"/>
      <c r="P674" s="121"/>
      <c r="Q674" s="121"/>
      <c r="R674" s="121"/>
      <c r="S674" s="121"/>
      <c r="T674" s="121"/>
    </row>
    <row r="675" spans="1:20" ht="15.75" customHeight="1" x14ac:dyDescent="0.25">
      <c r="A675" s="121"/>
      <c r="B675" s="121"/>
      <c r="C675" s="121"/>
      <c r="D675" s="121"/>
      <c r="E675" s="121"/>
      <c r="F675" s="121"/>
      <c r="G675" s="121"/>
      <c r="H675" s="121"/>
      <c r="I675" s="121"/>
      <c r="J675" s="121"/>
      <c r="K675" s="121"/>
      <c r="L675" s="121"/>
      <c r="M675" s="121"/>
      <c r="N675" s="121"/>
      <c r="O675" s="121"/>
      <c r="P675" s="121"/>
      <c r="Q675" s="121"/>
      <c r="R675" s="121"/>
      <c r="S675" s="121"/>
      <c r="T675" s="121"/>
    </row>
    <row r="676" spans="1:20" ht="15.75" customHeight="1" x14ac:dyDescent="0.25">
      <c r="A676" s="121"/>
      <c r="B676" s="121"/>
      <c r="C676" s="121"/>
      <c r="D676" s="121"/>
      <c r="E676" s="121"/>
      <c r="F676" s="121"/>
      <c r="G676" s="121"/>
      <c r="H676" s="121"/>
      <c r="I676" s="121"/>
      <c r="J676" s="121"/>
      <c r="K676" s="121"/>
      <c r="L676" s="121"/>
      <c r="M676" s="121"/>
      <c r="N676" s="121"/>
      <c r="O676" s="121"/>
      <c r="P676" s="121"/>
      <c r="Q676" s="121"/>
      <c r="R676" s="121"/>
      <c r="S676" s="121"/>
      <c r="T676" s="121"/>
    </row>
    <row r="677" spans="1:20" ht="15.75" customHeight="1" x14ac:dyDescent="0.25">
      <c r="A677" s="121"/>
      <c r="B677" s="121"/>
      <c r="C677" s="121"/>
      <c r="D677" s="121"/>
      <c r="E677" s="121"/>
      <c r="F677" s="121"/>
      <c r="G677" s="121"/>
      <c r="H677" s="121"/>
      <c r="I677" s="121"/>
      <c r="J677" s="121"/>
      <c r="K677" s="121"/>
      <c r="L677" s="121"/>
      <c r="M677" s="121"/>
      <c r="N677" s="121"/>
      <c r="O677" s="121"/>
      <c r="P677" s="121"/>
      <c r="Q677" s="121"/>
      <c r="R677" s="121"/>
      <c r="S677" s="121"/>
      <c r="T677" s="121"/>
    </row>
    <row r="678" spans="1:20" ht="15.75" customHeight="1" x14ac:dyDescent="0.25">
      <c r="A678" s="121"/>
      <c r="B678" s="121"/>
      <c r="C678" s="121"/>
      <c r="D678" s="121"/>
      <c r="E678" s="121"/>
      <c r="F678" s="121"/>
      <c r="G678" s="121"/>
      <c r="H678" s="121"/>
      <c r="I678" s="121"/>
      <c r="J678" s="121"/>
      <c r="K678" s="121"/>
      <c r="L678" s="121"/>
      <c r="M678" s="121"/>
      <c r="N678" s="121"/>
      <c r="O678" s="121"/>
      <c r="P678" s="121"/>
      <c r="Q678" s="121"/>
      <c r="R678" s="121"/>
      <c r="S678" s="121"/>
      <c r="T678" s="121"/>
    </row>
    <row r="679" spans="1:20" ht="15.75" customHeight="1" x14ac:dyDescent="0.25">
      <c r="A679" s="121"/>
      <c r="B679" s="121"/>
      <c r="C679" s="121"/>
      <c r="D679" s="121"/>
      <c r="E679" s="121"/>
      <c r="F679" s="121"/>
      <c r="G679" s="121"/>
      <c r="H679" s="121"/>
      <c r="I679" s="121"/>
      <c r="J679" s="121"/>
      <c r="K679" s="121"/>
      <c r="L679" s="121"/>
      <c r="M679" s="121"/>
      <c r="N679" s="121"/>
      <c r="O679" s="121"/>
      <c r="P679" s="121"/>
      <c r="Q679" s="121"/>
      <c r="R679" s="121"/>
      <c r="S679" s="121"/>
      <c r="T679" s="121"/>
    </row>
    <row r="680" spans="1:20" ht="15.75" customHeight="1" x14ac:dyDescent="0.25">
      <c r="A680" s="121"/>
      <c r="B680" s="121"/>
      <c r="C680" s="121"/>
      <c r="D680" s="121"/>
      <c r="E680" s="121"/>
      <c r="F680" s="121"/>
      <c r="G680" s="121"/>
      <c r="H680" s="121"/>
      <c r="I680" s="121"/>
      <c r="J680" s="121"/>
      <c r="K680" s="121"/>
      <c r="L680" s="121"/>
      <c r="M680" s="121"/>
      <c r="N680" s="121"/>
      <c r="O680" s="121"/>
      <c r="P680" s="121"/>
      <c r="Q680" s="121"/>
      <c r="R680" s="121"/>
      <c r="S680" s="121"/>
      <c r="T680" s="121"/>
    </row>
    <row r="681" spans="1:20" ht="15.75" customHeight="1" x14ac:dyDescent="0.25">
      <c r="A681" s="121"/>
      <c r="B681" s="121"/>
      <c r="C681" s="121"/>
      <c r="D681" s="121"/>
      <c r="E681" s="121"/>
      <c r="F681" s="121"/>
      <c r="G681" s="121"/>
      <c r="H681" s="121"/>
      <c r="I681" s="121"/>
      <c r="J681" s="121"/>
      <c r="K681" s="121"/>
      <c r="L681" s="121"/>
      <c r="M681" s="121"/>
      <c r="N681" s="121"/>
      <c r="O681" s="121"/>
      <c r="P681" s="121"/>
      <c r="Q681" s="121"/>
      <c r="R681" s="121"/>
      <c r="S681" s="121"/>
      <c r="T681" s="121"/>
    </row>
    <row r="682" spans="1:20" ht="15.75" customHeight="1" x14ac:dyDescent="0.25">
      <c r="A682" s="121"/>
      <c r="B682" s="121"/>
      <c r="C682" s="121"/>
      <c r="D682" s="121"/>
      <c r="E682" s="121"/>
      <c r="F682" s="121"/>
      <c r="G682" s="121"/>
      <c r="H682" s="121"/>
      <c r="I682" s="121"/>
      <c r="J682" s="121"/>
      <c r="K682" s="121"/>
      <c r="L682" s="121"/>
      <c r="M682" s="121"/>
      <c r="N682" s="121"/>
      <c r="O682" s="121"/>
      <c r="P682" s="121"/>
      <c r="Q682" s="121"/>
      <c r="R682" s="121"/>
      <c r="S682" s="121"/>
      <c r="T682" s="121"/>
    </row>
    <row r="683" spans="1:20" ht="15.75" customHeight="1" x14ac:dyDescent="0.25">
      <c r="A683" s="121"/>
      <c r="B683" s="121"/>
      <c r="C683" s="121"/>
      <c r="D683" s="121"/>
      <c r="E683" s="121"/>
      <c r="F683" s="121"/>
      <c r="G683" s="121"/>
      <c r="H683" s="121"/>
      <c r="I683" s="121"/>
      <c r="J683" s="121"/>
      <c r="K683" s="121"/>
      <c r="L683" s="121"/>
      <c r="M683" s="121"/>
      <c r="N683" s="121"/>
      <c r="O683" s="121"/>
      <c r="P683" s="121"/>
      <c r="Q683" s="121"/>
      <c r="R683" s="121"/>
      <c r="S683" s="121"/>
      <c r="T683" s="121"/>
    </row>
    <row r="684" spans="1:20" ht="15.75" customHeight="1" x14ac:dyDescent="0.25">
      <c r="A684" s="121"/>
      <c r="B684" s="121"/>
      <c r="C684" s="121"/>
      <c r="D684" s="121"/>
      <c r="E684" s="121"/>
      <c r="F684" s="121"/>
      <c r="G684" s="121"/>
      <c r="H684" s="121"/>
      <c r="I684" s="121"/>
      <c r="J684" s="121"/>
      <c r="K684" s="121"/>
      <c r="L684" s="121"/>
      <c r="M684" s="121"/>
      <c r="N684" s="121"/>
      <c r="O684" s="121"/>
      <c r="P684" s="121"/>
      <c r="Q684" s="121"/>
      <c r="R684" s="121"/>
      <c r="S684" s="121"/>
      <c r="T684" s="121"/>
    </row>
    <row r="685" spans="1:20" ht="15.75" customHeight="1" x14ac:dyDescent="0.25">
      <c r="A685" s="121"/>
      <c r="B685" s="121"/>
      <c r="C685" s="121"/>
      <c r="D685" s="121"/>
      <c r="E685" s="121"/>
      <c r="F685" s="121"/>
      <c r="G685" s="121"/>
      <c r="H685" s="121"/>
      <c r="I685" s="121"/>
      <c r="J685" s="121"/>
      <c r="K685" s="121"/>
      <c r="L685" s="121"/>
      <c r="M685" s="121"/>
      <c r="N685" s="121"/>
      <c r="O685" s="121"/>
      <c r="P685" s="121"/>
      <c r="Q685" s="121"/>
      <c r="R685" s="121"/>
      <c r="S685" s="121"/>
      <c r="T685" s="121"/>
    </row>
    <row r="686" spans="1:20" ht="15.75" customHeight="1" x14ac:dyDescent="0.25">
      <c r="A686" s="121"/>
      <c r="B686" s="121"/>
      <c r="C686" s="121"/>
      <c r="D686" s="121"/>
      <c r="E686" s="121"/>
      <c r="F686" s="121"/>
      <c r="G686" s="121"/>
      <c r="H686" s="121"/>
      <c r="I686" s="121"/>
      <c r="J686" s="121"/>
      <c r="K686" s="121"/>
      <c r="L686" s="121"/>
      <c r="M686" s="121"/>
      <c r="N686" s="121"/>
      <c r="O686" s="121"/>
      <c r="P686" s="121"/>
      <c r="Q686" s="121"/>
      <c r="R686" s="121"/>
      <c r="S686" s="121"/>
      <c r="T686" s="121"/>
    </row>
    <row r="687" spans="1:20" ht="15.75" customHeight="1" x14ac:dyDescent="0.25">
      <c r="A687" s="121"/>
      <c r="B687" s="121"/>
      <c r="C687" s="121"/>
      <c r="D687" s="121"/>
      <c r="E687" s="121"/>
      <c r="F687" s="121"/>
      <c r="G687" s="121"/>
      <c r="H687" s="121"/>
      <c r="I687" s="121"/>
      <c r="J687" s="121"/>
      <c r="K687" s="121"/>
      <c r="L687" s="121"/>
      <c r="M687" s="121"/>
      <c r="N687" s="121"/>
      <c r="O687" s="121"/>
      <c r="P687" s="121"/>
      <c r="Q687" s="121"/>
      <c r="R687" s="121"/>
      <c r="S687" s="121"/>
      <c r="T687" s="121"/>
    </row>
    <row r="688" spans="1:20" ht="15.75" customHeight="1" x14ac:dyDescent="0.25">
      <c r="A688" s="121"/>
      <c r="B688" s="121"/>
      <c r="C688" s="121"/>
      <c r="D688" s="121"/>
      <c r="E688" s="121"/>
      <c r="F688" s="121"/>
      <c r="G688" s="121"/>
      <c r="H688" s="121"/>
      <c r="I688" s="121"/>
      <c r="J688" s="121"/>
      <c r="K688" s="121"/>
      <c r="L688" s="121"/>
      <c r="M688" s="121"/>
      <c r="N688" s="121"/>
      <c r="O688" s="121"/>
      <c r="P688" s="121"/>
      <c r="Q688" s="121"/>
      <c r="R688" s="121"/>
      <c r="S688" s="121"/>
      <c r="T688" s="121"/>
    </row>
    <row r="689" spans="1:20" ht="15.75" customHeight="1" x14ac:dyDescent="0.25">
      <c r="A689" s="121"/>
      <c r="B689" s="121"/>
      <c r="C689" s="121"/>
      <c r="D689" s="121"/>
      <c r="E689" s="121"/>
      <c r="F689" s="121"/>
      <c r="G689" s="121"/>
      <c r="H689" s="121"/>
      <c r="I689" s="121"/>
      <c r="J689" s="121"/>
      <c r="K689" s="121"/>
      <c r="L689" s="121"/>
      <c r="M689" s="121"/>
      <c r="N689" s="121"/>
      <c r="O689" s="121"/>
      <c r="P689" s="121"/>
      <c r="Q689" s="121"/>
      <c r="R689" s="121"/>
      <c r="S689" s="121"/>
      <c r="T689" s="121"/>
    </row>
    <row r="690" spans="1:20" ht="15.75" customHeight="1" x14ac:dyDescent="0.25">
      <c r="A690" s="121"/>
      <c r="B690" s="121"/>
      <c r="C690" s="121"/>
      <c r="D690" s="121"/>
      <c r="E690" s="121"/>
      <c r="F690" s="121"/>
      <c r="G690" s="121"/>
      <c r="H690" s="121"/>
      <c r="I690" s="121"/>
      <c r="J690" s="121"/>
      <c r="K690" s="121"/>
      <c r="L690" s="121"/>
      <c r="M690" s="121"/>
      <c r="N690" s="121"/>
      <c r="O690" s="121"/>
      <c r="P690" s="121"/>
      <c r="Q690" s="121"/>
      <c r="R690" s="121"/>
      <c r="S690" s="121"/>
      <c r="T690" s="121"/>
    </row>
    <row r="691" spans="1:20" ht="15.75" customHeight="1" x14ac:dyDescent="0.25">
      <c r="A691" s="121"/>
      <c r="B691" s="121"/>
      <c r="C691" s="121"/>
      <c r="D691" s="121"/>
      <c r="E691" s="121"/>
      <c r="F691" s="121"/>
      <c r="G691" s="121"/>
      <c r="H691" s="121"/>
      <c r="I691" s="121"/>
      <c r="J691" s="121"/>
      <c r="K691" s="121"/>
      <c r="L691" s="121"/>
      <c r="M691" s="121"/>
      <c r="N691" s="121"/>
      <c r="O691" s="121"/>
      <c r="P691" s="121"/>
      <c r="Q691" s="121"/>
      <c r="R691" s="121"/>
      <c r="S691" s="121"/>
      <c r="T691" s="121"/>
    </row>
    <row r="692" spans="1:20" ht="15.75" customHeight="1" x14ac:dyDescent="0.25">
      <c r="A692" s="121"/>
      <c r="B692" s="121"/>
      <c r="C692" s="121"/>
      <c r="D692" s="121"/>
      <c r="E692" s="121"/>
      <c r="F692" s="121"/>
      <c r="G692" s="121"/>
      <c r="H692" s="121"/>
      <c r="I692" s="121"/>
      <c r="J692" s="121"/>
      <c r="K692" s="121"/>
      <c r="L692" s="121"/>
      <c r="M692" s="121"/>
      <c r="N692" s="121"/>
      <c r="O692" s="121"/>
      <c r="P692" s="121"/>
      <c r="Q692" s="121"/>
      <c r="R692" s="121"/>
      <c r="S692" s="121"/>
      <c r="T692" s="121"/>
    </row>
    <row r="693" spans="1:20" ht="15.75" customHeight="1" x14ac:dyDescent="0.25">
      <c r="A693" s="121"/>
      <c r="B693" s="121"/>
      <c r="C693" s="121"/>
      <c r="D693" s="121"/>
      <c r="E693" s="121"/>
      <c r="F693" s="121"/>
      <c r="G693" s="121"/>
      <c r="H693" s="121"/>
      <c r="I693" s="121"/>
      <c r="J693" s="121"/>
      <c r="K693" s="121"/>
      <c r="L693" s="121"/>
      <c r="M693" s="121"/>
      <c r="N693" s="121"/>
      <c r="O693" s="121"/>
      <c r="P693" s="121"/>
      <c r="Q693" s="121"/>
      <c r="R693" s="121"/>
      <c r="S693" s="121"/>
      <c r="T693" s="121"/>
    </row>
    <row r="694" spans="1:20" ht="15.75" customHeight="1" x14ac:dyDescent="0.25">
      <c r="A694" s="121"/>
      <c r="B694" s="121"/>
      <c r="C694" s="121"/>
      <c r="D694" s="121"/>
      <c r="E694" s="121"/>
      <c r="F694" s="121"/>
      <c r="G694" s="121"/>
      <c r="H694" s="121"/>
      <c r="I694" s="121"/>
      <c r="J694" s="121"/>
      <c r="K694" s="121"/>
      <c r="L694" s="121"/>
      <c r="M694" s="121"/>
      <c r="N694" s="121"/>
      <c r="O694" s="121"/>
      <c r="P694" s="121"/>
      <c r="Q694" s="121"/>
      <c r="R694" s="121"/>
      <c r="S694" s="121"/>
      <c r="T694" s="121"/>
    </row>
    <row r="695" spans="1:20" ht="15.75" customHeight="1" x14ac:dyDescent="0.25">
      <c r="A695" s="121"/>
      <c r="B695" s="121"/>
      <c r="C695" s="121"/>
      <c r="D695" s="121"/>
      <c r="E695" s="121"/>
      <c r="F695" s="121"/>
      <c r="G695" s="121"/>
      <c r="H695" s="121"/>
      <c r="I695" s="121"/>
      <c r="J695" s="121"/>
      <c r="K695" s="121"/>
      <c r="L695" s="121"/>
      <c r="M695" s="121"/>
      <c r="N695" s="121"/>
      <c r="O695" s="121"/>
      <c r="P695" s="121"/>
      <c r="Q695" s="121"/>
      <c r="R695" s="121"/>
      <c r="S695" s="121"/>
      <c r="T695" s="121"/>
    </row>
    <row r="696" spans="1:20" ht="15.75" customHeight="1" x14ac:dyDescent="0.25">
      <c r="A696" s="121"/>
      <c r="B696" s="121"/>
      <c r="C696" s="121"/>
      <c r="D696" s="121"/>
      <c r="E696" s="121"/>
      <c r="F696" s="121"/>
      <c r="G696" s="121"/>
      <c r="H696" s="121"/>
      <c r="I696" s="121"/>
      <c r="J696" s="121"/>
      <c r="K696" s="121"/>
      <c r="L696" s="121"/>
      <c r="M696" s="121"/>
      <c r="N696" s="121"/>
      <c r="O696" s="121"/>
      <c r="P696" s="121"/>
      <c r="Q696" s="121"/>
      <c r="R696" s="121"/>
      <c r="S696" s="121"/>
      <c r="T696" s="121"/>
    </row>
    <row r="697" spans="1:20" ht="15.75" customHeight="1" x14ac:dyDescent="0.25">
      <c r="A697" s="121"/>
      <c r="B697" s="121"/>
      <c r="C697" s="121"/>
      <c r="D697" s="121"/>
      <c r="E697" s="121"/>
      <c r="F697" s="121"/>
      <c r="G697" s="121"/>
      <c r="H697" s="121"/>
      <c r="I697" s="121"/>
      <c r="J697" s="121"/>
      <c r="K697" s="121"/>
      <c r="L697" s="121"/>
      <c r="M697" s="121"/>
      <c r="N697" s="121"/>
      <c r="O697" s="121"/>
      <c r="P697" s="121"/>
      <c r="Q697" s="121"/>
      <c r="R697" s="121"/>
      <c r="S697" s="121"/>
      <c r="T697" s="121"/>
    </row>
    <row r="698" spans="1:20" ht="15.75" customHeight="1" x14ac:dyDescent="0.25">
      <c r="A698" s="121"/>
      <c r="B698" s="121"/>
      <c r="C698" s="121"/>
      <c r="D698" s="121"/>
      <c r="E698" s="121"/>
      <c r="F698" s="121"/>
      <c r="G698" s="121"/>
      <c r="H698" s="121"/>
      <c r="I698" s="121"/>
      <c r="J698" s="121"/>
      <c r="K698" s="121"/>
      <c r="L698" s="121"/>
      <c r="M698" s="121"/>
      <c r="N698" s="121"/>
      <c r="O698" s="121"/>
      <c r="P698" s="121"/>
      <c r="Q698" s="121"/>
      <c r="R698" s="121"/>
      <c r="S698" s="121"/>
      <c r="T698" s="121"/>
    </row>
    <row r="699" spans="1:20" ht="15.75" customHeight="1" x14ac:dyDescent="0.25">
      <c r="A699" s="121"/>
      <c r="B699" s="121"/>
      <c r="C699" s="121"/>
      <c r="D699" s="121"/>
      <c r="E699" s="121"/>
      <c r="F699" s="121"/>
      <c r="G699" s="121"/>
      <c r="H699" s="121"/>
      <c r="I699" s="121"/>
      <c r="J699" s="121"/>
      <c r="K699" s="121"/>
      <c r="L699" s="121"/>
      <c r="M699" s="121"/>
      <c r="N699" s="121"/>
      <c r="O699" s="121"/>
      <c r="P699" s="121"/>
      <c r="Q699" s="121"/>
      <c r="R699" s="121"/>
      <c r="S699" s="121"/>
      <c r="T699" s="121"/>
    </row>
    <row r="700" spans="1:20" ht="15.75" customHeight="1" x14ac:dyDescent="0.25">
      <c r="A700" s="121"/>
      <c r="B700" s="121"/>
      <c r="C700" s="121"/>
      <c r="D700" s="121"/>
      <c r="E700" s="121"/>
      <c r="F700" s="121"/>
      <c r="G700" s="121"/>
      <c r="H700" s="121"/>
      <c r="I700" s="121"/>
      <c r="J700" s="121"/>
      <c r="K700" s="121"/>
      <c r="L700" s="121"/>
      <c r="M700" s="121"/>
      <c r="N700" s="121"/>
      <c r="O700" s="121"/>
      <c r="P700" s="121"/>
      <c r="Q700" s="121"/>
      <c r="R700" s="121"/>
      <c r="S700" s="121"/>
      <c r="T700" s="121"/>
    </row>
    <row r="701" spans="1:20" ht="15.75" customHeight="1" x14ac:dyDescent="0.25">
      <c r="A701" s="121"/>
      <c r="B701" s="121"/>
      <c r="C701" s="121"/>
      <c r="D701" s="121"/>
      <c r="E701" s="121"/>
      <c r="F701" s="121"/>
      <c r="G701" s="121"/>
      <c r="H701" s="121"/>
      <c r="I701" s="121"/>
      <c r="J701" s="121"/>
      <c r="K701" s="121"/>
      <c r="L701" s="121"/>
      <c r="M701" s="121"/>
      <c r="N701" s="121"/>
      <c r="O701" s="121"/>
      <c r="P701" s="121"/>
      <c r="Q701" s="121"/>
      <c r="R701" s="121"/>
      <c r="S701" s="121"/>
      <c r="T701" s="121"/>
    </row>
    <row r="702" spans="1:20" ht="15.75" customHeight="1" x14ac:dyDescent="0.25">
      <c r="A702" s="121"/>
      <c r="B702" s="121"/>
      <c r="C702" s="121"/>
      <c r="D702" s="121"/>
      <c r="E702" s="121"/>
      <c r="F702" s="121"/>
      <c r="G702" s="121"/>
      <c r="H702" s="121"/>
      <c r="I702" s="121"/>
      <c r="J702" s="121"/>
      <c r="K702" s="121"/>
      <c r="L702" s="121"/>
      <c r="M702" s="121"/>
      <c r="N702" s="121"/>
      <c r="O702" s="121"/>
      <c r="P702" s="121"/>
      <c r="Q702" s="121"/>
      <c r="R702" s="121"/>
      <c r="S702" s="121"/>
      <c r="T702" s="121"/>
    </row>
    <row r="703" spans="1:20" ht="15.75" customHeight="1" x14ac:dyDescent="0.25">
      <c r="A703" s="121"/>
      <c r="B703" s="121"/>
      <c r="C703" s="121"/>
      <c r="D703" s="121"/>
      <c r="E703" s="121"/>
      <c r="F703" s="121"/>
      <c r="G703" s="121"/>
      <c r="H703" s="121"/>
      <c r="I703" s="121"/>
      <c r="J703" s="121"/>
      <c r="K703" s="121"/>
      <c r="L703" s="121"/>
      <c r="M703" s="121"/>
      <c r="N703" s="121"/>
      <c r="O703" s="121"/>
      <c r="P703" s="121"/>
      <c r="Q703" s="121"/>
      <c r="R703" s="121"/>
      <c r="S703" s="121"/>
      <c r="T703" s="121"/>
    </row>
    <row r="704" spans="1:20" ht="15.75" customHeight="1" x14ac:dyDescent="0.25">
      <c r="A704" s="121"/>
      <c r="B704" s="121"/>
      <c r="C704" s="121"/>
      <c r="D704" s="121"/>
      <c r="E704" s="121"/>
      <c r="F704" s="121"/>
      <c r="G704" s="121"/>
      <c r="H704" s="121"/>
      <c r="I704" s="121"/>
      <c r="J704" s="121"/>
      <c r="K704" s="121"/>
      <c r="L704" s="121"/>
      <c r="M704" s="121"/>
      <c r="N704" s="121"/>
      <c r="O704" s="121"/>
      <c r="P704" s="121"/>
      <c r="Q704" s="121"/>
      <c r="R704" s="121"/>
      <c r="S704" s="121"/>
      <c r="T704" s="121"/>
    </row>
    <row r="705" spans="1:20" ht="15.75" customHeight="1" x14ac:dyDescent="0.25">
      <c r="A705" s="121"/>
      <c r="B705" s="121"/>
      <c r="C705" s="121"/>
      <c r="D705" s="121"/>
      <c r="E705" s="121"/>
      <c r="F705" s="121"/>
      <c r="G705" s="121"/>
      <c r="H705" s="121"/>
      <c r="I705" s="121"/>
      <c r="J705" s="121"/>
      <c r="K705" s="121"/>
      <c r="L705" s="121"/>
      <c r="M705" s="121"/>
      <c r="N705" s="121"/>
      <c r="O705" s="121"/>
      <c r="P705" s="121"/>
      <c r="Q705" s="121"/>
      <c r="R705" s="121"/>
      <c r="S705" s="121"/>
      <c r="T705" s="121"/>
    </row>
    <row r="706" spans="1:20" ht="15.75" customHeight="1" x14ac:dyDescent="0.25">
      <c r="A706" s="121"/>
      <c r="B706" s="121"/>
      <c r="C706" s="121"/>
      <c r="D706" s="121"/>
      <c r="E706" s="121"/>
      <c r="F706" s="121"/>
      <c r="G706" s="121"/>
      <c r="H706" s="121"/>
      <c r="I706" s="121"/>
      <c r="J706" s="121"/>
      <c r="K706" s="121"/>
      <c r="L706" s="121"/>
      <c r="M706" s="121"/>
      <c r="N706" s="121"/>
      <c r="O706" s="121"/>
      <c r="P706" s="121"/>
      <c r="Q706" s="121"/>
      <c r="R706" s="121"/>
      <c r="S706" s="121"/>
      <c r="T706" s="121"/>
    </row>
    <row r="707" spans="1:20" ht="15.75" customHeight="1" x14ac:dyDescent="0.25">
      <c r="A707" s="121"/>
      <c r="B707" s="121"/>
      <c r="C707" s="121"/>
      <c r="D707" s="121"/>
      <c r="E707" s="121"/>
      <c r="F707" s="121"/>
      <c r="G707" s="121"/>
      <c r="H707" s="121"/>
      <c r="I707" s="121"/>
      <c r="J707" s="121"/>
      <c r="K707" s="121"/>
      <c r="L707" s="121"/>
      <c r="M707" s="121"/>
      <c r="N707" s="121"/>
      <c r="O707" s="121"/>
      <c r="P707" s="121"/>
      <c r="Q707" s="121"/>
      <c r="R707" s="121"/>
      <c r="S707" s="121"/>
      <c r="T707" s="121"/>
    </row>
    <row r="708" spans="1:20" ht="15.75" customHeight="1" x14ac:dyDescent="0.25">
      <c r="A708" s="121"/>
      <c r="B708" s="121"/>
      <c r="C708" s="121"/>
      <c r="D708" s="121"/>
      <c r="E708" s="121"/>
      <c r="F708" s="121"/>
      <c r="G708" s="121"/>
      <c r="H708" s="121"/>
      <c r="I708" s="121"/>
      <c r="J708" s="121"/>
      <c r="K708" s="121"/>
      <c r="L708" s="121"/>
      <c r="M708" s="121"/>
      <c r="N708" s="121"/>
      <c r="O708" s="121"/>
      <c r="P708" s="121"/>
      <c r="Q708" s="121"/>
      <c r="R708" s="121"/>
      <c r="S708" s="121"/>
      <c r="T708" s="121"/>
    </row>
    <row r="709" spans="1:20" ht="15.75" customHeight="1" x14ac:dyDescent="0.25">
      <c r="A709" s="121"/>
      <c r="B709" s="121"/>
      <c r="C709" s="121"/>
      <c r="D709" s="121"/>
      <c r="E709" s="121"/>
      <c r="F709" s="121"/>
      <c r="G709" s="121"/>
      <c r="H709" s="121"/>
      <c r="I709" s="121"/>
      <c r="J709" s="121"/>
      <c r="K709" s="121"/>
      <c r="L709" s="121"/>
      <c r="M709" s="121"/>
      <c r="N709" s="121"/>
      <c r="O709" s="121"/>
      <c r="P709" s="121"/>
      <c r="Q709" s="121"/>
      <c r="R709" s="121"/>
      <c r="S709" s="121"/>
      <c r="T709" s="121"/>
    </row>
    <row r="710" spans="1:20" ht="15.75" customHeight="1" x14ac:dyDescent="0.25">
      <c r="A710" s="121"/>
      <c r="B710" s="121"/>
      <c r="C710" s="121"/>
      <c r="D710" s="121"/>
      <c r="E710" s="121"/>
      <c r="F710" s="121"/>
      <c r="G710" s="121"/>
      <c r="H710" s="121"/>
      <c r="I710" s="121"/>
      <c r="J710" s="121"/>
      <c r="K710" s="121"/>
      <c r="L710" s="121"/>
      <c r="M710" s="121"/>
      <c r="N710" s="121"/>
      <c r="O710" s="121"/>
      <c r="P710" s="121"/>
      <c r="Q710" s="121"/>
      <c r="R710" s="121"/>
      <c r="S710" s="121"/>
      <c r="T710" s="121"/>
    </row>
    <row r="711" spans="1:20" ht="15.75" customHeight="1" x14ac:dyDescent="0.25">
      <c r="A711" s="121"/>
      <c r="B711" s="121"/>
      <c r="C711" s="121"/>
      <c r="D711" s="121"/>
      <c r="E711" s="121"/>
      <c r="F711" s="121"/>
      <c r="G711" s="121"/>
      <c r="H711" s="121"/>
      <c r="I711" s="121"/>
      <c r="J711" s="121"/>
      <c r="K711" s="121"/>
      <c r="L711" s="121"/>
      <c r="M711" s="121"/>
      <c r="N711" s="121"/>
      <c r="O711" s="121"/>
      <c r="P711" s="121"/>
      <c r="Q711" s="121"/>
      <c r="R711" s="121"/>
      <c r="S711" s="121"/>
      <c r="T711" s="121"/>
    </row>
    <row r="712" spans="1:20" ht="15.75" customHeight="1" x14ac:dyDescent="0.25">
      <c r="A712" s="121"/>
      <c r="B712" s="121"/>
      <c r="C712" s="121"/>
      <c r="D712" s="121"/>
      <c r="E712" s="121"/>
      <c r="F712" s="121"/>
      <c r="G712" s="121"/>
      <c r="H712" s="121"/>
      <c r="I712" s="121"/>
      <c r="J712" s="121"/>
      <c r="K712" s="121"/>
      <c r="L712" s="121"/>
      <c r="M712" s="121"/>
      <c r="N712" s="121"/>
      <c r="O712" s="121"/>
      <c r="P712" s="121"/>
      <c r="Q712" s="121"/>
      <c r="R712" s="121"/>
      <c r="S712" s="121"/>
      <c r="T712" s="121"/>
    </row>
    <row r="713" spans="1:20" ht="15.75" customHeight="1" x14ac:dyDescent="0.25">
      <c r="A713" s="121"/>
      <c r="B713" s="121"/>
      <c r="C713" s="121"/>
      <c r="D713" s="121"/>
      <c r="E713" s="121"/>
      <c r="F713" s="121"/>
      <c r="G713" s="121"/>
      <c r="H713" s="121"/>
      <c r="I713" s="121"/>
      <c r="J713" s="121"/>
      <c r="K713" s="121"/>
      <c r="L713" s="121"/>
      <c r="M713" s="121"/>
      <c r="N713" s="121"/>
      <c r="O713" s="121"/>
      <c r="P713" s="121"/>
      <c r="Q713" s="121"/>
      <c r="R713" s="121"/>
      <c r="S713" s="121"/>
      <c r="T713" s="121"/>
    </row>
    <row r="714" spans="1:20" ht="15.75" customHeight="1" x14ac:dyDescent="0.25">
      <c r="A714" s="121"/>
      <c r="B714" s="121"/>
      <c r="C714" s="121"/>
      <c r="D714" s="121"/>
      <c r="E714" s="121"/>
      <c r="F714" s="121"/>
      <c r="G714" s="121"/>
      <c r="H714" s="121"/>
      <c r="I714" s="121"/>
      <c r="J714" s="121"/>
      <c r="K714" s="121"/>
      <c r="L714" s="121"/>
      <c r="M714" s="121"/>
      <c r="N714" s="121"/>
      <c r="O714" s="121"/>
      <c r="P714" s="121"/>
      <c r="Q714" s="121"/>
      <c r="R714" s="121"/>
      <c r="S714" s="121"/>
      <c r="T714" s="121"/>
    </row>
    <row r="715" spans="1:20" ht="15.75" customHeight="1" x14ac:dyDescent="0.25">
      <c r="A715" s="121"/>
      <c r="B715" s="121"/>
      <c r="C715" s="121"/>
      <c r="D715" s="121"/>
      <c r="E715" s="121"/>
      <c r="F715" s="121"/>
      <c r="G715" s="121"/>
      <c r="H715" s="121"/>
      <c r="I715" s="121"/>
      <c r="J715" s="121"/>
      <c r="K715" s="121"/>
      <c r="L715" s="121"/>
      <c r="M715" s="121"/>
      <c r="N715" s="121"/>
      <c r="O715" s="121"/>
      <c r="P715" s="121"/>
      <c r="Q715" s="121"/>
      <c r="R715" s="121"/>
      <c r="S715" s="121"/>
      <c r="T715" s="121"/>
    </row>
    <row r="716" spans="1:20" ht="15.75" customHeight="1" x14ac:dyDescent="0.25">
      <c r="A716" s="121"/>
      <c r="B716" s="121"/>
      <c r="C716" s="121"/>
      <c r="D716" s="121"/>
      <c r="E716" s="121"/>
      <c r="F716" s="121"/>
      <c r="G716" s="121"/>
      <c r="H716" s="121"/>
      <c r="I716" s="121"/>
      <c r="J716" s="121"/>
      <c r="K716" s="121"/>
      <c r="L716" s="121"/>
      <c r="M716" s="121"/>
      <c r="N716" s="121"/>
      <c r="O716" s="121"/>
      <c r="P716" s="121"/>
      <c r="Q716" s="121"/>
      <c r="R716" s="121"/>
      <c r="S716" s="121"/>
      <c r="T716" s="121"/>
    </row>
    <row r="717" spans="1:20" ht="15.75" customHeight="1" x14ac:dyDescent="0.25">
      <c r="A717" s="121"/>
      <c r="B717" s="121"/>
      <c r="C717" s="121"/>
      <c r="D717" s="121"/>
      <c r="E717" s="121"/>
      <c r="F717" s="121"/>
      <c r="G717" s="121"/>
      <c r="H717" s="121"/>
      <c r="I717" s="121"/>
      <c r="J717" s="121"/>
      <c r="K717" s="121"/>
      <c r="L717" s="121"/>
      <c r="M717" s="121"/>
      <c r="N717" s="121"/>
      <c r="O717" s="121"/>
      <c r="P717" s="121"/>
      <c r="Q717" s="121"/>
      <c r="R717" s="121"/>
      <c r="S717" s="121"/>
      <c r="T717" s="121"/>
    </row>
    <row r="718" spans="1:20" ht="15.75" customHeight="1" x14ac:dyDescent="0.25">
      <c r="A718" s="121"/>
      <c r="B718" s="121"/>
      <c r="C718" s="121"/>
      <c r="D718" s="121"/>
      <c r="E718" s="121"/>
      <c r="F718" s="121"/>
      <c r="G718" s="121"/>
      <c r="H718" s="121"/>
      <c r="I718" s="121"/>
      <c r="J718" s="121"/>
      <c r="K718" s="121"/>
      <c r="L718" s="121"/>
      <c r="M718" s="121"/>
      <c r="N718" s="121"/>
      <c r="O718" s="121"/>
      <c r="P718" s="121"/>
      <c r="Q718" s="121"/>
      <c r="R718" s="121"/>
      <c r="S718" s="121"/>
      <c r="T718" s="121"/>
    </row>
    <row r="719" spans="1:20" ht="15.75" customHeight="1" x14ac:dyDescent="0.25">
      <c r="A719" s="121"/>
      <c r="B719" s="121"/>
      <c r="C719" s="121"/>
      <c r="D719" s="121"/>
      <c r="E719" s="121"/>
      <c r="F719" s="121"/>
      <c r="G719" s="121"/>
      <c r="H719" s="121"/>
      <c r="I719" s="121"/>
      <c r="J719" s="121"/>
      <c r="K719" s="121"/>
      <c r="L719" s="121"/>
      <c r="M719" s="121"/>
      <c r="N719" s="121"/>
      <c r="O719" s="121"/>
      <c r="P719" s="121"/>
      <c r="Q719" s="121"/>
      <c r="R719" s="121"/>
      <c r="S719" s="121"/>
      <c r="T719" s="121"/>
    </row>
    <row r="720" spans="1:20" ht="15.75" customHeight="1" x14ac:dyDescent="0.25">
      <c r="A720" s="121"/>
      <c r="B720" s="121"/>
      <c r="C720" s="121"/>
      <c r="D720" s="121"/>
      <c r="E720" s="121"/>
      <c r="F720" s="121"/>
      <c r="G720" s="121"/>
      <c r="H720" s="121"/>
      <c r="I720" s="121"/>
      <c r="J720" s="121"/>
      <c r="K720" s="121"/>
      <c r="L720" s="121"/>
      <c r="M720" s="121"/>
      <c r="N720" s="121"/>
      <c r="O720" s="121"/>
      <c r="P720" s="121"/>
      <c r="Q720" s="121"/>
      <c r="R720" s="121"/>
      <c r="S720" s="121"/>
      <c r="T720" s="121"/>
    </row>
    <row r="721" spans="1:20" ht="15.75" customHeight="1" x14ac:dyDescent="0.25">
      <c r="A721" s="121"/>
      <c r="B721" s="121"/>
      <c r="C721" s="121"/>
      <c r="D721" s="121"/>
      <c r="E721" s="121"/>
      <c r="F721" s="121"/>
      <c r="G721" s="121"/>
      <c r="H721" s="121"/>
      <c r="I721" s="121"/>
      <c r="J721" s="121"/>
      <c r="K721" s="121"/>
      <c r="L721" s="121"/>
      <c r="M721" s="121"/>
      <c r="N721" s="121"/>
      <c r="O721" s="121"/>
      <c r="P721" s="121"/>
      <c r="Q721" s="121"/>
      <c r="R721" s="121"/>
      <c r="S721" s="121"/>
      <c r="T721" s="121"/>
    </row>
    <row r="722" spans="1:20" ht="15.75" customHeight="1" x14ac:dyDescent="0.25">
      <c r="A722" s="121"/>
      <c r="B722" s="121"/>
      <c r="C722" s="121"/>
      <c r="D722" s="121"/>
      <c r="E722" s="121"/>
      <c r="F722" s="121"/>
      <c r="G722" s="121"/>
      <c r="H722" s="121"/>
      <c r="I722" s="121"/>
      <c r="J722" s="121"/>
      <c r="K722" s="121"/>
      <c r="L722" s="121"/>
      <c r="M722" s="121"/>
      <c r="N722" s="121"/>
      <c r="O722" s="121"/>
      <c r="P722" s="121"/>
      <c r="Q722" s="121"/>
      <c r="R722" s="121"/>
      <c r="S722" s="121"/>
      <c r="T722" s="121"/>
    </row>
    <row r="723" spans="1:20" ht="15.75" customHeight="1" x14ac:dyDescent="0.25">
      <c r="A723" s="121"/>
      <c r="B723" s="121"/>
      <c r="C723" s="121"/>
      <c r="D723" s="121"/>
      <c r="E723" s="121"/>
      <c r="F723" s="121"/>
      <c r="G723" s="121"/>
      <c r="H723" s="121"/>
      <c r="I723" s="121"/>
      <c r="J723" s="121"/>
      <c r="K723" s="121"/>
      <c r="L723" s="121"/>
      <c r="M723" s="121"/>
      <c r="N723" s="121"/>
      <c r="O723" s="121"/>
      <c r="P723" s="121"/>
      <c r="Q723" s="121"/>
      <c r="R723" s="121"/>
      <c r="S723" s="121"/>
      <c r="T723" s="121"/>
    </row>
    <row r="724" spans="1:20" ht="15.75" customHeight="1" x14ac:dyDescent="0.25">
      <c r="A724" s="121"/>
      <c r="B724" s="121"/>
      <c r="C724" s="121"/>
      <c r="D724" s="121"/>
      <c r="E724" s="121"/>
      <c r="F724" s="121"/>
      <c r="G724" s="121"/>
      <c r="H724" s="121"/>
      <c r="I724" s="121"/>
      <c r="J724" s="121"/>
      <c r="K724" s="121"/>
      <c r="L724" s="121"/>
      <c r="M724" s="121"/>
      <c r="N724" s="121"/>
      <c r="O724" s="121"/>
      <c r="P724" s="121"/>
      <c r="Q724" s="121"/>
      <c r="R724" s="121"/>
      <c r="S724" s="121"/>
      <c r="T724" s="121"/>
    </row>
    <row r="725" spans="1:20" ht="15.75" customHeight="1" x14ac:dyDescent="0.25">
      <c r="A725" s="121"/>
      <c r="B725" s="121"/>
      <c r="C725" s="121"/>
      <c r="D725" s="121"/>
      <c r="E725" s="121"/>
      <c r="F725" s="121"/>
      <c r="G725" s="121"/>
      <c r="H725" s="121"/>
      <c r="I725" s="121"/>
      <c r="J725" s="121"/>
      <c r="K725" s="121"/>
      <c r="L725" s="121"/>
      <c r="M725" s="121"/>
      <c r="N725" s="121"/>
      <c r="O725" s="121"/>
      <c r="P725" s="121"/>
      <c r="Q725" s="121"/>
      <c r="R725" s="121"/>
      <c r="S725" s="121"/>
      <c r="T725" s="121"/>
    </row>
    <row r="726" spans="1:20" ht="15.75" customHeight="1" x14ac:dyDescent="0.25">
      <c r="A726" s="121"/>
      <c r="B726" s="121"/>
      <c r="C726" s="121"/>
      <c r="D726" s="121"/>
      <c r="E726" s="121"/>
      <c r="F726" s="121"/>
      <c r="G726" s="121"/>
      <c r="H726" s="121"/>
      <c r="I726" s="121"/>
      <c r="J726" s="121"/>
      <c r="K726" s="121"/>
      <c r="L726" s="121"/>
      <c r="M726" s="121"/>
      <c r="N726" s="121"/>
      <c r="O726" s="121"/>
      <c r="P726" s="121"/>
      <c r="Q726" s="121"/>
      <c r="R726" s="121"/>
      <c r="S726" s="121"/>
      <c r="T726" s="121"/>
    </row>
    <row r="727" spans="1:20" ht="15.75" customHeight="1" x14ac:dyDescent="0.25">
      <c r="A727" s="121"/>
      <c r="B727" s="121"/>
      <c r="C727" s="121"/>
      <c r="D727" s="121"/>
      <c r="E727" s="121"/>
      <c r="F727" s="121"/>
      <c r="G727" s="121"/>
      <c r="H727" s="121"/>
      <c r="I727" s="121"/>
      <c r="J727" s="121"/>
      <c r="K727" s="121"/>
      <c r="L727" s="121"/>
      <c r="M727" s="121"/>
      <c r="N727" s="121"/>
      <c r="O727" s="121"/>
      <c r="P727" s="121"/>
      <c r="Q727" s="121"/>
      <c r="R727" s="121"/>
      <c r="S727" s="121"/>
      <c r="T727" s="121"/>
    </row>
    <row r="728" spans="1:20" ht="15.75" customHeight="1" x14ac:dyDescent="0.25">
      <c r="A728" s="121"/>
      <c r="B728" s="121"/>
      <c r="C728" s="121"/>
      <c r="D728" s="121"/>
      <c r="E728" s="121"/>
      <c r="F728" s="121"/>
      <c r="G728" s="121"/>
      <c r="H728" s="121"/>
      <c r="I728" s="121"/>
      <c r="J728" s="121"/>
      <c r="K728" s="121"/>
      <c r="L728" s="121"/>
      <c r="M728" s="121"/>
      <c r="N728" s="121"/>
      <c r="O728" s="121"/>
      <c r="P728" s="121"/>
      <c r="Q728" s="121"/>
      <c r="R728" s="121"/>
      <c r="S728" s="121"/>
      <c r="T728" s="121"/>
    </row>
    <row r="729" spans="1:20" ht="15.75" customHeight="1" x14ac:dyDescent="0.25">
      <c r="A729" s="121"/>
      <c r="B729" s="121"/>
      <c r="C729" s="121"/>
      <c r="D729" s="121"/>
      <c r="E729" s="121"/>
      <c r="F729" s="121"/>
      <c r="G729" s="121"/>
      <c r="H729" s="121"/>
      <c r="I729" s="121"/>
      <c r="J729" s="121"/>
      <c r="K729" s="121"/>
      <c r="L729" s="121"/>
      <c r="M729" s="121"/>
      <c r="N729" s="121"/>
      <c r="O729" s="121"/>
      <c r="P729" s="121"/>
      <c r="Q729" s="121"/>
      <c r="R729" s="121"/>
      <c r="S729" s="121"/>
      <c r="T729" s="121"/>
    </row>
    <row r="730" spans="1:20" ht="15.75" customHeight="1" x14ac:dyDescent="0.25">
      <c r="A730" s="121"/>
      <c r="B730" s="121"/>
      <c r="C730" s="121"/>
      <c r="D730" s="121"/>
      <c r="E730" s="121"/>
      <c r="F730" s="121"/>
      <c r="G730" s="121"/>
      <c r="H730" s="121"/>
      <c r="I730" s="121"/>
      <c r="J730" s="121"/>
      <c r="K730" s="121"/>
      <c r="L730" s="121"/>
      <c r="M730" s="121"/>
      <c r="N730" s="121"/>
      <c r="O730" s="121"/>
      <c r="P730" s="121"/>
      <c r="Q730" s="121"/>
      <c r="R730" s="121"/>
      <c r="S730" s="121"/>
      <c r="T730" s="121"/>
    </row>
    <row r="731" spans="1:20" ht="15.75" customHeight="1" x14ac:dyDescent="0.25">
      <c r="A731" s="121"/>
      <c r="B731" s="121"/>
      <c r="C731" s="121"/>
      <c r="D731" s="121"/>
      <c r="E731" s="121"/>
      <c r="F731" s="121"/>
      <c r="G731" s="121"/>
      <c r="H731" s="121"/>
      <c r="I731" s="121"/>
      <c r="J731" s="121"/>
      <c r="K731" s="121"/>
      <c r="L731" s="121"/>
      <c r="M731" s="121"/>
      <c r="N731" s="121"/>
      <c r="O731" s="121"/>
      <c r="P731" s="121"/>
      <c r="Q731" s="121"/>
      <c r="R731" s="121"/>
      <c r="S731" s="121"/>
      <c r="T731" s="121"/>
    </row>
    <row r="732" spans="1:20" ht="15.75" customHeight="1" x14ac:dyDescent="0.25">
      <c r="A732" s="121"/>
      <c r="B732" s="121"/>
      <c r="C732" s="121"/>
      <c r="D732" s="121"/>
      <c r="E732" s="121"/>
      <c r="F732" s="121"/>
      <c r="G732" s="121"/>
      <c r="H732" s="121"/>
      <c r="I732" s="121"/>
      <c r="J732" s="121"/>
      <c r="K732" s="121"/>
      <c r="L732" s="121"/>
      <c r="M732" s="121"/>
      <c r="N732" s="121"/>
      <c r="O732" s="121"/>
      <c r="P732" s="121"/>
      <c r="Q732" s="121"/>
      <c r="R732" s="121"/>
      <c r="S732" s="121"/>
      <c r="T732" s="121"/>
    </row>
    <row r="733" spans="1:20" ht="15.75" customHeight="1" x14ac:dyDescent="0.25">
      <c r="A733" s="121"/>
      <c r="B733" s="121"/>
      <c r="C733" s="121"/>
      <c r="D733" s="121"/>
      <c r="E733" s="121"/>
      <c r="F733" s="121"/>
      <c r="G733" s="121"/>
      <c r="H733" s="121"/>
      <c r="I733" s="121"/>
      <c r="J733" s="121"/>
      <c r="K733" s="121"/>
      <c r="L733" s="121"/>
      <c r="M733" s="121"/>
      <c r="N733" s="121"/>
      <c r="O733" s="121"/>
      <c r="P733" s="121"/>
      <c r="Q733" s="121"/>
      <c r="R733" s="121"/>
      <c r="S733" s="121"/>
      <c r="T733" s="121"/>
    </row>
    <row r="734" spans="1:20" ht="15.75" customHeight="1" x14ac:dyDescent="0.25">
      <c r="A734" s="121"/>
      <c r="B734" s="121"/>
      <c r="C734" s="121"/>
      <c r="D734" s="121"/>
      <c r="E734" s="121"/>
      <c r="F734" s="121"/>
      <c r="G734" s="121"/>
      <c r="H734" s="121"/>
      <c r="I734" s="121"/>
      <c r="J734" s="121"/>
      <c r="K734" s="121"/>
      <c r="L734" s="121"/>
      <c r="M734" s="121"/>
      <c r="N734" s="121"/>
      <c r="O734" s="121"/>
      <c r="P734" s="121"/>
      <c r="Q734" s="121"/>
      <c r="R734" s="121"/>
      <c r="S734" s="121"/>
      <c r="T734" s="121"/>
    </row>
    <row r="735" spans="1:20" ht="15.75" customHeight="1" x14ac:dyDescent="0.25">
      <c r="A735" s="121"/>
      <c r="B735" s="121"/>
      <c r="C735" s="121"/>
      <c r="D735" s="121"/>
      <c r="E735" s="121"/>
      <c r="F735" s="121"/>
      <c r="G735" s="121"/>
      <c r="H735" s="121"/>
      <c r="I735" s="121"/>
      <c r="J735" s="121"/>
      <c r="K735" s="121"/>
      <c r="L735" s="121"/>
      <c r="M735" s="121"/>
      <c r="N735" s="121"/>
      <c r="O735" s="121"/>
      <c r="P735" s="121"/>
      <c r="Q735" s="121"/>
      <c r="R735" s="121"/>
      <c r="S735" s="121"/>
      <c r="T735" s="121"/>
    </row>
    <row r="736" spans="1:20" ht="15.75" customHeight="1" x14ac:dyDescent="0.25">
      <c r="A736" s="121"/>
      <c r="B736" s="121"/>
      <c r="C736" s="121"/>
      <c r="D736" s="121"/>
      <c r="E736" s="121"/>
      <c r="F736" s="121"/>
      <c r="G736" s="121"/>
      <c r="H736" s="121"/>
      <c r="I736" s="121"/>
      <c r="J736" s="121"/>
      <c r="K736" s="121"/>
      <c r="L736" s="121"/>
      <c r="M736" s="121"/>
      <c r="N736" s="121"/>
      <c r="O736" s="121"/>
      <c r="P736" s="121"/>
      <c r="Q736" s="121"/>
      <c r="R736" s="121"/>
      <c r="S736" s="121"/>
      <c r="T736" s="121"/>
    </row>
    <row r="737" spans="1:20" ht="15.75" customHeight="1" x14ac:dyDescent="0.25">
      <c r="A737" s="121"/>
      <c r="B737" s="121"/>
      <c r="C737" s="121"/>
      <c r="D737" s="121"/>
      <c r="E737" s="121"/>
      <c r="F737" s="121"/>
      <c r="G737" s="121"/>
      <c r="H737" s="121"/>
      <c r="I737" s="121"/>
      <c r="J737" s="121"/>
      <c r="K737" s="121"/>
      <c r="L737" s="121"/>
      <c r="M737" s="121"/>
      <c r="N737" s="121"/>
      <c r="O737" s="121"/>
      <c r="P737" s="121"/>
      <c r="Q737" s="121"/>
      <c r="R737" s="121"/>
      <c r="S737" s="121"/>
      <c r="T737" s="121"/>
    </row>
    <row r="738" spans="1:20" ht="15.75" customHeight="1" x14ac:dyDescent="0.25">
      <c r="A738" s="121"/>
      <c r="B738" s="121"/>
      <c r="C738" s="121"/>
      <c r="D738" s="121"/>
      <c r="E738" s="121"/>
      <c r="F738" s="121"/>
      <c r="G738" s="121"/>
      <c r="H738" s="121"/>
      <c r="I738" s="121"/>
      <c r="J738" s="121"/>
      <c r="K738" s="121"/>
      <c r="L738" s="121"/>
      <c r="M738" s="121"/>
      <c r="N738" s="121"/>
      <c r="O738" s="121"/>
      <c r="P738" s="121"/>
      <c r="Q738" s="121"/>
      <c r="R738" s="121"/>
      <c r="S738" s="121"/>
      <c r="T738" s="121"/>
    </row>
    <row r="739" spans="1:20" ht="15.75" customHeight="1" x14ac:dyDescent="0.25">
      <c r="A739" s="121"/>
      <c r="B739" s="121"/>
      <c r="C739" s="121"/>
      <c r="D739" s="121"/>
      <c r="E739" s="121"/>
      <c r="F739" s="121"/>
      <c r="G739" s="121"/>
      <c r="H739" s="121"/>
      <c r="I739" s="121"/>
      <c r="J739" s="121"/>
      <c r="K739" s="121"/>
      <c r="L739" s="121"/>
      <c r="M739" s="121"/>
      <c r="N739" s="121"/>
      <c r="O739" s="121"/>
      <c r="P739" s="121"/>
      <c r="Q739" s="121"/>
      <c r="R739" s="121"/>
      <c r="S739" s="121"/>
      <c r="T739" s="121"/>
    </row>
    <row r="740" spans="1:20" ht="15.75" customHeight="1" x14ac:dyDescent="0.25">
      <c r="A740" s="121"/>
      <c r="B740" s="121"/>
      <c r="C740" s="121"/>
      <c r="D740" s="121"/>
      <c r="E740" s="121"/>
      <c r="F740" s="121"/>
      <c r="G740" s="121"/>
      <c r="H740" s="121"/>
      <c r="I740" s="121"/>
      <c r="J740" s="121"/>
      <c r="K740" s="121"/>
      <c r="L740" s="121"/>
      <c r="M740" s="121"/>
      <c r="N740" s="121"/>
      <c r="O740" s="121"/>
      <c r="P740" s="121"/>
      <c r="Q740" s="121"/>
      <c r="R740" s="121"/>
      <c r="S740" s="121"/>
      <c r="T740" s="121"/>
    </row>
    <row r="741" spans="1:20" ht="15.75" customHeight="1" x14ac:dyDescent="0.25">
      <c r="A741" s="121"/>
      <c r="B741" s="121"/>
      <c r="C741" s="121"/>
      <c r="D741" s="121"/>
      <c r="E741" s="121"/>
      <c r="F741" s="121"/>
      <c r="G741" s="121"/>
      <c r="H741" s="121"/>
      <c r="I741" s="121"/>
      <c r="J741" s="121"/>
      <c r="K741" s="121"/>
      <c r="L741" s="121"/>
      <c r="M741" s="121"/>
      <c r="N741" s="121"/>
      <c r="O741" s="121"/>
      <c r="P741" s="121"/>
      <c r="Q741" s="121"/>
      <c r="R741" s="121"/>
      <c r="S741" s="121"/>
      <c r="T741" s="121"/>
    </row>
    <row r="742" spans="1:20" ht="15.75" customHeight="1" x14ac:dyDescent="0.25">
      <c r="A742" s="121"/>
      <c r="B742" s="121"/>
      <c r="C742" s="121"/>
      <c r="D742" s="121"/>
      <c r="E742" s="121"/>
      <c r="F742" s="121"/>
      <c r="G742" s="121"/>
      <c r="H742" s="121"/>
      <c r="I742" s="121"/>
      <c r="J742" s="121"/>
      <c r="K742" s="121"/>
      <c r="L742" s="121"/>
      <c r="M742" s="121"/>
      <c r="N742" s="121"/>
      <c r="O742" s="121"/>
      <c r="P742" s="121"/>
      <c r="Q742" s="121"/>
      <c r="R742" s="121"/>
      <c r="S742" s="121"/>
      <c r="T742" s="121"/>
    </row>
    <row r="743" spans="1:20" ht="15.75" customHeight="1" x14ac:dyDescent="0.25">
      <c r="A743" s="121"/>
      <c r="B743" s="121"/>
      <c r="C743" s="121"/>
      <c r="D743" s="121"/>
      <c r="E743" s="121"/>
      <c r="F743" s="121"/>
      <c r="G743" s="121"/>
      <c r="H743" s="121"/>
      <c r="I743" s="121"/>
      <c r="J743" s="121"/>
      <c r="K743" s="121"/>
      <c r="L743" s="121"/>
      <c r="M743" s="121"/>
      <c r="N743" s="121"/>
      <c r="O743" s="121"/>
      <c r="P743" s="121"/>
      <c r="Q743" s="121"/>
      <c r="R743" s="121"/>
      <c r="S743" s="121"/>
      <c r="T743" s="121"/>
    </row>
    <row r="744" spans="1:20" ht="15.75" customHeight="1" x14ac:dyDescent="0.25">
      <c r="A744" s="121"/>
      <c r="B744" s="121"/>
      <c r="C744" s="121"/>
      <c r="D744" s="121"/>
      <c r="E744" s="121"/>
      <c r="F744" s="121"/>
      <c r="G744" s="121"/>
      <c r="H744" s="121"/>
      <c r="I744" s="121"/>
      <c r="J744" s="121"/>
      <c r="K744" s="121"/>
      <c r="L744" s="121"/>
      <c r="M744" s="121"/>
      <c r="N744" s="121"/>
      <c r="O744" s="121"/>
      <c r="P744" s="121"/>
      <c r="Q744" s="121"/>
      <c r="R744" s="121"/>
      <c r="S744" s="121"/>
      <c r="T744" s="121"/>
    </row>
    <row r="745" spans="1:20" ht="15.75" customHeight="1" x14ac:dyDescent="0.25">
      <c r="A745" s="121"/>
      <c r="B745" s="121"/>
      <c r="C745" s="121"/>
      <c r="D745" s="121"/>
      <c r="E745" s="121"/>
      <c r="F745" s="121"/>
      <c r="G745" s="121"/>
      <c r="H745" s="121"/>
      <c r="I745" s="121"/>
      <c r="J745" s="121"/>
      <c r="K745" s="121"/>
      <c r="L745" s="121"/>
      <c r="M745" s="121"/>
      <c r="N745" s="121"/>
      <c r="O745" s="121"/>
      <c r="P745" s="121"/>
      <c r="Q745" s="121"/>
      <c r="R745" s="121"/>
      <c r="S745" s="121"/>
      <c r="T745" s="121"/>
    </row>
    <row r="746" spans="1:20" ht="15.75" customHeight="1" x14ac:dyDescent="0.25">
      <c r="A746" s="121"/>
      <c r="B746" s="121"/>
      <c r="C746" s="121"/>
      <c r="D746" s="121"/>
      <c r="E746" s="121"/>
      <c r="F746" s="121"/>
      <c r="G746" s="121"/>
      <c r="H746" s="121"/>
      <c r="I746" s="121"/>
      <c r="J746" s="121"/>
      <c r="K746" s="121"/>
      <c r="L746" s="121"/>
      <c r="M746" s="121"/>
      <c r="N746" s="121"/>
      <c r="O746" s="121"/>
      <c r="P746" s="121"/>
      <c r="Q746" s="121"/>
      <c r="R746" s="121"/>
      <c r="S746" s="121"/>
      <c r="T746" s="121"/>
    </row>
    <row r="747" spans="1:20" ht="15.75" customHeight="1" x14ac:dyDescent="0.25">
      <c r="A747" s="121"/>
      <c r="B747" s="121"/>
      <c r="C747" s="121"/>
      <c r="D747" s="121"/>
      <c r="E747" s="121"/>
      <c r="F747" s="121"/>
      <c r="G747" s="121"/>
      <c r="H747" s="121"/>
      <c r="I747" s="121"/>
      <c r="J747" s="121"/>
      <c r="K747" s="121"/>
      <c r="L747" s="121"/>
      <c r="M747" s="121"/>
      <c r="N747" s="121"/>
      <c r="O747" s="121"/>
      <c r="P747" s="121"/>
      <c r="Q747" s="121"/>
      <c r="R747" s="121"/>
      <c r="S747" s="121"/>
      <c r="T747" s="121"/>
    </row>
    <row r="748" spans="1:20" ht="15.75" customHeight="1" x14ac:dyDescent="0.25">
      <c r="A748" s="121"/>
      <c r="B748" s="121"/>
      <c r="C748" s="121"/>
      <c r="D748" s="121"/>
      <c r="E748" s="121"/>
      <c r="F748" s="121"/>
      <c r="G748" s="121"/>
      <c r="H748" s="121"/>
      <c r="I748" s="121"/>
      <c r="J748" s="121"/>
      <c r="K748" s="121"/>
      <c r="L748" s="121"/>
      <c r="M748" s="121"/>
      <c r="N748" s="121"/>
      <c r="O748" s="121"/>
      <c r="P748" s="121"/>
      <c r="Q748" s="121"/>
      <c r="R748" s="121"/>
      <c r="S748" s="121"/>
      <c r="T748" s="121"/>
    </row>
    <row r="749" spans="1:20" ht="15.75" customHeight="1" x14ac:dyDescent="0.25">
      <c r="A749" s="121"/>
      <c r="B749" s="121"/>
      <c r="C749" s="121"/>
      <c r="D749" s="121"/>
      <c r="E749" s="121"/>
      <c r="F749" s="121"/>
      <c r="G749" s="121"/>
      <c r="H749" s="121"/>
      <c r="I749" s="121"/>
      <c r="J749" s="121"/>
      <c r="K749" s="121"/>
      <c r="L749" s="121"/>
      <c r="M749" s="121"/>
      <c r="N749" s="121"/>
      <c r="O749" s="121"/>
      <c r="P749" s="121"/>
      <c r="Q749" s="121"/>
      <c r="R749" s="121"/>
      <c r="S749" s="121"/>
      <c r="T749" s="121"/>
    </row>
    <row r="750" spans="1:20" ht="15.75" customHeight="1" x14ac:dyDescent="0.25">
      <c r="A750" s="121"/>
      <c r="B750" s="121"/>
      <c r="C750" s="121"/>
      <c r="D750" s="121"/>
      <c r="E750" s="121"/>
      <c r="F750" s="121"/>
      <c r="G750" s="121"/>
      <c r="H750" s="121"/>
      <c r="I750" s="121"/>
      <c r="J750" s="121"/>
      <c r="K750" s="121"/>
      <c r="L750" s="121"/>
      <c r="M750" s="121"/>
      <c r="N750" s="121"/>
      <c r="O750" s="121"/>
      <c r="P750" s="121"/>
      <c r="Q750" s="121"/>
      <c r="R750" s="121"/>
      <c r="S750" s="121"/>
      <c r="T750" s="121"/>
    </row>
    <row r="751" spans="1:20" ht="15.75" customHeight="1" x14ac:dyDescent="0.25">
      <c r="A751" s="121"/>
      <c r="B751" s="121"/>
      <c r="C751" s="121"/>
      <c r="D751" s="121"/>
      <c r="E751" s="121"/>
      <c r="F751" s="121"/>
      <c r="G751" s="121"/>
      <c r="H751" s="121"/>
      <c r="I751" s="121"/>
      <c r="J751" s="121"/>
      <c r="K751" s="121"/>
      <c r="L751" s="121"/>
      <c r="M751" s="121"/>
      <c r="N751" s="121"/>
      <c r="O751" s="121"/>
      <c r="P751" s="121"/>
      <c r="Q751" s="121"/>
      <c r="R751" s="121"/>
      <c r="S751" s="121"/>
      <c r="T751" s="121"/>
    </row>
    <row r="752" spans="1:20" ht="15.75" customHeight="1" x14ac:dyDescent="0.25">
      <c r="A752" s="121"/>
      <c r="B752" s="121"/>
      <c r="C752" s="121"/>
      <c r="D752" s="121"/>
      <c r="E752" s="121"/>
      <c r="F752" s="121"/>
      <c r="G752" s="121"/>
      <c r="H752" s="121"/>
      <c r="I752" s="121"/>
      <c r="J752" s="121"/>
      <c r="K752" s="121"/>
      <c r="L752" s="121"/>
      <c r="M752" s="121"/>
      <c r="N752" s="121"/>
      <c r="O752" s="121"/>
      <c r="P752" s="121"/>
      <c r="Q752" s="121"/>
      <c r="R752" s="121"/>
      <c r="S752" s="121"/>
      <c r="T752" s="121"/>
    </row>
    <row r="753" spans="1:20" ht="15.75" customHeight="1" x14ac:dyDescent="0.25">
      <c r="A753" s="121"/>
      <c r="B753" s="121"/>
      <c r="C753" s="121"/>
      <c r="D753" s="121"/>
      <c r="E753" s="121"/>
      <c r="F753" s="121"/>
      <c r="G753" s="121"/>
      <c r="H753" s="121"/>
      <c r="I753" s="121"/>
      <c r="J753" s="121"/>
      <c r="K753" s="121"/>
      <c r="L753" s="121"/>
      <c r="M753" s="121"/>
      <c r="N753" s="121"/>
      <c r="O753" s="121"/>
      <c r="P753" s="121"/>
      <c r="Q753" s="121"/>
      <c r="R753" s="121"/>
      <c r="S753" s="121"/>
      <c r="T753" s="121"/>
    </row>
    <row r="754" spans="1:20" ht="15.75" customHeight="1" x14ac:dyDescent="0.25">
      <c r="A754" s="121"/>
      <c r="B754" s="121"/>
      <c r="C754" s="121"/>
      <c r="D754" s="121"/>
      <c r="E754" s="121"/>
      <c r="F754" s="121"/>
      <c r="G754" s="121"/>
      <c r="H754" s="121"/>
      <c r="I754" s="121"/>
      <c r="J754" s="121"/>
      <c r="K754" s="121"/>
      <c r="L754" s="121"/>
      <c r="M754" s="121"/>
      <c r="N754" s="121"/>
      <c r="O754" s="121"/>
      <c r="P754" s="121"/>
      <c r="Q754" s="121"/>
      <c r="R754" s="121"/>
      <c r="S754" s="121"/>
      <c r="T754" s="121"/>
    </row>
    <row r="755" spans="1:20" ht="15.75" customHeight="1" x14ac:dyDescent="0.25">
      <c r="A755" s="121"/>
      <c r="B755" s="121"/>
      <c r="C755" s="121"/>
      <c r="D755" s="121"/>
      <c r="E755" s="121"/>
      <c r="F755" s="121"/>
      <c r="G755" s="121"/>
      <c r="H755" s="121"/>
      <c r="I755" s="121"/>
      <c r="J755" s="121"/>
      <c r="K755" s="121"/>
      <c r="L755" s="121"/>
      <c r="M755" s="121"/>
      <c r="N755" s="121"/>
      <c r="O755" s="121"/>
      <c r="P755" s="121"/>
      <c r="Q755" s="121"/>
      <c r="R755" s="121"/>
      <c r="S755" s="121"/>
      <c r="T755" s="121"/>
    </row>
    <row r="756" spans="1:20" ht="15.75" customHeight="1" x14ac:dyDescent="0.25">
      <c r="A756" s="121"/>
      <c r="B756" s="121"/>
      <c r="C756" s="121"/>
      <c r="D756" s="121"/>
      <c r="E756" s="121"/>
      <c r="F756" s="121"/>
      <c r="G756" s="121"/>
      <c r="H756" s="121"/>
      <c r="I756" s="121"/>
      <c r="J756" s="121"/>
      <c r="K756" s="121"/>
      <c r="L756" s="121"/>
      <c r="M756" s="121"/>
      <c r="N756" s="121"/>
      <c r="O756" s="121"/>
      <c r="P756" s="121"/>
      <c r="Q756" s="121"/>
      <c r="R756" s="121"/>
      <c r="S756" s="121"/>
      <c r="T756" s="121"/>
    </row>
    <row r="757" spans="1:20" ht="15.75" customHeight="1" x14ac:dyDescent="0.25">
      <c r="A757" s="121"/>
      <c r="B757" s="121"/>
      <c r="C757" s="121"/>
      <c r="D757" s="121"/>
      <c r="E757" s="121"/>
      <c r="F757" s="121"/>
      <c r="G757" s="121"/>
      <c r="H757" s="121"/>
      <c r="I757" s="121"/>
      <c r="J757" s="121"/>
      <c r="K757" s="121"/>
      <c r="L757" s="121"/>
      <c r="M757" s="121"/>
      <c r="N757" s="121"/>
      <c r="O757" s="121"/>
      <c r="P757" s="121"/>
      <c r="Q757" s="121"/>
      <c r="R757" s="121"/>
      <c r="S757" s="121"/>
      <c r="T757" s="121"/>
    </row>
    <row r="758" spans="1:20" ht="15.75" customHeight="1" x14ac:dyDescent="0.25">
      <c r="A758" s="121"/>
      <c r="B758" s="121"/>
      <c r="C758" s="121"/>
      <c r="D758" s="121"/>
      <c r="E758" s="121"/>
      <c r="F758" s="121"/>
      <c r="G758" s="121"/>
      <c r="H758" s="121"/>
      <c r="I758" s="121"/>
      <c r="J758" s="121"/>
      <c r="K758" s="121"/>
      <c r="L758" s="121"/>
      <c r="M758" s="121"/>
      <c r="N758" s="121"/>
      <c r="O758" s="121"/>
      <c r="P758" s="121"/>
      <c r="Q758" s="121"/>
      <c r="R758" s="121"/>
      <c r="S758" s="121"/>
      <c r="T758" s="121"/>
    </row>
    <row r="759" spans="1:20" ht="15.75" customHeight="1" x14ac:dyDescent="0.25">
      <c r="A759" s="121"/>
      <c r="B759" s="121"/>
      <c r="C759" s="121"/>
      <c r="D759" s="121"/>
      <c r="E759" s="121"/>
      <c r="F759" s="121"/>
      <c r="G759" s="121"/>
      <c r="H759" s="121"/>
      <c r="I759" s="121"/>
      <c r="J759" s="121"/>
      <c r="K759" s="121"/>
      <c r="L759" s="121"/>
      <c r="M759" s="121"/>
      <c r="N759" s="121"/>
      <c r="O759" s="121"/>
      <c r="P759" s="121"/>
      <c r="Q759" s="121"/>
      <c r="R759" s="121"/>
      <c r="S759" s="121"/>
      <c r="T759" s="121"/>
    </row>
    <row r="760" spans="1:20" ht="15.75" customHeight="1" x14ac:dyDescent="0.25">
      <c r="A760" s="121"/>
      <c r="B760" s="121"/>
      <c r="C760" s="121"/>
      <c r="D760" s="121"/>
      <c r="E760" s="121"/>
      <c r="F760" s="121"/>
      <c r="G760" s="121"/>
      <c r="H760" s="121"/>
      <c r="I760" s="121"/>
      <c r="J760" s="121"/>
      <c r="K760" s="121"/>
      <c r="L760" s="121"/>
      <c r="M760" s="121"/>
      <c r="N760" s="121"/>
      <c r="O760" s="121"/>
      <c r="P760" s="121"/>
      <c r="Q760" s="121"/>
      <c r="R760" s="121"/>
      <c r="S760" s="121"/>
      <c r="T760" s="121"/>
    </row>
    <row r="761" spans="1:20" ht="15.75" customHeight="1" x14ac:dyDescent="0.25">
      <c r="A761" s="121"/>
      <c r="B761" s="121"/>
      <c r="C761" s="121"/>
      <c r="D761" s="121"/>
      <c r="E761" s="121"/>
      <c r="F761" s="121"/>
      <c r="G761" s="121"/>
      <c r="H761" s="121"/>
      <c r="I761" s="121"/>
      <c r="J761" s="121"/>
      <c r="K761" s="121"/>
      <c r="L761" s="121"/>
      <c r="M761" s="121"/>
      <c r="N761" s="121"/>
      <c r="O761" s="121"/>
      <c r="P761" s="121"/>
      <c r="Q761" s="121"/>
      <c r="R761" s="121"/>
      <c r="S761" s="121"/>
      <c r="T761" s="121"/>
    </row>
    <row r="762" spans="1:20" ht="15.75" customHeight="1" x14ac:dyDescent="0.25">
      <c r="A762" s="121"/>
      <c r="B762" s="121"/>
      <c r="C762" s="121"/>
      <c r="D762" s="121"/>
      <c r="E762" s="121"/>
      <c r="F762" s="121"/>
      <c r="G762" s="121"/>
      <c r="H762" s="121"/>
      <c r="I762" s="121"/>
      <c r="J762" s="121"/>
      <c r="K762" s="121"/>
      <c r="L762" s="121"/>
      <c r="M762" s="121"/>
      <c r="N762" s="121"/>
      <c r="O762" s="121"/>
      <c r="P762" s="121"/>
      <c r="Q762" s="121"/>
      <c r="R762" s="121"/>
      <c r="S762" s="121"/>
      <c r="T762" s="121"/>
    </row>
    <row r="763" spans="1:20" ht="15.75" customHeight="1" x14ac:dyDescent="0.25">
      <c r="A763" s="121"/>
      <c r="B763" s="121"/>
      <c r="C763" s="121"/>
      <c r="D763" s="121"/>
      <c r="E763" s="121"/>
      <c r="F763" s="121"/>
      <c r="G763" s="121"/>
      <c r="H763" s="121"/>
      <c r="I763" s="121"/>
      <c r="J763" s="121"/>
      <c r="K763" s="121"/>
      <c r="L763" s="121"/>
      <c r="M763" s="121"/>
      <c r="N763" s="121"/>
      <c r="O763" s="121"/>
      <c r="P763" s="121"/>
      <c r="Q763" s="121"/>
      <c r="R763" s="121"/>
      <c r="S763" s="121"/>
      <c r="T763" s="121"/>
    </row>
    <row r="764" spans="1:20" ht="15.75" customHeight="1" x14ac:dyDescent="0.25">
      <c r="A764" s="121"/>
      <c r="B764" s="121"/>
      <c r="C764" s="121"/>
      <c r="D764" s="121"/>
      <c r="E764" s="121"/>
      <c r="F764" s="121"/>
      <c r="G764" s="121"/>
      <c r="H764" s="121"/>
      <c r="I764" s="121"/>
      <c r="J764" s="121"/>
      <c r="K764" s="121"/>
      <c r="L764" s="121"/>
      <c r="M764" s="121"/>
      <c r="N764" s="121"/>
      <c r="O764" s="121"/>
      <c r="P764" s="121"/>
      <c r="Q764" s="121"/>
      <c r="R764" s="121"/>
      <c r="S764" s="121"/>
      <c r="T764" s="121"/>
    </row>
    <row r="765" spans="1:20" ht="15.75" customHeight="1" x14ac:dyDescent="0.25">
      <c r="A765" s="121"/>
      <c r="B765" s="121"/>
      <c r="C765" s="121"/>
      <c r="D765" s="121"/>
      <c r="E765" s="121"/>
      <c r="F765" s="121"/>
      <c r="G765" s="121"/>
      <c r="H765" s="121"/>
      <c r="I765" s="121"/>
      <c r="J765" s="121"/>
      <c r="K765" s="121"/>
      <c r="L765" s="121"/>
      <c r="M765" s="121"/>
      <c r="N765" s="121"/>
      <c r="O765" s="121"/>
      <c r="P765" s="121"/>
      <c r="Q765" s="121"/>
      <c r="R765" s="121"/>
      <c r="S765" s="121"/>
      <c r="T765" s="121"/>
    </row>
    <row r="766" spans="1:20" ht="15.75" customHeight="1" x14ac:dyDescent="0.25">
      <c r="A766" s="121"/>
      <c r="B766" s="121"/>
      <c r="C766" s="121"/>
      <c r="D766" s="121"/>
      <c r="E766" s="121"/>
      <c r="F766" s="121"/>
      <c r="G766" s="121"/>
      <c r="H766" s="121"/>
      <c r="I766" s="121"/>
      <c r="J766" s="121"/>
      <c r="K766" s="121"/>
      <c r="L766" s="121"/>
      <c r="M766" s="121"/>
      <c r="N766" s="121"/>
      <c r="O766" s="121"/>
      <c r="P766" s="121"/>
      <c r="Q766" s="121"/>
      <c r="R766" s="121"/>
      <c r="S766" s="121"/>
      <c r="T766" s="121"/>
    </row>
    <row r="767" spans="1:20" ht="15.75" customHeight="1" x14ac:dyDescent="0.25">
      <c r="A767" s="121"/>
      <c r="B767" s="121"/>
      <c r="C767" s="121"/>
      <c r="D767" s="121"/>
      <c r="E767" s="121"/>
      <c r="F767" s="121"/>
      <c r="G767" s="121"/>
      <c r="H767" s="121"/>
      <c r="I767" s="121"/>
      <c r="J767" s="121"/>
      <c r="K767" s="121"/>
      <c r="L767" s="121"/>
      <c r="M767" s="121"/>
      <c r="N767" s="121"/>
      <c r="O767" s="121"/>
      <c r="P767" s="121"/>
      <c r="Q767" s="121"/>
      <c r="R767" s="121"/>
      <c r="S767" s="121"/>
      <c r="T767" s="121"/>
    </row>
    <row r="768" spans="1:20" ht="15.75" customHeight="1" x14ac:dyDescent="0.25">
      <c r="A768" s="121"/>
      <c r="B768" s="121"/>
      <c r="C768" s="121"/>
      <c r="D768" s="121"/>
      <c r="E768" s="121"/>
      <c r="F768" s="121"/>
      <c r="G768" s="121"/>
      <c r="H768" s="121"/>
      <c r="I768" s="121"/>
      <c r="J768" s="121"/>
      <c r="K768" s="121"/>
      <c r="L768" s="121"/>
      <c r="M768" s="121"/>
      <c r="N768" s="121"/>
      <c r="O768" s="121"/>
      <c r="P768" s="121"/>
      <c r="Q768" s="121"/>
      <c r="R768" s="121"/>
      <c r="S768" s="121"/>
      <c r="T768" s="121"/>
    </row>
    <row r="769" spans="1:20" ht="15.75" customHeight="1" x14ac:dyDescent="0.25">
      <c r="A769" s="121"/>
      <c r="B769" s="121"/>
      <c r="C769" s="121"/>
      <c r="D769" s="121"/>
      <c r="E769" s="121"/>
      <c r="F769" s="121"/>
      <c r="G769" s="121"/>
      <c r="H769" s="121"/>
      <c r="I769" s="121"/>
      <c r="J769" s="121"/>
      <c r="K769" s="121"/>
      <c r="L769" s="121"/>
      <c r="M769" s="121"/>
      <c r="N769" s="121"/>
      <c r="O769" s="121"/>
      <c r="P769" s="121"/>
      <c r="Q769" s="121"/>
      <c r="R769" s="121"/>
      <c r="S769" s="121"/>
      <c r="T769" s="121"/>
    </row>
    <row r="770" spans="1:20" ht="15.75" customHeight="1" x14ac:dyDescent="0.25">
      <c r="A770" s="121"/>
      <c r="B770" s="121"/>
      <c r="C770" s="121"/>
      <c r="D770" s="121"/>
      <c r="E770" s="121"/>
      <c r="F770" s="121"/>
      <c r="G770" s="121"/>
      <c r="H770" s="121"/>
      <c r="I770" s="121"/>
      <c r="J770" s="121"/>
      <c r="K770" s="121"/>
      <c r="L770" s="121"/>
      <c r="M770" s="121"/>
      <c r="N770" s="121"/>
      <c r="O770" s="121"/>
      <c r="P770" s="121"/>
      <c r="Q770" s="121"/>
      <c r="R770" s="121"/>
      <c r="S770" s="121"/>
      <c r="T770" s="121"/>
    </row>
    <row r="771" spans="1:20" ht="15.75" customHeight="1" x14ac:dyDescent="0.25">
      <c r="A771" s="121"/>
      <c r="B771" s="121"/>
      <c r="C771" s="121"/>
      <c r="D771" s="121"/>
      <c r="E771" s="121"/>
      <c r="F771" s="121"/>
      <c r="G771" s="121"/>
      <c r="H771" s="121"/>
      <c r="I771" s="121"/>
      <c r="J771" s="121"/>
      <c r="K771" s="121"/>
      <c r="L771" s="121"/>
      <c r="M771" s="121"/>
      <c r="N771" s="121"/>
      <c r="O771" s="121"/>
      <c r="P771" s="121"/>
      <c r="Q771" s="121"/>
      <c r="R771" s="121"/>
      <c r="S771" s="121"/>
      <c r="T771" s="121"/>
    </row>
    <row r="772" spans="1:20" ht="15.75" customHeight="1" x14ac:dyDescent="0.25">
      <c r="A772" s="121"/>
      <c r="B772" s="121"/>
      <c r="C772" s="121"/>
      <c r="D772" s="121"/>
      <c r="E772" s="121"/>
      <c r="F772" s="121"/>
      <c r="G772" s="121"/>
      <c r="H772" s="121"/>
      <c r="I772" s="121"/>
      <c r="J772" s="121"/>
      <c r="K772" s="121"/>
      <c r="L772" s="121"/>
      <c r="M772" s="121"/>
      <c r="N772" s="121"/>
      <c r="O772" s="121"/>
      <c r="P772" s="121"/>
      <c r="Q772" s="121"/>
      <c r="R772" s="121"/>
      <c r="S772" s="121"/>
      <c r="T772" s="121"/>
    </row>
    <row r="773" spans="1:20" ht="15.75" customHeight="1" x14ac:dyDescent="0.25">
      <c r="A773" s="121"/>
      <c r="B773" s="121"/>
      <c r="C773" s="121"/>
      <c r="D773" s="121"/>
      <c r="E773" s="121"/>
      <c r="F773" s="121"/>
      <c r="G773" s="121"/>
      <c r="H773" s="121"/>
      <c r="I773" s="121"/>
      <c r="J773" s="121"/>
      <c r="K773" s="121"/>
      <c r="L773" s="121"/>
      <c r="M773" s="121"/>
      <c r="N773" s="121"/>
      <c r="O773" s="121"/>
      <c r="P773" s="121"/>
      <c r="Q773" s="121"/>
      <c r="R773" s="121"/>
      <c r="S773" s="121"/>
      <c r="T773" s="121"/>
    </row>
    <row r="774" spans="1:20" ht="15.75" customHeight="1" x14ac:dyDescent="0.25">
      <c r="A774" s="121"/>
      <c r="B774" s="121"/>
      <c r="C774" s="121"/>
      <c r="D774" s="121"/>
      <c r="E774" s="121"/>
      <c r="F774" s="121"/>
      <c r="G774" s="121"/>
      <c r="H774" s="121"/>
      <c r="I774" s="121"/>
      <c r="J774" s="121"/>
      <c r="K774" s="121"/>
      <c r="L774" s="121"/>
      <c r="M774" s="121"/>
      <c r="N774" s="121"/>
      <c r="O774" s="121"/>
      <c r="P774" s="121"/>
      <c r="Q774" s="121"/>
      <c r="R774" s="121"/>
      <c r="S774" s="121"/>
      <c r="T774" s="121"/>
    </row>
    <row r="775" spans="1:20" ht="15.75" customHeight="1" x14ac:dyDescent="0.25">
      <c r="A775" s="121"/>
      <c r="B775" s="121"/>
      <c r="C775" s="121"/>
      <c r="D775" s="121"/>
      <c r="E775" s="121"/>
      <c r="F775" s="121"/>
      <c r="G775" s="121"/>
      <c r="H775" s="121"/>
      <c r="I775" s="121"/>
      <c r="J775" s="121"/>
      <c r="K775" s="121"/>
      <c r="L775" s="121"/>
      <c r="M775" s="121"/>
      <c r="N775" s="121"/>
      <c r="O775" s="121"/>
      <c r="P775" s="121"/>
      <c r="Q775" s="121"/>
      <c r="R775" s="121"/>
      <c r="S775" s="121"/>
      <c r="T775" s="121"/>
    </row>
    <row r="776" spans="1:20" ht="15.75" customHeight="1" x14ac:dyDescent="0.25">
      <c r="A776" s="121"/>
      <c r="B776" s="121"/>
      <c r="C776" s="121"/>
      <c r="D776" s="121"/>
      <c r="E776" s="121"/>
      <c r="F776" s="121"/>
      <c r="G776" s="121"/>
      <c r="H776" s="121"/>
      <c r="I776" s="121"/>
      <c r="J776" s="121"/>
      <c r="K776" s="121"/>
      <c r="L776" s="121"/>
      <c r="M776" s="121"/>
      <c r="N776" s="121"/>
      <c r="O776" s="121"/>
      <c r="P776" s="121"/>
      <c r="Q776" s="121"/>
      <c r="R776" s="121"/>
      <c r="S776" s="121"/>
      <c r="T776" s="121"/>
    </row>
    <row r="777" spans="1:20" ht="15.75" customHeight="1" x14ac:dyDescent="0.25">
      <c r="A777" s="121"/>
      <c r="B777" s="121"/>
      <c r="C777" s="121"/>
      <c r="D777" s="121"/>
      <c r="E777" s="121"/>
      <c r="F777" s="121"/>
      <c r="G777" s="121"/>
      <c r="H777" s="121"/>
      <c r="I777" s="121"/>
      <c r="J777" s="121"/>
      <c r="K777" s="121"/>
      <c r="L777" s="121"/>
      <c r="M777" s="121"/>
      <c r="N777" s="121"/>
      <c r="O777" s="121"/>
      <c r="P777" s="121"/>
      <c r="Q777" s="121"/>
      <c r="R777" s="121"/>
      <c r="S777" s="121"/>
      <c r="T777" s="121"/>
    </row>
    <row r="778" spans="1:20" ht="15.75" customHeight="1" x14ac:dyDescent="0.25">
      <c r="A778" s="121"/>
      <c r="B778" s="121"/>
      <c r="C778" s="121"/>
      <c r="D778" s="121"/>
      <c r="E778" s="121"/>
      <c r="F778" s="121"/>
      <c r="G778" s="121"/>
      <c r="H778" s="121"/>
      <c r="I778" s="121"/>
      <c r="J778" s="121"/>
      <c r="K778" s="121"/>
      <c r="L778" s="121"/>
      <c r="M778" s="121"/>
      <c r="N778" s="121"/>
      <c r="O778" s="121"/>
      <c r="P778" s="121"/>
      <c r="Q778" s="121"/>
      <c r="R778" s="121"/>
      <c r="S778" s="121"/>
      <c r="T778" s="121"/>
    </row>
    <row r="779" spans="1:20" ht="15.75" customHeight="1" x14ac:dyDescent="0.25">
      <c r="A779" s="121"/>
      <c r="B779" s="121"/>
      <c r="C779" s="121"/>
      <c r="D779" s="121"/>
      <c r="E779" s="121"/>
      <c r="F779" s="121"/>
      <c r="G779" s="121"/>
      <c r="H779" s="121"/>
      <c r="I779" s="121"/>
      <c r="J779" s="121"/>
      <c r="K779" s="121"/>
      <c r="L779" s="121"/>
      <c r="M779" s="121"/>
      <c r="N779" s="121"/>
      <c r="O779" s="121"/>
      <c r="P779" s="121"/>
      <c r="Q779" s="121"/>
      <c r="R779" s="121"/>
      <c r="S779" s="121"/>
      <c r="T779" s="121"/>
    </row>
    <row r="780" spans="1:20" ht="15.75" customHeight="1" x14ac:dyDescent="0.25">
      <c r="A780" s="121"/>
      <c r="B780" s="121"/>
      <c r="C780" s="121"/>
      <c r="D780" s="121"/>
      <c r="E780" s="121"/>
      <c r="F780" s="121"/>
      <c r="G780" s="121"/>
      <c r="H780" s="121"/>
      <c r="I780" s="121"/>
      <c r="J780" s="121"/>
      <c r="K780" s="121"/>
      <c r="L780" s="121"/>
      <c r="M780" s="121"/>
      <c r="N780" s="121"/>
      <c r="O780" s="121"/>
      <c r="P780" s="121"/>
      <c r="Q780" s="121"/>
      <c r="R780" s="121"/>
      <c r="S780" s="121"/>
      <c r="T780" s="121"/>
    </row>
    <row r="781" spans="1:20" ht="15.75" customHeight="1" x14ac:dyDescent="0.25">
      <c r="A781" s="121"/>
      <c r="B781" s="121"/>
      <c r="C781" s="121"/>
      <c r="D781" s="121"/>
      <c r="E781" s="121"/>
      <c r="F781" s="121"/>
      <c r="G781" s="121"/>
      <c r="H781" s="121"/>
      <c r="I781" s="121"/>
      <c r="J781" s="121"/>
      <c r="K781" s="121"/>
      <c r="L781" s="121"/>
      <c r="M781" s="121"/>
      <c r="N781" s="121"/>
      <c r="O781" s="121"/>
      <c r="P781" s="121"/>
      <c r="Q781" s="121"/>
      <c r="R781" s="121"/>
      <c r="S781" s="121"/>
      <c r="T781" s="121"/>
    </row>
    <row r="782" spans="1:20" ht="15.75" customHeight="1" x14ac:dyDescent="0.25">
      <c r="A782" s="121"/>
      <c r="B782" s="121"/>
      <c r="C782" s="121"/>
      <c r="D782" s="121"/>
      <c r="E782" s="121"/>
      <c r="F782" s="121"/>
      <c r="G782" s="121"/>
      <c r="H782" s="121"/>
      <c r="I782" s="121"/>
      <c r="J782" s="121"/>
      <c r="K782" s="121"/>
      <c r="L782" s="121"/>
      <c r="M782" s="121"/>
      <c r="N782" s="121"/>
      <c r="O782" s="121"/>
      <c r="P782" s="121"/>
      <c r="Q782" s="121"/>
      <c r="R782" s="121"/>
      <c r="S782" s="121"/>
      <c r="T782" s="121"/>
    </row>
    <row r="783" spans="1:20" ht="15.75" customHeight="1" x14ac:dyDescent="0.25">
      <c r="A783" s="121"/>
      <c r="B783" s="121"/>
      <c r="C783" s="121"/>
      <c r="D783" s="121"/>
      <c r="E783" s="121"/>
      <c r="F783" s="121"/>
      <c r="G783" s="121"/>
      <c r="H783" s="121"/>
      <c r="I783" s="121"/>
      <c r="J783" s="121"/>
      <c r="K783" s="121"/>
      <c r="L783" s="121"/>
      <c r="M783" s="121"/>
      <c r="N783" s="121"/>
      <c r="O783" s="121"/>
      <c r="P783" s="121"/>
      <c r="Q783" s="121"/>
      <c r="R783" s="121"/>
      <c r="S783" s="121"/>
      <c r="T783" s="121"/>
    </row>
    <row r="784" spans="1:20" ht="15.75" customHeight="1" x14ac:dyDescent="0.25">
      <c r="A784" s="121"/>
      <c r="B784" s="121"/>
      <c r="C784" s="121"/>
      <c r="D784" s="121"/>
      <c r="E784" s="121"/>
      <c r="F784" s="121"/>
      <c r="G784" s="121"/>
      <c r="H784" s="121"/>
      <c r="I784" s="121"/>
      <c r="J784" s="121"/>
      <c r="K784" s="121"/>
      <c r="L784" s="121"/>
      <c r="M784" s="121"/>
      <c r="N784" s="121"/>
      <c r="O784" s="121"/>
      <c r="P784" s="121"/>
      <c r="Q784" s="121"/>
      <c r="R784" s="121"/>
      <c r="S784" s="121"/>
      <c r="T784" s="121"/>
    </row>
    <row r="785" spans="1:20" ht="15.75" customHeight="1" x14ac:dyDescent="0.25">
      <c r="A785" s="121"/>
      <c r="B785" s="121"/>
      <c r="C785" s="121"/>
      <c r="D785" s="121"/>
      <c r="E785" s="121"/>
      <c r="F785" s="121"/>
      <c r="G785" s="121"/>
      <c r="H785" s="121"/>
      <c r="I785" s="121"/>
      <c r="J785" s="121"/>
      <c r="K785" s="121"/>
      <c r="L785" s="121"/>
      <c r="M785" s="121"/>
      <c r="N785" s="121"/>
      <c r="O785" s="121"/>
      <c r="P785" s="121"/>
      <c r="Q785" s="121"/>
      <c r="R785" s="121"/>
      <c r="S785" s="121"/>
      <c r="T785" s="121"/>
    </row>
    <row r="786" spans="1:20" ht="15.75" customHeight="1" x14ac:dyDescent="0.25">
      <c r="A786" s="121"/>
      <c r="B786" s="121"/>
      <c r="C786" s="121"/>
      <c r="D786" s="121"/>
      <c r="E786" s="121"/>
      <c r="F786" s="121"/>
      <c r="G786" s="121"/>
      <c r="H786" s="121"/>
      <c r="I786" s="121"/>
      <c r="J786" s="121"/>
      <c r="K786" s="121"/>
      <c r="L786" s="121"/>
      <c r="M786" s="121"/>
      <c r="N786" s="121"/>
      <c r="O786" s="121"/>
      <c r="P786" s="121"/>
      <c r="Q786" s="121"/>
      <c r="R786" s="121"/>
      <c r="S786" s="121"/>
      <c r="T786" s="121"/>
    </row>
    <row r="787" spans="1:20" ht="15.75" customHeight="1" x14ac:dyDescent="0.25">
      <c r="A787" s="121"/>
      <c r="B787" s="121"/>
      <c r="C787" s="121"/>
      <c r="D787" s="121"/>
      <c r="E787" s="121"/>
      <c r="F787" s="121"/>
      <c r="G787" s="121"/>
      <c r="H787" s="121"/>
      <c r="I787" s="121"/>
      <c r="J787" s="121"/>
      <c r="K787" s="121"/>
      <c r="L787" s="121"/>
      <c r="M787" s="121"/>
      <c r="N787" s="121"/>
      <c r="O787" s="121"/>
      <c r="P787" s="121"/>
      <c r="Q787" s="121"/>
      <c r="R787" s="121"/>
      <c r="S787" s="121"/>
      <c r="T787" s="121"/>
    </row>
    <row r="788" spans="1:20" ht="15.75" customHeight="1" x14ac:dyDescent="0.25">
      <c r="A788" s="121"/>
      <c r="B788" s="121"/>
      <c r="C788" s="121"/>
      <c r="D788" s="121"/>
      <c r="E788" s="121"/>
      <c r="F788" s="121"/>
      <c r="G788" s="121"/>
      <c r="H788" s="121"/>
      <c r="I788" s="121"/>
      <c r="J788" s="121"/>
      <c r="K788" s="121"/>
      <c r="L788" s="121"/>
      <c r="M788" s="121"/>
      <c r="N788" s="121"/>
      <c r="O788" s="121"/>
      <c r="P788" s="121"/>
      <c r="Q788" s="121"/>
      <c r="R788" s="121"/>
      <c r="S788" s="121"/>
      <c r="T788" s="121"/>
    </row>
    <row r="789" spans="1:20" ht="15.75" customHeight="1" x14ac:dyDescent="0.25">
      <c r="A789" s="121"/>
      <c r="B789" s="121"/>
      <c r="C789" s="121"/>
      <c r="D789" s="121"/>
      <c r="E789" s="121"/>
      <c r="F789" s="121"/>
      <c r="G789" s="121"/>
      <c r="H789" s="121"/>
      <c r="I789" s="121"/>
      <c r="J789" s="121"/>
      <c r="K789" s="121"/>
      <c r="L789" s="121"/>
      <c r="M789" s="121"/>
      <c r="N789" s="121"/>
      <c r="O789" s="121"/>
      <c r="P789" s="121"/>
      <c r="Q789" s="121"/>
      <c r="R789" s="121"/>
      <c r="S789" s="121"/>
      <c r="T789" s="121"/>
    </row>
    <row r="790" spans="1:20" ht="15.75" customHeight="1" x14ac:dyDescent="0.25">
      <c r="A790" s="121"/>
      <c r="B790" s="121"/>
      <c r="C790" s="121"/>
      <c r="D790" s="121"/>
      <c r="E790" s="121"/>
      <c r="F790" s="121"/>
      <c r="G790" s="121"/>
      <c r="H790" s="121"/>
      <c r="I790" s="121"/>
      <c r="J790" s="121"/>
      <c r="K790" s="121"/>
      <c r="L790" s="121"/>
      <c r="M790" s="121"/>
      <c r="N790" s="121"/>
      <c r="O790" s="121"/>
      <c r="P790" s="121"/>
      <c r="Q790" s="121"/>
      <c r="R790" s="121"/>
      <c r="S790" s="121"/>
      <c r="T790" s="121"/>
    </row>
    <row r="791" spans="1:20" ht="15.75" customHeight="1" x14ac:dyDescent="0.25">
      <c r="A791" s="121"/>
      <c r="B791" s="121"/>
      <c r="C791" s="121"/>
      <c r="D791" s="121"/>
      <c r="E791" s="121"/>
      <c r="F791" s="121"/>
      <c r="G791" s="121"/>
      <c r="H791" s="121"/>
      <c r="I791" s="121"/>
      <c r="J791" s="121"/>
      <c r="K791" s="121"/>
      <c r="L791" s="121"/>
      <c r="M791" s="121"/>
      <c r="N791" s="121"/>
      <c r="O791" s="121"/>
      <c r="P791" s="121"/>
      <c r="Q791" s="121"/>
      <c r="R791" s="121"/>
      <c r="S791" s="121"/>
      <c r="T791" s="121"/>
    </row>
    <row r="792" spans="1:20" ht="15.75" customHeight="1" x14ac:dyDescent="0.25">
      <c r="A792" s="121"/>
      <c r="B792" s="121"/>
      <c r="C792" s="121"/>
      <c r="D792" s="121"/>
      <c r="E792" s="121"/>
      <c r="F792" s="121"/>
      <c r="G792" s="121"/>
      <c r="H792" s="121"/>
      <c r="I792" s="121"/>
      <c r="J792" s="121"/>
      <c r="K792" s="121"/>
      <c r="L792" s="121"/>
      <c r="M792" s="121"/>
      <c r="N792" s="121"/>
      <c r="O792" s="121"/>
      <c r="P792" s="121"/>
      <c r="Q792" s="121"/>
      <c r="R792" s="121"/>
      <c r="S792" s="121"/>
      <c r="T792" s="121"/>
    </row>
    <row r="793" spans="1:20" ht="15.75" customHeight="1" x14ac:dyDescent="0.25">
      <c r="A793" s="121"/>
      <c r="B793" s="121"/>
      <c r="C793" s="121"/>
      <c r="D793" s="121"/>
      <c r="E793" s="121"/>
      <c r="F793" s="121"/>
      <c r="G793" s="121"/>
      <c r="H793" s="121"/>
      <c r="I793" s="121"/>
      <c r="J793" s="121"/>
      <c r="K793" s="121"/>
      <c r="L793" s="121"/>
      <c r="M793" s="121"/>
      <c r="N793" s="121"/>
      <c r="O793" s="121"/>
      <c r="P793" s="121"/>
      <c r="Q793" s="121"/>
      <c r="R793" s="121"/>
      <c r="S793" s="121"/>
      <c r="T793" s="121"/>
    </row>
    <row r="794" spans="1:20" ht="15.75" customHeight="1" x14ac:dyDescent="0.25">
      <c r="A794" s="121"/>
      <c r="B794" s="121"/>
      <c r="C794" s="121"/>
      <c r="D794" s="121"/>
      <c r="E794" s="121"/>
      <c r="F794" s="121"/>
      <c r="G794" s="121"/>
      <c r="H794" s="121"/>
      <c r="I794" s="121"/>
      <c r="J794" s="121"/>
      <c r="K794" s="121"/>
      <c r="L794" s="121"/>
      <c r="M794" s="121"/>
      <c r="N794" s="121"/>
      <c r="O794" s="121"/>
      <c r="P794" s="121"/>
      <c r="Q794" s="121"/>
      <c r="R794" s="121"/>
      <c r="S794" s="121"/>
      <c r="T794" s="121"/>
    </row>
    <row r="795" spans="1:20" ht="15.75" customHeight="1" x14ac:dyDescent="0.25">
      <c r="A795" s="121"/>
      <c r="B795" s="121"/>
      <c r="C795" s="121"/>
      <c r="D795" s="121"/>
      <c r="E795" s="121"/>
      <c r="F795" s="121"/>
      <c r="G795" s="121"/>
      <c r="H795" s="121"/>
      <c r="I795" s="121"/>
      <c r="J795" s="121"/>
      <c r="K795" s="121"/>
      <c r="L795" s="121"/>
      <c r="M795" s="121"/>
      <c r="N795" s="121"/>
      <c r="O795" s="121"/>
      <c r="P795" s="121"/>
      <c r="Q795" s="121"/>
      <c r="R795" s="121"/>
      <c r="S795" s="121"/>
      <c r="T795" s="121"/>
    </row>
    <row r="796" spans="1:20" ht="15.75" customHeight="1" x14ac:dyDescent="0.25">
      <c r="A796" s="121"/>
      <c r="B796" s="121"/>
      <c r="C796" s="121"/>
      <c r="D796" s="121"/>
      <c r="E796" s="121"/>
      <c r="F796" s="121"/>
      <c r="G796" s="121"/>
      <c r="H796" s="121"/>
      <c r="I796" s="121"/>
      <c r="J796" s="121"/>
      <c r="K796" s="121"/>
      <c r="L796" s="121"/>
      <c r="M796" s="121"/>
      <c r="N796" s="121"/>
      <c r="O796" s="121"/>
      <c r="P796" s="121"/>
      <c r="Q796" s="121"/>
      <c r="R796" s="121"/>
      <c r="S796" s="121"/>
      <c r="T796" s="121"/>
    </row>
    <row r="797" spans="1:20" ht="15.75" customHeight="1" x14ac:dyDescent="0.25">
      <c r="A797" s="121"/>
      <c r="B797" s="121"/>
      <c r="C797" s="121"/>
      <c r="D797" s="121"/>
      <c r="E797" s="121"/>
      <c r="F797" s="121"/>
      <c r="G797" s="121"/>
      <c r="H797" s="121"/>
      <c r="I797" s="121"/>
      <c r="J797" s="121"/>
      <c r="K797" s="121"/>
      <c r="L797" s="121"/>
      <c r="M797" s="121"/>
      <c r="N797" s="121"/>
      <c r="O797" s="121"/>
      <c r="P797" s="121"/>
      <c r="Q797" s="121"/>
      <c r="R797" s="121"/>
      <c r="S797" s="121"/>
      <c r="T797" s="121"/>
    </row>
    <row r="798" spans="1:20" ht="15.75" customHeight="1" x14ac:dyDescent="0.25">
      <c r="A798" s="121"/>
      <c r="B798" s="121"/>
      <c r="C798" s="121"/>
      <c r="D798" s="121"/>
      <c r="E798" s="121"/>
      <c r="F798" s="121"/>
      <c r="G798" s="121"/>
      <c r="H798" s="121"/>
      <c r="I798" s="121"/>
      <c r="J798" s="121"/>
      <c r="K798" s="121"/>
      <c r="L798" s="121"/>
      <c r="M798" s="121"/>
      <c r="N798" s="121"/>
      <c r="O798" s="121"/>
      <c r="P798" s="121"/>
      <c r="Q798" s="121"/>
      <c r="R798" s="121"/>
      <c r="S798" s="121"/>
      <c r="T798" s="121"/>
    </row>
    <row r="799" spans="1:20" ht="15.75" customHeight="1" x14ac:dyDescent="0.25">
      <c r="A799" s="121"/>
      <c r="B799" s="121"/>
      <c r="C799" s="121"/>
      <c r="D799" s="121"/>
      <c r="E799" s="121"/>
      <c r="F799" s="121"/>
      <c r="G799" s="121"/>
      <c r="H799" s="121"/>
      <c r="I799" s="121"/>
      <c r="J799" s="121"/>
      <c r="K799" s="121"/>
      <c r="L799" s="121"/>
      <c r="M799" s="121"/>
      <c r="N799" s="121"/>
      <c r="O799" s="121"/>
      <c r="P799" s="121"/>
      <c r="Q799" s="121"/>
      <c r="R799" s="121"/>
      <c r="S799" s="121"/>
      <c r="T799" s="121"/>
    </row>
    <row r="800" spans="1:20" ht="15.75" customHeight="1" x14ac:dyDescent="0.25">
      <c r="A800" s="121"/>
      <c r="B800" s="121"/>
      <c r="C800" s="121"/>
      <c r="D800" s="121"/>
      <c r="E800" s="121"/>
      <c r="F800" s="121"/>
      <c r="G800" s="121"/>
      <c r="H800" s="121"/>
      <c r="I800" s="121"/>
      <c r="J800" s="121"/>
      <c r="K800" s="121"/>
      <c r="L800" s="121"/>
      <c r="M800" s="121"/>
      <c r="N800" s="121"/>
      <c r="O800" s="121"/>
      <c r="P800" s="121"/>
      <c r="Q800" s="121"/>
      <c r="R800" s="121"/>
      <c r="S800" s="121"/>
      <c r="T800" s="121"/>
    </row>
    <row r="801" spans="1:20" ht="15.75" customHeight="1" x14ac:dyDescent="0.25">
      <c r="A801" s="121"/>
      <c r="B801" s="121"/>
      <c r="C801" s="121"/>
      <c r="D801" s="121"/>
      <c r="E801" s="121"/>
      <c r="F801" s="121"/>
      <c r="G801" s="121"/>
      <c r="H801" s="121"/>
      <c r="I801" s="121"/>
      <c r="J801" s="121"/>
      <c r="K801" s="121"/>
      <c r="L801" s="121"/>
      <c r="M801" s="121"/>
      <c r="N801" s="121"/>
      <c r="O801" s="121"/>
      <c r="P801" s="121"/>
      <c r="Q801" s="121"/>
      <c r="R801" s="121"/>
      <c r="S801" s="121"/>
      <c r="T801" s="121"/>
    </row>
    <row r="802" spans="1:20" ht="15.75" customHeight="1" x14ac:dyDescent="0.25">
      <c r="A802" s="121"/>
      <c r="B802" s="121"/>
      <c r="C802" s="121"/>
      <c r="D802" s="121"/>
      <c r="E802" s="121"/>
      <c r="F802" s="121"/>
      <c r="G802" s="121"/>
      <c r="H802" s="121"/>
      <c r="I802" s="121"/>
      <c r="J802" s="121"/>
      <c r="K802" s="121"/>
      <c r="L802" s="121"/>
      <c r="M802" s="121"/>
      <c r="N802" s="121"/>
      <c r="O802" s="121"/>
      <c r="P802" s="121"/>
      <c r="Q802" s="121"/>
      <c r="R802" s="121"/>
      <c r="S802" s="121"/>
      <c r="T802" s="121"/>
    </row>
    <row r="803" spans="1:20" ht="15.75" customHeight="1" x14ac:dyDescent="0.25">
      <c r="A803" s="121"/>
      <c r="B803" s="121"/>
      <c r="C803" s="121"/>
      <c r="D803" s="121"/>
      <c r="E803" s="121"/>
      <c r="F803" s="121"/>
      <c r="G803" s="121"/>
      <c r="H803" s="121"/>
      <c r="I803" s="121"/>
      <c r="J803" s="121"/>
      <c r="K803" s="121"/>
      <c r="L803" s="121"/>
      <c r="M803" s="121"/>
      <c r="N803" s="121"/>
      <c r="O803" s="121"/>
      <c r="P803" s="121"/>
      <c r="Q803" s="121"/>
      <c r="R803" s="121"/>
      <c r="S803" s="121"/>
      <c r="T803" s="121"/>
    </row>
    <row r="804" spans="1:20" ht="15.75" customHeight="1" x14ac:dyDescent="0.25">
      <c r="A804" s="121"/>
      <c r="B804" s="121"/>
      <c r="C804" s="121"/>
      <c r="D804" s="121"/>
      <c r="E804" s="121"/>
      <c r="F804" s="121"/>
      <c r="G804" s="121"/>
      <c r="H804" s="121"/>
      <c r="I804" s="121"/>
      <c r="J804" s="121"/>
      <c r="K804" s="121"/>
      <c r="L804" s="121"/>
      <c r="M804" s="121"/>
      <c r="N804" s="121"/>
      <c r="O804" s="121"/>
      <c r="P804" s="121"/>
      <c r="Q804" s="121"/>
      <c r="R804" s="121"/>
      <c r="S804" s="121"/>
      <c r="T804" s="121"/>
    </row>
    <row r="805" spans="1:20" ht="15.75" customHeight="1" x14ac:dyDescent="0.25">
      <c r="A805" s="121"/>
      <c r="B805" s="121"/>
      <c r="C805" s="121"/>
      <c r="D805" s="121"/>
      <c r="E805" s="121"/>
      <c r="F805" s="121"/>
      <c r="G805" s="121"/>
      <c r="H805" s="121"/>
      <c r="I805" s="121"/>
      <c r="J805" s="121"/>
      <c r="K805" s="121"/>
      <c r="L805" s="121"/>
      <c r="M805" s="121"/>
      <c r="N805" s="121"/>
      <c r="O805" s="121"/>
      <c r="P805" s="121"/>
      <c r="Q805" s="121"/>
      <c r="R805" s="121"/>
      <c r="S805" s="121"/>
      <c r="T805" s="121"/>
    </row>
    <row r="806" spans="1:20" ht="15.75" customHeight="1" x14ac:dyDescent="0.25">
      <c r="A806" s="121"/>
      <c r="B806" s="121"/>
      <c r="C806" s="121"/>
      <c r="D806" s="121"/>
      <c r="E806" s="121"/>
      <c r="F806" s="121"/>
      <c r="G806" s="121"/>
      <c r="H806" s="121"/>
      <c r="I806" s="121"/>
      <c r="J806" s="121"/>
      <c r="K806" s="121"/>
      <c r="L806" s="121"/>
      <c r="M806" s="121"/>
      <c r="N806" s="121"/>
      <c r="O806" s="121"/>
      <c r="P806" s="121"/>
      <c r="Q806" s="121"/>
      <c r="R806" s="121"/>
      <c r="S806" s="121"/>
      <c r="T806" s="121"/>
    </row>
    <row r="807" spans="1:20" ht="15.75" customHeight="1" x14ac:dyDescent="0.25">
      <c r="A807" s="121"/>
      <c r="B807" s="121"/>
      <c r="C807" s="121"/>
      <c r="D807" s="121"/>
      <c r="E807" s="121"/>
      <c r="F807" s="121"/>
      <c r="G807" s="121"/>
      <c r="H807" s="121"/>
      <c r="I807" s="121"/>
      <c r="J807" s="121"/>
      <c r="K807" s="121"/>
      <c r="L807" s="121"/>
      <c r="M807" s="121"/>
      <c r="N807" s="121"/>
      <c r="O807" s="121"/>
      <c r="P807" s="121"/>
      <c r="Q807" s="121"/>
      <c r="R807" s="121"/>
      <c r="S807" s="121"/>
      <c r="T807" s="121"/>
    </row>
    <row r="808" spans="1:20" ht="15.75" customHeight="1" x14ac:dyDescent="0.25">
      <c r="A808" s="121"/>
      <c r="B808" s="121"/>
      <c r="C808" s="121"/>
      <c r="D808" s="121"/>
      <c r="E808" s="121"/>
      <c r="F808" s="121"/>
      <c r="G808" s="121"/>
      <c r="H808" s="121"/>
      <c r="I808" s="121"/>
      <c r="J808" s="121"/>
      <c r="K808" s="121"/>
      <c r="L808" s="121"/>
      <c r="M808" s="121"/>
      <c r="N808" s="121"/>
      <c r="O808" s="121"/>
      <c r="P808" s="121"/>
      <c r="Q808" s="121"/>
      <c r="R808" s="121"/>
      <c r="S808" s="121"/>
      <c r="T808" s="121"/>
    </row>
    <row r="809" spans="1:20" ht="15.75" customHeight="1" x14ac:dyDescent="0.25">
      <c r="A809" s="121"/>
      <c r="B809" s="121"/>
      <c r="C809" s="121"/>
      <c r="D809" s="121"/>
      <c r="E809" s="121"/>
      <c r="F809" s="121"/>
      <c r="G809" s="121"/>
      <c r="H809" s="121"/>
      <c r="I809" s="121"/>
      <c r="J809" s="121"/>
      <c r="K809" s="121"/>
      <c r="L809" s="121"/>
      <c r="M809" s="121"/>
      <c r="N809" s="121"/>
      <c r="O809" s="121"/>
      <c r="P809" s="121"/>
      <c r="Q809" s="121"/>
      <c r="R809" s="121"/>
      <c r="S809" s="121"/>
      <c r="T809" s="121"/>
    </row>
    <row r="810" spans="1:20" ht="15.75" customHeight="1" x14ac:dyDescent="0.25">
      <c r="A810" s="121"/>
      <c r="B810" s="121"/>
      <c r="C810" s="121"/>
      <c r="D810" s="121"/>
      <c r="E810" s="121"/>
      <c r="F810" s="121"/>
      <c r="G810" s="121"/>
      <c r="H810" s="121"/>
      <c r="I810" s="121"/>
      <c r="J810" s="121"/>
      <c r="K810" s="121"/>
      <c r="L810" s="121"/>
      <c r="M810" s="121"/>
      <c r="N810" s="121"/>
      <c r="O810" s="121"/>
      <c r="P810" s="121"/>
      <c r="Q810" s="121"/>
      <c r="R810" s="121"/>
      <c r="S810" s="121"/>
      <c r="T810" s="121"/>
    </row>
    <row r="811" spans="1:20" ht="15.75" customHeight="1" x14ac:dyDescent="0.25">
      <c r="A811" s="121"/>
      <c r="B811" s="121"/>
      <c r="C811" s="121"/>
      <c r="D811" s="121"/>
      <c r="E811" s="121"/>
      <c r="F811" s="121"/>
      <c r="G811" s="121"/>
      <c r="H811" s="121"/>
      <c r="I811" s="121"/>
      <c r="J811" s="121"/>
      <c r="K811" s="121"/>
      <c r="L811" s="121"/>
      <c r="M811" s="121"/>
      <c r="N811" s="121"/>
      <c r="O811" s="121"/>
      <c r="P811" s="121"/>
      <c r="Q811" s="121"/>
      <c r="R811" s="121"/>
      <c r="S811" s="121"/>
      <c r="T811" s="121"/>
    </row>
    <row r="812" spans="1:20" ht="15.75" customHeight="1" x14ac:dyDescent="0.25">
      <c r="A812" s="121"/>
      <c r="B812" s="121"/>
      <c r="C812" s="121"/>
      <c r="D812" s="121"/>
      <c r="E812" s="121"/>
      <c r="F812" s="121"/>
      <c r="G812" s="121"/>
      <c r="H812" s="121"/>
      <c r="I812" s="121"/>
      <c r="J812" s="121"/>
      <c r="K812" s="121"/>
      <c r="L812" s="121"/>
      <c r="M812" s="121"/>
      <c r="N812" s="121"/>
      <c r="O812" s="121"/>
      <c r="P812" s="121"/>
      <c r="Q812" s="121"/>
      <c r="R812" s="121"/>
      <c r="S812" s="121"/>
      <c r="T812" s="121"/>
    </row>
    <row r="813" spans="1:20" ht="15.75" customHeight="1" x14ac:dyDescent="0.25">
      <c r="A813" s="121"/>
      <c r="B813" s="121"/>
      <c r="C813" s="121"/>
      <c r="D813" s="121"/>
      <c r="E813" s="121"/>
      <c r="F813" s="121"/>
      <c r="G813" s="121"/>
      <c r="H813" s="121"/>
      <c r="I813" s="121"/>
      <c r="J813" s="121"/>
      <c r="K813" s="121"/>
      <c r="L813" s="121"/>
      <c r="M813" s="121"/>
      <c r="N813" s="121"/>
      <c r="O813" s="121"/>
      <c r="P813" s="121"/>
      <c r="Q813" s="121"/>
      <c r="R813" s="121"/>
      <c r="S813" s="121"/>
      <c r="T813" s="121"/>
    </row>
    <row r="814" spans="1:20" ht="15.75" customHeight="1" x14ac:dyDescent="0.25">
      <c r="A814" s="121"/>
      <c r="B814" s="121"/>
      <c r="C814" s="121"/>
      <c r="D814" s="121"/>
      <c r="E814" s="121"/>
      <c r="F814" s="121"/>
      <c r="G814" s="121"/>
      <c r="H814" s="121"/>
      <c r="I814" s="121"/>
      <c r="J814" s="121"/>
      <c r="K814" s="121"/>
      <c r="L814" s="121"/>
      <c r="M814" s="121"/>
      <c r="N814" s="121"/>
      <c r="O814" s="121"/>
      <c r="P814" s="121"/>
      <c r="Q814" s="121"/>
      <c r="R814" s="121"/>
      <c r="S814" s="121"/>
      <c r="T814" s="121"/>
    </row>
    <row r="815" spans="1:20" ht="15.75" customHeight="1" x14ac:dyDescent="0.25">
      <c r="A815" s="121"/>
      <c r="B815" s="121"/>
      <c r="C815" s="121"/>
      <c r="D815" s="121"/>
      <c r="E815" s="121"/>
      <c r="F815" s="121"/>
      <c r="G815" s="121"/>
      <c r="H815" s="121"/>
      <c r="I815" s="121"/>
      <c r="J815" s="121"/>
      <c r="K815" s="121"/>
      <c r="L815" s="121"/>
      <c r="M815" s="121"/>
      <c r="N815" s="121"/>
      <c r="O815" s="121"/>
      <c r="P815" s="121"/>
      <c r="Q815" s="121"/>
      <c r="R815" s="121"/>
      <c r="S815" s="121"/>
      <c r="T815" s="121"/>
    </row>
    <row r="816" spans="1:20" ht="15.75" customHeight="1" x14ac:dyDescent="0.25">
      <c r="A816" s="121"/>
      <c r="B816" s="121"/>
      <c r="C816" s="121"/>
      <c r="D816" s="121"/>
      <c r="E816" s="121"/>
      <c r="F816" s="121"/>
      <c r="G816" s="121"/>
      <c r="H816" s="121"/>
      <c r="I816" s="121"/>
      <c r="J816" s="121"/>
      <c r="K816" s="121"/>
      <c r="L816" s="121"/>
      <c r="M816" s="121"/>
      <c r="N816" s="121"/>
      <c r="O816" s="121"/>
      <c r="P816" s="121"/>
      <c r="Q816" s="121"/>
      <c r="R816" s="121"/>
      <c r="S816" s="121"/>
      <c r="T816" s="121"/>
    </row>
    <row r="817" spans="1:20" ht="15.75" customHeight="1" x14ac:dyDescent="0.25">
      <c r="A817" s="121"/>
      <c r="B817" s="121"/>
      <c r="C817" s="121"/>
      <c r="D817" s="121"/>
      <c r="E817" s="121"/>
      <c r="F817" s="121"/>
      <c r="G817" s="121"/>
      <c r="H817" s="121"/>
      <c r="I817" s="121"/>
      <c r="J817" s="121"/>
      <c r="K817" s="121"/>
      <c r="L817" s="121"/>
      <c r="M817" s="121"/>
      <c r="N817" s="121"/>
      <c r="O817" s="121"/>
      <c r="P817" s="121"/>
      <c r="Q817" s="121"/>
      <c r="R817" s="121"/>
      <c r="S817" s="121"/>
      <c r="T817" s="121"/>
    </row>
    <row r="818" spans="1:20" ht="15.75" customHeight="1" x14ac:dyDescent="0.25">
      <c r="A818" s="121"/>
      <c r="B818" s="121"/>
      <c r="C818" s="121"/>
      <c r="D818" s="121"/>
      <c r="E818" s="121"/>
      <c r="F818" s="121"/>
      <c r="G818" s="121"/>
      <c r="H818" s="121"/>
      <c r="I818" s="121"/>
      <c r="J818" s="121"/>
      <c r="K818" s="121"/>
      <c r="L818" s="121"/>
      <c r="M818" s="121"/>
      <c r="N818" s="121"/>
      <c r="O818" s="121"/>
      <c r="P818" s="121"/>
      <c r="Q818" s="121"/>
      <c r="R818" s="121"/>
      <c r="S818" s="121"/>
      <c r="T818" s="121"/>
    </row>
    <row r="819" spans="1:20" ht="15.75" customHeight="1" x14ac:dyDescent="0.25">
      <c r="A819" s="121"/>
      <c r="B819" s="121"/>
      <c r="C819" s="121"/>
      <c r="D819" s="121"/>
      <c r="E819" s="121"/>
      <c r="F819" s="121"/>
      <c r="G819" s="121"/>
      <c r="H819" s="121"/>
      <c r="I819" s="121"/>
      <c r="J819" s="121"/>
      <c r="K819" s="121"/>
      <c r="L819" s="121"/>
      <c r="M819" s="121"/>
      <c r="N819" s="121"/>
      <c r="O819" s="121"/>
      <c r="P819" s="121"/>
      <c r="Q819" s="121"/>
      <c r="R819" s="121"/>
      <c r="S819" s="121"/>
      <c r="T819" s="121"/>
    </row>
    <row r="820" spans="1:20" ht="15.75" customHeight="1" x14ac:dyDescent="0.25">
      <c r="A820" s="121"/>
      <c r="B820" s="121"/>
      <c r="C820" s="121"/>
      <c r="D820" s="121"/>
      <c r="E820" s="121"/>
      <c r="F820" s="121"/>
      <c r="G820" s="121"/>
      <c r="H820" s="121"/>
      <c r="I820" s="121"/>
      <c r="J820" s="121"/>
      <c r="K820" s="121"/>
      <c r="L820" s="121"/>
      <c r="M820" s="121"/>
      <c r="N820" s="121"/>
      <c r="O820" s="121"/>
      <c r="P820" s="121"/>
      <c r="Q820" s="121"/>
      <c r="R820" s="121"/>
      <c r="S820" s="121"/>
      <c r="T820" s="121"/>
    </row>
    <row r="821" spans="1:20" ht="15.75" customHeight="1" x14ac:dyDescent="0.25">
      <c r="A821" s="121"/>
      <c r="B821" s="121"/>
      <c r="C821" s="121"/>
      <c r="D821" s="121"/>
      <c r="E821" s="121"/>
      <c r="F821" s="121"/>
      <c r="G821" s="121"/>
      <c r="H821" s="121"/>
      <c r="I821" s="121"/>
      <c r="J821" s="121"/>
      <c r="K821" s="121"/>
      <c r="L821" s="121"/>
      <c r="M821" s="121"/>
      <c r="N821" s="121"/>
      <c r="O821" s="121"/>
      <c r="P821" s="121"/>
      <c r="Q821" s="121"/>
      <c r="R821" s="121"/>
      <c r="S821" s="121"/>
      <c r="T821" s="121"/>
    </row>
    <row r="822" spans="1:20" ht="15.75" customHeight="1" x14ac:dyDescent="0.25">
      <c r="A822" s="121"/>
      <c r="B822" s="121"/>
      <c r="C822" s="121"/>
      <c r="D822" s="121"/>
      <c r="E822" s="121"/>
      <c r="F822" s="121"/>
      <c r="G822" s="121"/>
      <c r="H822" s="121"/>
      <c r="I822" s="121"/>
      <c r="J822" s="121"/>
      <c r="K822" s="121"/>
      <c r="L822" s="121"/>
      <c r="M822" s="121"/>
      <c r="N822" s="121"/>
      <c r="O822" s="121"/>
      <c r="P822" s="121"/>
      <c r="Q822" s="121"/>
      <c r="R822" s="121"/>
      <c r="S822" s="121"/>
      <c r="T822" s="121"/>
    </row>
    <row r="823" spans="1:20" ht="15.75" customHeight="1" x14ac:dyDescent="0.25">
      <c r="A823" s="121"/>
      <c r="B823" s="121"/>
      <c r="C823" s="121"/>
      <c r="D823" s="121"/>
      <c r="E823" s="121"/>
      <c r="F823" s="121"/>
      <c r="G823" s="121"/>
      <c r="H823" s="121"/>
      <c r="I823" s="121"/>
      <c r="J823" s="121"/>
      <c r="K823" s="121"/>
      <c r="L823" s="121"/>
      <c r="M823" s="121"/>
      <c r="N823" s="121"/>
      <c r="O823" s="121"/>
      <c r="P823" s="121"/>
      <c r="Q823" s="121"/>
      <c r="R823" s="121"/>
      <c r="S823" s="121"/>
      <c r="T823" s="121"/>
    </row>
    <row r="824" spans="1:20" ht="15.75" customHeight="1" x14ac:dyDescent="0.25">
      <c r="A824" s="121"/>
      <c r="B824" s="121"/>
      <c r="C824" s="121"/>
      <c r="D824" s="121"/>
      <c r="E824" s="121"/>
      <c r="F824" s="121"/>
      <c r="G824" s="121"/>
      <c r="H824" s="121"/>
      <c r="I824" s="121"/>
      <c r="J824" s="121"/>
      <c r="K824" s="121"/>
      <c r="L824" s="121"/>
      <c r="M824" s="121"/>
      <c r="N824" s="121"/>
      <c r="O824" s="121"/>
      <c r="P824" s="121"/>
      <c r="Q824" s="121"/>
      <c r="R824" s="121"/>
      <c r="S824" s="121"/>
      <c r="T824" s="121"/>
    </row>
    <row r="825" spans="1:20" ht="15.75" customHeight="1" x14ac:dyDescent="0.25">
      <c r="A825" s="121"/>
      <c r="B825" s="121"/>
      <c r="C825" s="121"/>
      <c r="D825" s="121"/>
      <c r="E825" s="121"/>
      <c r="F825" s="121"/>
      <c r="G825" s="121"/>
      <c r="H825" s="121"/>
      <c r="I825" s="121"/>
      <c r="J825" s="121"/>
      <c r="K825" s="121"/>
      <c r="L825" s="121"/>
      <c r="M825" s="121"/>
      <c r="N825" s="121"/>
      <c r="O825" s="121"/>
      <c r="P825" s="121"/>
      <c r="Q825" s="121"/>
      <c r="R825" s="121"/>
      <c r="S825" s="121"/>
      <c r="T825" s="121"/>
    </row>
    <row r="826" spans="1:20" ht="15.75" customHeight="1" x14ac:dyDescent="0.25">
      <c r="A826" s="121"/>
      <c r="B826" s="121"/>
      <c r="C826" s="121"/>
      <c r="D826" s="121"/>
      <c r="E826" s="121"/>
      <c r="F826" s="121"/>
      <c r="G826" s="121"/>
      <c r="H826" s="121"/>
      <c r="I826" s="121"/>
      <c r="J826" s="121"/>
      <c r="K826" s="121"/>
      <c r="L826" s="121"/>
      <c r="M826" s="121"/>
      <c r="N826" s="121"/>
      <c r="O826" s="121"/>
      <c r="P826" s="121"/>
      <c r="Q826" s="121"/>
      <c r="R826" s="121"/>
      <c r="S826" s="121"/>
      <c r="T826" s="121"/>
    </row>
    <row r="827" spans="1:20" ht="15.75" customHeight="1" x14ac:dyDescent="0.25">
      <c r="A827" s="121"/>
      <c r="B827" s="121"/>
      <c r="C827" s="121"/>
      <c r="D827" s="121"/>
      <c r="E827" s="121"/>
      <c r="F827" s="121"/>
      <c r="G827" s="121"/>
      <c r="H827" s="121"/>
      <c r="I827" s="121"/>
      <c r="J827" s="121"/>
      <c r="K827" s="121"/>
      <c r="L827" s="121"/>
      <c r="M827" s="121"/>
      <c r="N827" s="121"/>
      <c r="O827" s="121"/>
      <c r="P827" s="121"/>
      <c r="Q827" s="121"/>
      <c r="R827" s="121"/>
      <c r="S827" s="121"/>
      <c r="T827" s="121"/>
    </row>
    <row r="828" spans="1:20" ht="15.75" customHeight="1" x14ac:dyDescent="0.25">
      <c r="A828" s="121"/>
      <c r="B828" s="121"/>
      <c r="C828" s="121"/>
      <c r="D828" s="121"/>
      <c r="E828" s="121"/>
      <c r="F828" s="121"/>
      <c r="G828" s="121"/>
      <c r="H828" s="121"/>
      <c r="I828" s="121"/>
      <c r="J828" s="121"/>
      <c r="K828" s="121"/>
      <c r="L828" s="121"/>
      <c r="M828" s="121"/>
      <c r="N828" s="121"/>
      <c r="O828" s="121"/>
      <c r="P828" s="121"/>
      <c r="Q828" s="121"/>
      <c r="R828" s="121"/>
      <c r="S828" s="121"/>
      <c r="T828" s="121"/>
    </row>
    <row r="829" spans="1:20" ht="15.75" customHeight="1" x14ac:dyDescent="0.25">
      <c r="A829" s="121"/>
      <c r="B829" s="121"/>
      <c r="C829" s="121"/>
      <c r="D829" s="121"/>
      <c r="E829" s="121"/>
      <c r="F829" s="121"/>
      <c r="G829" s="121"/>
      <c r="H829" s="121"/>
      <c r="I829" s="121"/>
      <c r="J829" s="121"/>
      <c r="K829" s="121"/>
      <c r="L829" s="121"/>
      <c r="M829" s="121"/>
      <c r="N829" s="121"/>
      <c r="O829" s="121"/>
      <c r="P829" s="121"/>
      <c r="Q829" s="121"/>
      <c r="R829" s="121"/>
      <c r="S829" s="121"/>
      <c r="T829" s="121"/>
    </row>
    <row r="830" spans="1:20" ht="15.75" customHeight="1" x14ac:dyDescent="0.25">
      <c r="A830" s="121"/>
      <c r="B830" s="121"/>
      <c r="C830" s="121"/>
      <c r="D830" s="121"/>
      <c r="E830" s="121"/>
      <c r="F830" s="121"/>
      <c r="G830" s="121"/>
      <c r="H830" s="121"/>
      <c r="I830" s="121"/>
      <c r="J830" s="121"/>
      <c r="K830" s="121"/>
      <c r="L830" s="121"/>
      <c r="M830" s="121"/>
      <c r="N830" s="121"/>
      <c r="O830" s="121"/>
      <c r="P830" s="121"/>
      <c r="Q830" s="121"/>
      <c r="R830" s="121"/>
      <c r="S830" s="121"/>
      <c r="T830" s="121"/>
    </row>
    <row r="831" spans="1:20" ht="15.75" customHeight="1" x14ac:dyDescent="0.25">
      <c r="A831" s="121"/>
      <c r="B831" s="121"/>
      <c r="C831" s="121"/>
      <c r="D831" s="121"/>
      <c r="E831" s="121"/>
      <c r="F831" s="121"/>
      <c r="G831" s="121"/>
      <c r="H831" s="121"/>
      <c r="I831" s="121"/>
      <c r="J831" s="121"/>
      <c r="K831" s="121"/>
      <c r="L831" s="121"/>
      <c r="M831" s="121"/>
      <c r="N831" s="121"/>
      <c r="O831" s="121"/>
      <c r="P831" s="121"/>
      <c r="Q831" s="121"/>
      <c r="R831" s="121"/>
      <c r="S831" s="121"/>
      <c r="T831" s="121"/>
    </row>
    <row r="832" spans="1:20" ht="15.75" customHeight="1" x14ac:dyDescent="0.25">
      <c r="A832" s="121"/>
      <c r="B832" s="121"/>
      <c r="C832" s="121"/>
      <c r="D832" s="121"/>
      <c r="E832" s="121"/>
      <c r="F832" s="121"/>
      <c r="G832" s="121"/>
      <c r="H832" s="121"/>
      <c r="I832" s="121"/>
      <c r="J832" s="121"/>
      <c r="K832" s="121"/>
      <c r="L832" s="121"/>
      <c r="M832" s="121"/>
      <c r="N832" s="121"/>
      <c r="O832" s="121"/>
      <c r="P832" s="121"/>
      <c r="Q832" s="121"/>
      <c r="R832" s="121"/>
      <c r="S832" s="121"/>
      <c r="T832" s="121"/>
    </row>
    <row r="833" spans="1:20" ht="15.75" customHeight="1" x14ac:dyDescent="0.25">
      <c r="A833" s="121"/>
      <c r="B833" s="121"/>
      <c r="C833" s="121"/>
      <c r="D833" s="121"/>
      <c r="E833" s="121"/>
      <c r="F833" s="121"/>
      <c r="G833" s="121"/>
      <c r="H833" s="121"/>
      <c r="I833" s="121"/>
      <c r="J833" s="121"/>
      <c r="K833" s="121"/>
      <c r="L833" s="121"/>
      <c r="M833" s="121"/>
      <c r="N833" s="121"/>
      <c r="O833" s="121"/>
      <c r="P833" s="121"/>
      <c r="Q833" s="121"/>
      <c r="R833" s="121"/>
      <c r="S833" s="121"/>
      <c r="T833" s="121"/>
    </row>
    <row r="834" spans="1:20" ht="15.75" customHeight="1" x14ac:dyDescent="0.25">
      <c r="A834" s="121"/>
      <c r="B834" s="121"/>
      <c r="C834" s="121"/>
      <c r="D834" s="121"/>
      <c r="E834" s="121"/>
      <c r="F834" s="121"/>
      <c r="G834" s="121"/>
      <c r="H834" s="121"/>
      <c r="I834" s="121"/>
      <c r="J834" s="121"/>
      <c r="K834" s="121"/>
      <c r="L834" s="121"/>
      <c r="M834" s="121"/>
      <c r="N834" s="121"/>
      <c r="O834" s="121"/>
      <c r="P834" s="121"/>
      <c r="Q834" s="121"/>
      <c r="R834" s="121"/>
      <c r="S834" s="121"/>
      <c r="T834" s="121"/>
    </row>
    <row r="835" spans="1:20" ht="15.75" customHeight="1" x14ac:dyDescent="0.25">
      <c r="A835" s="121"/>
      <c r="B835" s="121"/>
      <c r="C835" s="121"/>
      <c r="D835" s="121"/>
      <c r="E835" s="121"/>
      <c r="F835" s="121"/>
      <c r="G835" s="121"/>
      <c r="H835" s="121"/>
      <c r="I835" s="121"/>
      <c r="J835" s="121"/>
      <c r="K835" s="121"/>
      <c r="L835" s="121"/>
      <c r="M835" s="121"/>
      <c r="N835" s="121"/>
      <c r="O835" s="121"/>
      <c r="P835" s="121"/>
      <c r="Q835" s="121"/>
      <c r="R835" s="121"/>
      <c r="S835" s="121"/>
      <c r="T835" s="121"/>
    </row>
    <row r="836" spans="1:20" ht="15.75" customHeight="1" x14ac:dyDescent="0.25">
      <c r="A836" s="121"/>
      <c r="B836" s="121"/>
      <c r="C836" s="121"/>
      <c r="D836" s="121"/>
      <c r="E836" s="121"/>
      <c r="F836" s="121"/>
      <c r="G836" s="121"/>
      <c r="H836" s="121"/>
      <c r="I836" s="121"/>
      <c r="J836" s="121"/>
      <c r="K836" s="121"/>
      <c r="L836" s="121"/>
      <c r="M836" s="121"/>
      <c r="N836" s="121"/>
      <c r="O836" s="121"/>
      <c r="P836" s="121"/>
      <c r="Q836" s="121"/>
      <c r="R836" s="121"/>
      <c r="S836" s="121"/>
      <c r="T836" s="121"/>
    </row>
    <row r="837" spans="1:20" ht="15.75" customHeight="1" x14ac:dyDescent="0.25">
      <c r="A837" s="121"/>
      <c r="B837" s="121"/>
      <c r="C837" s="121"/>
      <c r="D837" s="121"/>
      <c r="E837" s="121"/>
      <c r="F837" s="121"/>
      <c r="G837" s="121"/>
      <c r="H837" s="121"/>
      <c r="I837" s="121"/>
      <c r="J837" s="121"/>
      <c r="K837" s="121"/>
      <c r="L837" s="121"/>
      <c r="M837" s="121"/>
      <c r="N837" s="121"/>
      <c r="O837" s="121"/>
      <c r="P837" s="121"/>
      <c r="Q837" s="121"/>
      <c r="R837" s="121"/>
      <c r="S837" s="121"/>
      <c r="T837" s="121"/>
    </row>
    <row r="838" spans="1:20" ht="15.75" customHeight="1" x14ac:dyDescent="0.25">
      <c r="A838" s="121"/>
      <c r="B838" s="121"/>
      <c r="C838" s="121"/>
      <c r="D838" s="121"/>
      <c r="E838" s="121"/>
      <c r="F838" s="121"/>
      <c r="G838" s="121"/>
      <c r="H838" s="121"/>
      <c r="I838" s="121"/>
      <c r="J838" s="121"/>
      <c r="K838" s="121"/>
      <c r="L838" s="121"/>
      <c r="M838" s="121"/>
      <c r="N838" s="121"/>
      <c r="O838" s="121"/>
      <c r="P838" s="121"/>
      <c r="Q838" s="121"/>
      <c r="R838" s="121"/>
      <c r="S838" s="121"/>
      <c r="T838" s="121"/>
    </row>
    <row r="839" spans="1:20" ht="15.75" customHeight="1" x14ac:dyDescent="0.25">
      <c r="A839" s="121"/>
      <c r="B839" s="121"/>
      <c r="C839" s="121"/>
      <c r="D839" s="121"/>
      <c r="E839" s="121"/>
      <c r="F839" s="121"/>
      <c r="G839" s="121"/>
      <c r="H839" s="121"/>
      <c r="I839" s="121"/>
      <c r="J839" s="121"/>
      <c r="K839" s="121"/>
      <c r="L839" s="121"/>
      <c r="M839" s="121"/>
      <c r="N839" s="121"/>
      <c r="O839" s="121"/>
      <c r="P839" s="121"/>
      <c r="Q839" s="121"/>
      <c r="R839" s="121"/>
      <c r="S839" s="121"/>
      <c r="T839" s="121"/>
    </row>
    <row r="840" spans="1:20" ht="15.75" customHeight="1" x14ac:dyDescent="0.25">
      <c r="A840" s="121"/>
      <c r="B840" s="121"/>
      <c r="C840" s="121"/>
      <c r="D840" s="121"/>
      <c r="E840" s="121"/>
      <c r="F840" s="121"/>
      <c r="G840" s="121"/>
      <c r="H840" s="121"/>
      <c r="I840" s="121"/>
      <c r="J840" s="121"/>
      <c r="K840" s="121"/>
      <c r="L840" s="121"/>
      <c r="M840" s="121"/>
      <c r="N840" s="121"/>
      <c r="O840" s="121"/>
      <c r="P840" s="121"/>
      <c r="Q840" s="121"/>
      <c r="R840" s="121"/>
      <c r="S840" s="121"/>
      <c r="T840" s="121"/>
    </row>
    <row r="841" spans="1:20" ht="15.75" customHeight="1" x14ac:dyDescent="0.25">
      <c r="A841" s="121"/>
      <c r="B841" s="121"/>
      <c r="C841" s="121"/>
      <c r="D841" s="121"/>
      <c r="E841" s="121"/>
      <c r="F841" s="121"/>
      <c r="G841" s="121"/>
      <c r="H841" s="121"/>
      <c r="I841" s="121"/>
      <c r="J841" s="121"/>
      <c r="K841" s="121"/>
      <c r="L841" s="121"/>
      <c r="M841" s="121"/>
      <c r="N841" s="121"/>
      <c r="O841" s="121"/>
      <c r="P841" s="121"/>
      <c r="Q841" s="121"/>
      <c r="R841" s="121"/>
      <c r="S841" s="121"/>
      <c r="T841" s="121"/>
    </row>
    <row r="842" spans="1:20" ht="15.75" customHeight="1" x14ac:dyDescent="0.25">
      <c r="A842" s="121"/>
      <c r="B842" s="121"/>
      <c r="C842" s="121"/>
      <c r="D842" s="121"/>
      <c r="E842" s="121"/>
      <c r="F842" s="121"/>
      <c r="G842" s="121"/>
      <c r="H842" s="121"/>
      <c r="I842" s="121"/>
      <c r="J842" s="121"/>
      <c r="K842" s="121"/>
      <c r="L842" s="121"/>
      <c r="M842" s="121"/>
      <c r="N842" s="121"/>
      <c r="O842" s="121"/>
      <c r="P842" s="121"/>
      <c r="Q842" s="121"/>
      <c r="R842" s="121"/>
      <c r="S842" s="121"/>
      <c r="T842" s="121"/>
    </row>
    <row r="843" spans="1:20" ht="15.75" customHeight="1" x14ac:dyDescent="0.25">
      <c r="A843" s="121"/>
      <c r="B843" s="121"/>
      <c r="C843" s="121"/>
      <c r="D843" s="121"/>
      <c r="E843" s="121"/>
      <c r="F843" s="121"/>
      <c r="G843" s="121"/>
      <c r="H843" s="121"/>
      <c r="I843" s="121"/>
      <c r="J843" s="121"/>
      <c r="K843" s="121"/>
      <c r="L843" s="121"/>
      <c r="M843" s="121"/>
      <c r="N843" s="121"/>
      <c r="O843" s="121"/>
      <c r="P843" s="121"/>
      <c r="Q843" s="121"/>
      <c r="R843" s="121"/>
      <c r="S843" s="121"/>
      <c r="T843" s="121"/>
    </row>
    <row r="844" spans="1:20" ht="15.75" customHeight="1" x14ac:dyDescent="0.25">
      <c r="A844" s="121"/>
      <c r="B844" s="121"/>
      <c r="C844" s="121"/>
      <c r="D844" s="121"/>
      <c r="E844" s="121"/>
      <c r="F844" s="121"/>
      <c r="G844" s="121"/>
      <c r="H844" s="121"/>
      <c r="I844" s="121"/>
      <c r="J844" s="121"/>
      <c r="K844" s="121"/>
      <c r="L844" s="121"/>
      <c r="M844" s="121"/>
      <c r="N844" s="121"/>
      <c r="O844" s="121"/>
      <c r="P844" s="121"/>
      <c r="Q844" s="121"/>
      <c r="R844" s="121"/>
      <c r="S844" s="121"/>
      <c r="T844" s="121"/>
    </row>
    <row r="845" spans="1:20" ht="15.75" customHeight="1" x14ac:dyDescent="0.25">
      <c r="A845" s="121"/>
      <c r="B845" s="121"/>
      <c r="C845" s="121"/>
      <c r="D845" s="121"/>
      <c r="E845" s="121"/>
      <c r="F845" s="121"/>
      <c r="G845" s="121"/>
      <c r="H845" s="121"/>
      <c r="I845" s="121"/>
      <c r="J845" s="121"/>
      <c r="K845" s="121"/>
      <c r="L845" s="121"/>
      <c r="M845" s="121"/>
      <c r="N845" s="121"/>
      <c r="O845" s="121"/>
      <c r="P845" s="121"/>
      <c r="Q845" s="121"/>
      <c r="R845" s="121"/>
      <c r="S845" s="121"/>
      <c r="T845" s="121"/>
    </row>
    <row r="846" spans="1:20" ht="15.75" customHeight="1" x14ac:dyDescent="0.25">
      <c r="A846" s="121"/>
      <c r="B846" s="121"/>
      <c r="C846" s="121"/>
      <c r="D846" s="121"/>
      <c r="E846" s="121"/>
      <c r="F846" s="121"/>
      <c r="G846" s="121"/>
      <c r="H846" s="121"/>
      <c r="I846" s="121"/>
      <c r="J846" s="121"/>
      <c r="K846" s="121"/>
      <c r="L846" s="121"/>
      <c r="M846" s="121"/>
      <c r="N846" s="121"/>
      <c r="O846" s="121"/>
      <c r="P846" s="121"/>
      <c r="Q846" s="121"/>
      <c r="R846" s="121"/>
      <c r="S846" s="121"/>
      <c r="T846" s="121"/>
    </row>
    <row r="847" spans="1:20" ht="15.75" customHeight="1" x14ac:dyDescent="0.25">
      <c r="A847" s="121"/>
      <c r="B847" s="121"/>
      <c r="C847" s="121"/>
      <c r="D847" s="121"/>
      <c r="E847" s="121"/>
      <c r="F847" s="121"/>
      <c r="G847" s="121"/>
      <c r="H847" s="121"/>
      <c r="I847" s="121"/>
      <c r="J847" s="121"/>
      <c r="K847" s="121"/>
      <c r="L847" s="121"/>
      <c r="M847" s="121"/>
      <c r="N847" s="121"/>
      <c r="O847" s="121"/>
      <c r="P847" s="121"/>
      <c r="Q847" s="121"/>
      <c r="R847" s="121"/>
      <c r="S847" s="121"/>
      <c r="T847" s="121"/>
    </row>
    <row r="848" spans="1:20" ht="15.75" customHeight="1" x14ac:dyDescent="0.25">
      <c r="A848" s="121"/>
      <c r="B848" s="121"/>
      <c r="C848" s="121"/>
      <c r="D848" s="121"/>
      <c r="E848" s="121"/>
      <c r="F848" s="121"/>
      <c r="G848" s="121"/>
      <c r="H848" s="121"/>
      <c r="I848" s="121"/>
      <c r="J848" s="121"/>
      <c r="K848" s="121"/>
      <c r="L848" s="121"/>
      <c r="M848" s="121"/>
      <c r="N848" s="121"/>
      <c r="O848" s="121"/>
      <c r="P848" s="121"/>
      <c r="Q848" s="121"/>
      <c r="R848" s="121"/>
      <c r="S848" s="121"/>
      <c r="T848" s="121"/>
    </row>
    <row r="849" spans="1:20" ht="15.75" customHeight="1" x14ac:dyDescent="0.25">
      <c r="A849" s="121"/>
      <c r="B849" s="121"/>
      <c r="C849" s="121"/>
      <c r="D849" s="121"/>
      <c r="E849" s="121"/>
      <c r="F849" s="121"/>
      <c r="G849" s="121"/>
      <c r="H849" s="121"/>
      <c r="I849" s="121"/>
      <c r="J849" s="121"/>
      <c r="K849" s="121"/>
      <c r="L849" s="121"/>
      <c r="M849" s="121"/>
      <c r="N849" s="121"/>
      <c r="O849" s="121"/>
      <c r="P849" s="121"/>
      <c r="Q849" s="121"/>
      <c r="R849" s="121"/>
      <c r="S849" s="121"/>
      <c r="T849" s="121"/>
    </row>
    <row r="850" spans="1:20" ht="15.75" customHeight="1" x14ac:dyDescent="0.25">
      <c r="A850" s="121"/>
      <c r="B850" s="121"/>
      <c r="C850" s="121"/>
      <c r="D850" s="121"/>
      <c r="E850" s="121"/>
      <c r="F850" s="121"/>
      <c r="G850" s="121"/>
      <c r="H850" s="121"/>
      <c r="I850" s="121"/>
      <c r="J850" s="121"/>
      <c r="K850" s="121"/>
      <c r="L850" s="121"/>
      <c r="M850" s="121"/>
      <c r="N850" s="121"/>
      <c r="O850" s="121"/>
      <c r="P850" s="121"/>
      <c r="Q850" s="121"/>
      <c r="R850" s="121"/>
      <c r="S850" s="121"/>
      <c r="T850" s="121"/>
    </row>
    <row r="851" spans="1:20" ht="15.75" customHeight="1" x14ac:dyDescent="0.25">
      <c r="A851" s="121"/>
      <c r="B851" s="121"/>
      <c r="C851" s="121"/>
      <c r="D851" s="121"/>
      <c r="E851" s="121"/>
      <c r="F851" s="121"/>
      <c r="G851" s="121"/>
      <c r="H851" s="121"/>
      <c r="I851" s="121"/>
      <c r="J851" s="121"/>
      <c r="K851" s="121"/>
      <c r="L851" s="121"/>
      <c r="M851" s="121"/>
      <c r="N851" s="121"/>
      <c r="O851" s="121"/>
      <c r="P851" s="121"/>
      <c r="Q851" s="121"/>
      <c r="R851" s="121"/>
      <c r="S851" s="121"/>
      <c r="T851" s="121"/>
    </row>
    <row r="852" spans="1:20" ht="15.75" customHeight="1" x14ac:dyDescent="0.25">
      <c r="A852" s="121"/>
      <c r="B852" s="121"/>
      <c r="C852" s="121"/>
      <c r="D852" s="121"/>
      <c r="E852" s="121"/>
      <c r="F852" s="121"/>
      <c r="G852" s="121"/>
      <c r="H852" s="121"/>
      <c r="I852" s="121"/>
      <c r="J852" s="121"/>
      <c r="K852" s="121"/>
      <c r="L852" s="121"/>
      <c r="M852" s="121"/>
      <c r="N852" s="121"/>
      <c r="O852" s="121"/>
      <c r="P852" s="121"/>
      <c r="Q852" s="121"/>
      <c r="R852" s="121"/>
      <c r="S852" s="121"/>
      <c r="T852" s="121"/>
    </row>
    <row r="853" spans="1:20" ht="15.75" customHeight="1" x14ac:dyDescent="0.25">
      <c r="A853" s="121"/>
      <c r="B853" s="121"/>
      <c r="C853" s="121"/>
      <c r="D853" s="121"/>
      <c r="E853" s="121"/>
      <c r="F853" s="121"/>
      <c r="G853" s="121"/>
      <c r="H853" s="121"/>
      <c r="I853" s="121"/>
      <c r="J853" s="121"/>
      <c r="K853" s="121"/>
      <c r="L853" s="121"/>
      <c r="M853" s="121"/>
      <c r="N853" s="121"/>
      <c r="O853" s="121"/>
      <c r="P853" s="121"/>
      <c r="Q853" s="121"/>
      <c r="R853" s="121"/>
      <c r="S853" s="121"/>
      <c r="T853" s="121"/>
    </row>
    <row r="854" spans="1:20" ht="15.75" customHeight="1" x14ac:dyDescent="0.25">
      <c r="A854" s="121"/>
      <c r="B854" s="121"/>
      <c r="C854" s="121"/>
      <c r="D854" s="121"/>
      <c r="E854" s="121"/>
      <c r="F854" s="121"/>
      <c r="G854" s="121"/>
      <c r="H854" s="121"/>
      <c r="I854" s="121"/>
      <c r="J854" s="121"/>
      <c r="K854" s="121"/>
      <c r="L854" s="121"/>
      <c r="M854" s="121"/>
      <c r="N854" s="121"/>
      <c r="O854" s="121"/>
      <c r="P854" s="121"/>
      <c r="Q854" s="121"/>
      <c r="R854" s="121"/>
      <c r="S854" s="121"/>
      <c r="T854" s="121"/>
    </row>
    <row r="855" spans="1:20" ht="15.75" customHeight="1" x14ac:dyDescent="0.25">
      <c r="A855" s="121"/>
      <c r="B855" s="121"/>
      <c r="C855" s="121"/>
      <c r="D855" s="121"/>
      <c r="E855" s="121"/>
      <c r="F855" s="121"/>
      <c r="G855" s="121"/>
      <c r="H855" s="121"/>
      <c r="I855" s="121"/>
      <c r="J855" s="121"/>
      <c r="K855" s="121"/>
      <c r="L855" s="121"/>
      <c r="M855" s="121"/>
      <c r="N855" s="121"/>
      <c r="O855" s="121"/>
      <c r="P855" s="121"/>
      <c r="Q855" s="121"/>
      <c r="R855" s="121"/>
      <c r="S855" s="121"/>
      <c r="T855" s="121"/>
    </row>
    <row r="856" spans="1:20" ht="15.75" customHeight="1" x14ac:dyDescent="0.25">
      <c r="A856" s="121"/>
      <c r="B856" s="121"/>
      <c r="C856" s="121"/>
      <c r="D856" s="121"/>
      <c r="E856" s="121"/>
      <c r="F856" s="121"/>
      <c r="G856" s="121"/>
      <c r="H856" s="121"/>
      <c r="I856" s="121"/>
      <c r="J856" s="121"/>
      <c r="K856" s="121"/>
      <c r="L856" s="121"/>
      <c r="M856" s="121"/>
      <c r="N856" s="121"/>
      <c r="O856" s="121"/>
      <c r="P856" s="121"/>
      <c r="Q856" s="121"/>
      <c r="R856" s="121"/>
      <c r="S856" s="121"/>
      <c r="T856" s="121"/>
    </row>
    <row r="857" spans="1:20" ht="15.75" customHeight="1" x14ac:dyDescent="0.25">
      <c r="A857" s="121"/>
      <c r="B857" s="121"/>
      <c r="C857" s="121"/>
      <c r="D857" s="121"/>
      <c r="E857" s="121"/>
      <c r="F857" s="121"/>
      <c r="G857" s="121"/>
      <c r="H857" s="121"/>
      <c r="I857" s="121"/>
      <c r="J857" s="121"/>
      <c r="K857" s="121"/>
      <c r="L857" s="121"/>
      <c r="M857" s="121"/>
      <c r="N857" s="121"/>
      <c r="O857" s="121"/>
      <c r="P857" s="121"/>
      <c r="Q857" s="121"/>
      <c r="R857" s="121"/>
      <c r="S857" s="121"/>
      <c r="T857" s="121"/>
    </row>
    <row r="858" spans="1:20" ht="15.75" customHeight="1" x14ac:dyDescent="0.25">
      <c r="A858" s="121"/>
      <c r="B858" s="121"/>
      <c r="C858" s="121"/>
      <c r="D858" s="121"/>
      <c r="E858" s="121"/>
      <c r="F858" s="121"/>
      <c r="G858" s="121"/>
      <c r="H858" s="121"/>
      <c r="I858" s="121"/>
      <c r="J858" s="121"/>
      <c r="K858" s="121"/>
      <c r="L858" s="121"/>
      <c r="M858" s="121"/>
      <c r="N858" s="121"/>
      <c r="O858" s="121"/>
      <c r="P858" s="121"/>
      <c r="Q858" s="121"/>
      <c r="R858" s="121"/>
      <c r="S858" s="121"/>
      <c r="T858" s="121"/>
    </row>
    <row r="859" spans="1:20" ht="15.75" customHeight="1" x14ac:dyDescent="0.25">
      <c r="A859" s="121"/>
      <c r="B859" s="121"/>
      <c r="C859" s="121"/>
      <c r="D859" s="121"/>
      <c r="E859" s="121"/>
      <c r="F859" s="121"/>
      <c r="G859" s="121"/>
      <c r="H859" s="121"/>
      <c r="I859" s="121"/>
      <c r="J859" s="121"/>
      <c r="K859" s="121"/>
      <c r="L859" s="121"/>
      <c r="M859" s="121"/>
      <c r="N859" s="121"/>
      <c r="O859" s="121"/>
      <c r="P859" s="121"/>
      <c r="Q859" s="121"/>
      <c r="R859" s="121"/>
      <c r="S859" s="121"/>
      <c r="T859" s="121"/>
    </row>
    <row r="860" spans="1:20" ht="15.75" customHeight="1" x14ac:dyDescent="0.25">
      <c r="A860" s="121"/>
      <c r="B860" s="121"/>
      <c r="C860" s="121"/>
      <c r="D860" s="121"/>
      <c r="E860" s="121"/>
      <c r="F860" s="121"/>
      <c r="G860" s="121"/>
      <c r="H860" s="121"/>
      <c r="I860" s="121"/>
      <c r="J860" s="121"/>
      <c r="K860" s="121"/>
      <c r="L860" s="121"/>
      <c r="M860" s="121"/>
      <c r="N860" s="121"/>
      <c r="O860" s="121"/>
      <c r="P860" s="121"/>
      <c r="Q860" s="121"/>
      <c r="R860" s="121"/>
      <c r="S860" s="121"/>
      <c r="T860" s="121"/>
    </row>
    <row r="861" spans="1:20" ht="15.75" customHeight="1" x14ac:dyDescent="0.25">
      <c r="A861" s="121"/>
      <c r="B861" s="121"/>
      <c r="C861" s="121"/>
      <c r="D861" s="121"/>
      <c r="E861" s="121"/>
      <c r="F861" s="121"/>
      <c r="G861" s="121"/>
      <c r="H861" s="121"/>
      <c r="I861" s="121"/>
      <c r="J861" s="121"/>
      <c r="K861" s="121"/>
      <c r="L861" s="121"/>
      <c r="M861" s="121"/>
      <c r="N861" s="121"/>
      <c r="O861" s="121"/>
      <c r="P861" s="121"/>
      <c r="Q861" s="121"/>
      <c r="R861" s="121"/>
      <c r="S861" s="121"/>
      <c r="T861" s="121"/>
    </row>
    <row r="862" spans="1:20" ht="15.75" customHeight="1" x14ac:dyDescent="0.25">
      <c r="A862" s="121"/>
      <c r="B862" s="121"/>
      <c r="C862" s="121"/>
      <c r="D862" s="121"/>
      <c r="E862" s="121"/>
      <c r="F862" s="121"/>
      <c r="G862" s="121"/>
      <c r="H862" s="121"/>
      <c r="I862" s="121"/>
      <c r="J862" s="121"/>
      <c r="K862" s="121"/>
      <c r="L862" s="121"/>
      <c r="M862" s="121"/>
      <c r="N862" s="121"/>
      <c r="O862" s="121"/>
      <c r="P862" s="121"/>
      <c r="Q862" s="121"/>
      <c r="R862" s="121"/>
      <c r="S862" s="121"/>
      <c r="T862" s="121"/>
    </row>
    <row r="863" spans="1:20" ht="15.75" customHeight="1" x14ac:dyDescent="0.25">
      <c r="A863" s="121"/>
      <c r="B863" s="121"/>
      <c r="C863" s="121"/>
      <c r="D863" s="121"/>
      <c r="E863" s="121"/>
      <c r="F863" s="121"/>
      <c r="G863" s="121"/>
      <c r="H863" s="121"/>
      <c r="I863" s="121"/>
      <c r="J863" s="121"/>
      <c r="K863" s="121"/>
      <c r="L863" s="121"/>
      <c r="M863" s="121"/>
      <c r="N863" s="121"/>
      <c r="O863" s="121"/>
      <c r="P863" s="121"/>
      <c r="Q863" s="121"/>
      <c r="R863" s="121"/>
      <c r="S863" s="121"/>
      <c r="T863" s="121"/>
    </row>
    <row r="864" spans="1:20" ht="15.75" customHeight="1" x14ac:dyDescent="0.25">
      <c r="A864" s="121"/>
      <c r="B864" s="121"/>
      <c r="C864" s="121"/>
      <c r="D864" s="121"/>
      <c r="E864" s="121"/>
      <c r="F864" s="121"/>
      <c r="G864" s="121"/>
      <c r="H864" s="121"/>
      <c r="I864" s="121"/>
      <c r="J864" s="121"/>
      <c r="K864" s="121"/>
      <c r="L864" s="121"/>
      <c r="M864" s="121"/>
      <c r="N864" s="121"/>
      <c r="O864" s="121"/>
      <c r="P864" s="121"/>
      <c r="Q864" s="121"/>
      <c r="R864" s="121"/>
      <c r="S864" s="121"/>
      <c r="T864" s="121"/>
    </row>
    <row r="865" spans="1:20" ht="15.75" customHeight="1" x14ac:dyDescent="0.25">
      <c r="A865" s="121"/>
      <c r="B865" s="121"/>
      <c r="C865" s="121"/>
      <c r="D865" s="121"/>
      <c r="E865" s="121"/>
      <c r="F865" s="121"/>
      <c r="G865" s="121"/>
      <c r="H865" s="121"/>
      <c r="I865" s="121"/>
      <c r="J865" s="121"/>
      <c r="K865" s="121"/>
      <c r="L865" s="121"/>
      <c r="M865" s="121"/>
      <c r="N865" s="121"/>
      <c r="O865" s="121"/>
      <c r="P865" s="121"/>
      <c r="Q865" s="121"/>
      <c r="R865" s="121"/>
      <c r="S865" s="121"/>
      <c r="T865" s="121"/>
    </row>
    <row r="866" spans="1:20" ht="15.75" customHeight="1" x14ac:dyDescent="0.25">
      <c r="A866" s="121"/>
      <c r="B866" s="121"/>
      <c r="C866" s="121"/>
      <c r="D866" s="121"/>
      <c r="E866" s="121"/>
      <c r="F866" s="121"/>
      <c r="G866" s="121"/>
      <c r="H866" s="121"/>
      <c r="I866" s="121"/>
      <c r="J866" s="121"/>
      <c r="K866" s="121"/>
      <c r="L866" s="121"/>
      <c r="M866" s="121"/>
      <c r="N866" s="121"/>
      <c r="O866" s="121"/>
      <c r="P866" s="121"/>
      <c r="Q866" s="121"/>
      <c r="R866" s="121"/>
      <c r="S866" s="121"/>
      <c r="T866" s="121"/>
    </row>
    <row r="867" spans="1:20" ht="15.75" customHeight="1" x14ac:dyDescent="0.25">
      <c r="A867" s="121"/>
      <c r="B867" s="121"/>
      <c r="C867" s="121"/>
      <c r="D867" s="121"/>
      <c r="E867" s="121"/>
      <c r="F867" s="121"/>
      <c r="G867" s="121"/>
      <c r="H867" s="121"/>
      <c r="I867" s="121"/>
      <c r="J867" s="121"/>
      <c r="K867" s="121"/>
      <c r="L867" s="121"/>
      <c r="M867" s="121"/>
      <c r="N867" s="121"/>
      <c r="O867" s="121"/>
      <c r="P867" s="121"/>
      <c r="Q867" s="121"/>
      <c r="R867" s="121"/>
      <c r="S867" s="121"/>
      <c r="T867" s="121"/>
    </row>
    <row r="868" spans="1:20" ht="15.75" customHeight="1" x14ac:dyDescent="0.25">
      <c r="A868" s="121"/>
      <c r="B868" s="121"/>
      <c r="C868" s="121"/>
      <c r="D868" s="121"/>
      <c r="E868" s="121"/>
      <c r="F868" s="121"/>
      <c r="G868" s="121"/>
      <c r="H868" s="121"/>
      <c r="I868" s="121"/>
      <c r="J868" s="121"/>
      <c r="K868" s="121"/>
      <c r="L868" s="121"/>
      <c r="M868" s="121"/>
      <c r="N868" s="121"/>
      <c r="O868" s="121"/>
      <c r="P868" s="121"/>
      <c r="Q868" s="121"/>
      <c r="R868" s="121"/>
      <c r="S868" s="121"/>
      <c r="T868" s="121"/>
    </row>
    <row r="869" spans="1:20" ht="15.75" customHeight="1" x14ac:dyDescent="0.25">
      <c r="A869" s="121"/>
      <c r="B869" s="121"/>
      <c r="C869" s="121"/>
      <c r="D869" s="121"/>
      <c r="E869" s="121"/>
      <c r="F869" s="121"/>
      <c r="G869" s="121"/>
      <c r="H869" s="121"/>
      <c r="I869" s="121"/>
      <c r="J869" s="121"/>
      <c r="K869" s="121"/>
      <c r="L869" s="121"/>
      <c r="M869" s="121"/>
      <c r="N869" s="121"/>
      <c r="O869" s="121"/>
      <c r="P869" s="121"/>
      <c r="Q869" s="121"/>
      <c r="R869" s="121"/>
      <c r="S869" s="121"/>
      <c r="T869" s="121"/>
    </row>
    <row r="870" spans="1:20" ht="15.75" customHeight="1" x14ac:dyDescent="0.25">
      <c r="A870" s="121"/>
      <c r="B870" s="121"/>
      <c r="C870" s="121"/>
      <c r="D870" s="121"/>
      <c r="E870" s="121"/>
      <c r="F870" s="121"/>
      <c r="G870" s="121"/>
      <c r="H870" s="121"/>
      <c r="I870" s="121"/>
      <c r="J870" s="121"/>
      <c r="K870" s="121"/>
      <c r="L870" s="121"/>
      <c r="M870" s="121"/>
      <c r="N870" s="121"/>
      <c r="O870" s="121"/>
      <c r="P870" s="121"/>
      <c r="Q870" s="121"/>
      <c r="R870" s="121"/>
      <c r="S870" s="121"/>
      <c r="T870" s="121"/>
    </row>
    <row r="871" spans="1:20" ht="15.75" customHeight="1" x14ac:dyDescent="0.25">
      <c r="A871" s="121"/>
      <c r="B871" s="121"/>
      <c r="C871" s="121"/>
      <c r="D871" s="121"/>
      <c r="E871" s="121"/>
      <c r="F871" s="121"/>
      <c r="G871" s="121"/>
      <c r="H871" s="121"/>
      <c r="I871" s="121"/>
      <c r="J871" s="121"/>
      <c r="K871" s="121"/>
      <c r="L871" s="121"/>
      <c r="M871" s="121"/>
      <c r="N871" s="121"/>
      <c r="O871" s="121"/>
      <c r="P871" s="121"/>
      <c r="Q871" s="121"/>
      <c r="R871" s="121"/>
      <c r="S871" s="121"/>
      <c r="T871" s="121"/>
    </row>
    <row r="872" spans="1:20" ht="15.75" customHeight="1" x14ac:dyDescent="0.25">
      <c r="A872" s="121"/>
      <c r="B872" s="121"/>
      <c r="C872" s="121"/>
      <c r="D872" s="121"/>
      <c r="E872" s="121"/>
      <c r="F872" s="121"/>
      <c r="G872" s="121"/>
      <c r="H872" s="121"/>
      <c r="I872" s="121"/>
      <c r="J872" s="121"/>
      <c r="K872" s="121"/>
      <c r="L872" s="121"/>
      <c r="M872" s="121"/>
      <c r="N872" s="121"/>
      <c r="O872" s="121"/>
      <c r="P872" s="121"/>
      <c r="Q872" s="121"/>
      <c r="R872" s="121"/>
      <c r="S872" s="121"/>
      <c r="T872" s="121"/>
    </row>
    <row r="873" spans="1:20" ht="15.75" customHeight="1" x14ac:dyDescent="0.25">
      <c r="A873" s="121"/>
      <c r="B873" s="121"/>
      <c r="C873" s="121"/>
      <c r="D873" s="121"/>
      <c r="E873" s="121"/>
      <c r="F873" s="121"/>
      <c r="G873" s="121"/>
      <c r="H873" s="121"/>
      <c r="I873" s="121"/>
      <c r="J873" s="121"/>
      <c r="K873" s="121"/>
      <c r="L873" s="121"/>
      <c r="M873" s="121"/>
      <c r="N873" s="121"/>
      <c r="O873" s="121"/>
      <c r="P873" s="121"/>
      <c r="Q873" s="121"/>
      <c r="R873" s="121"/>
      <c r="S873" s="121"/>
      <c r="T873" s="121"/>
    </row>
    <row r="874" spans="1:20" ht="15.75" customHeight="1" x14ac:dyDescent="0.25">
      <c r="A874" s="121"/>
      <c r="B874" s="121"/>
      <c r="C874" s="121"/>
      <c r="D874" s="121"/>
      <c r="E874" s="121"/>
      <c r="F874" s="121"/>
      <c r="G874" s="121"/>
      <c r="H874" s="121"/>
      <c r="I874" s="121"/>
      <c r="J874" s="121"/>
      <c r="K874" s="121"/>
      <c r="L874" s="121"/>
      <c r="M874" s="121"/>
      <c r="N874" s="121"/>
      <c r="O874" s="121"/>
      <c r="P874" s="121"/>
      <c r="Q874" s="121"/>
      <c r="R874" s="121"/>
      <c r="S874" s="121"/>
      <c r="T874" s="121"/>
    </row>
    <row r="875" spans="1:20" ht="15.75" customHeight="1" x14ac:dyDescent="0.25">
      <c r="A875" s="121"/>
      <c r="B875" s="121"/>
      <c r="C875" s="121"/>
      <c r="D875" s="121"/>
      <c r="E875" s="121"/>
      <c r="F875" s="121"/>
      <c r="G875" s="121"/>
      <c r="H875" s="121"/>
      <c r="I875" s="121"/>
      <c r="J875" s="121"/>
      <c r="K875" s="121"/>
      <c r="L875" s="121"/>
      <c r="M875" s="121"/>
      <c r="N875" s="121"/>
      <c r="O875" s="121"/>
      <c r="P875" s="121"/>
      <c r="Q875" s="121"/>
      <c r="R875" s="121"/>
      <c r="S875" s="121"/>
      <c r="T875" s="121"/>
    </row>
    <row r="876" spans="1:20" ht="15.75" customHeight="1" x14ac:dyDescent="0.25">
      <c r="A876" s="121"/>
      <c r="B876" s="121"/>
      <c r="C876" s="121"/>
      <c r="D876" s="121"/>
      <c r="E876" s="121"/>
      <c r="F876" s="121"/>
      <c r="G876" s="121"/>
      <c r="H876" s="121"/>
      <c r="I876" s="121"/>
      <c r="J876" s="121"/>
      <c r="K876" s="121"/>
      <c r="L876" s="121"/>
      <c r="M876" s="121"/>
      <c r="N876" s="121"/>
      <c r="O876" s="121"/>
      <c r="P876" s="121"/>
      <c r="Q876" s="121"/>
      <c r="R876" s="121"/>
      <c r="S876" s="121"/>
      <c r="T876" s="121"/>
    </row>
    <row r="877" spans="1:20" ht="15.75" customHeight="1" x14ac:dyDescent="0.25">
      <c r="A877" s="121"/>
      <c r="B877" s="121"/>
      <c r="C877" s="121"/>
      <c r="D877" s="121"/>
      <c r="E877" s="121"/>
      <c r="F877" s="121"/>
      <c r="G877" s="121"/>
      <c r="H877" s="121"/>
      <c r="I877" s="121"/>
      <c r="J877" s="121"/>
      <c r="K877" s="121"/>
      <c r="L877" s="121"/>
      <c r="M877" s="121"/>
      <c r="N877" s="121"/>
      <c r="O877" s="121"/>
      <c r="P877" s="121"/>
      <c r="Q877" s="121"/>
      <c r="R877" s="121"/>
      <c r="S877" s="121"/>
      <c r="T877" s="121"/>
    </row>
    <row r="878" spans="1:20" ht="15.75" customHeight="1" x14ac:dyDescent="0.25">
      <c r="A878" s="121"/>
      <c r="B878" s="121"/>
      <c r="C878" s="121"/>
      <c r="D878" s="121"/>
      <c r="E878" s="121"/>
      <c r="F878" s="121"/>
      <c r="G878" s="121"/>
      <c r="H878" s="121"/>
      <c r="I878" s="121"/>
      <c r="J878" s="121"/>
      <c r="K878" s="121"/>
      <c r="L878" s="121"/>
      <c r="M878" s="121"/>
      <c r="N878" s="121"/>
      <c r="O878" s="121"/>
      <c r="P878" s="121"/>
      <c r="Q878" s="121"/>
      <c r="R878" s="121"/>
      <c r="S878" s="121"/>
      <c r="T878" s="121"/>
    </row>
    <row r="879" spans="1:20" ht="15.75" customHeight="1" x14ac:dyDescent="0.25">
      <c r="A879" s="121"/>
      <c r="B879" s="121"/>
      <c r="C879" s="121"/>
      <c r="D879" s="121"/>
      <c r="E879" s="121"/>
      <c r="F879" s="121"/>
      <c r="G879" s="121"/>
      <c r="H879" s="121"/>
      <c r="I879" s="121"/>
      <c r="J879" s="121"/>
      <c r="K879" s="121"/>
      <c r="L879" s="121"/>
      <c r="M879" s="121"/>
      <c r="N879" s="121"/>
      <c r="O879" s="121"/>
      <c r="P879" s="121"/>
      <c r="Q879" s="121"/>
      <c r="R879" s="121"/>
      <c r="S879" s="121"/>
      <c r="T879" s="121"/>
    </row>
    <row r="880" spans="1:20" ht="15.75" customHeight="1" x14ac:dyDescent="0.25">
      <c r="A880" s="121"/>
      <c r="B880" s="121"/>
      <c r="C880" s="121"/>
      <c r="D880" s="121"/>
      <c r="E880" s="121"/>
      <c r="F880" s="121"/>
      <c r="G880" s="121"/>
      <c r="H880" s="121"/>
      <c r="I880" s="121"/>
      <c r="J880" s="121"/>
      <c r="K880" s="121"/>
      <c r="L880" s="121"/>
      <c r="M880" s="121"/>
      <c r="N880" s="121"/>
      <c r="O880" s="121"/>
      <c r="P880" s="121"/>
      <c r="Q880" s="121"/>
      <c r="R880" s="121"/>
      <c r="S880" s="121"/>
      <c r="T880" s="121"/>
    </row>
    <row r="881" spans="1:20" ht="15.75" customHeight="1" x14ac:dyDescent="0.25">
      <c r="A881" s="121"/>
      <c r="B881" s="121"/>
      <c r="C881" s="121"/>
      <c r="D881" s="121"/>
      <c r="E881" s="121"/>
      <c r="F881" s="121"/>
      <c r="G881" s="121"/>
      <c r="H881" s="121"/>
      <c r="I881" s="121"/>
      <c r="J881" s="121"/>
      <c r="K881" s="121"/>
      <c r="L881" s="121"/>
      <c r="M881" s="121"/>
      <c r="N881" s="121"/>
      <c r="O881" s="121"/>
      <c r="P881" s="121"/>
      <c r="Q881" s="121"/>
      <c r="R881" s="121"/>
      <c r="S881" s="121"/>
      <c r="T881" s="121"/>
    </row>
    <row r="882" spans="1:20" ht="15.75" customHeight="1" x14ac:dyDescent="0.25">
      <c r="A882" s="121"/>
      <c r="B882" s="121"/>
      <c r="C882" s="121"/>
      <c r="D882" s="121"/>
      <c r="E882" s="121"/>
      <c r="F882" s="121"/>
      <c r="G882" s="121"/>
      <c r="H882" s="121"/>
      <c r="I882" s="121"/>
      <c r="J882" s="121"/>
      <c r="K882" s="121"/>
      <c r="L882" s="121"/>
      <c r="M882" s="121"/>
      <c r="N882" s="121"/>
      <c r="O882" s="121"/>
      <c r="P882" s="121"/>
      <c r="Q882" s="121"/>
      <c r="R882" s="121"/>
      <c r="S882" s="121"/>
      <c r="T882" s="121"/>
    </row>
    <row r="883" spans="1:20" ht="15.75" customHeight="1" x14ac:dyDescent="0.25">
      <c r="A883" s="121"/>
      <c r="B883" s="121"/>
      <c r="C883" s="121"/>
      <c r="D883" s="121"/>
      <c r="E883" s="121"/>
      <c r="F883" s="121"/>
      <c r="G883" s="121"/>
      <c r="H883" s="121"/>
      <c r="I883" s="121"/>
      <c r="J883" s="121"/>
      <c r="K883" s="121"/>
      <c r="L883" s="121"/>
      <c r="M883" s="121"/>
      <c r="N883" s="121"/>
      <c r="O883" s="121"/>
      <c r="P883" s="121"/>
      <c r="Q883" s="121"/>
      <c r="R883" s="121"/>
      <c r="S883" s="121"/>
      <c r="T883" s="121"/>
    </row>
    <row r="884" spans="1:20" ht="15.75" customHeight="1" x14ac:dyDescent="0.25">
      <c r="A884" s="121"/>
      <c r="B884" s="121"/>
      <c r="C884" s="121"/>
      <c r="D884" s="121"/>
      <c r="E884" s="121"/>
      <c r="F884" s="121"/>
      <c r="G884" s="121"/>
      <c r="H884" s="121"/>
      <c r="I884" s="121"/>
      <c r="J884" s="121"/>
      <c r="K884" s="121"/>
      <c r="L884" s="121"/>
      <c r="M884" s="121"/>
      <c r="N884" s="121"/>
      <c r="O884" s="121"/>
      <c r="P884" s="121"/>
      <c r="Q884" s="121"/>
      <c r="R884" s="121"/>
      <c r="S884" s="121"/>
      <c r="T884" s="121"/>
    </row>
    <row r="885" spans="1:20" ht="15.75" customHeight="1" x14ac:dyDescent="0.25">
      <c r="A885" s="121"/>
      <c r="B885" s="121"/>
      <c r="C885" s="121"/>
      <c r="D885" s="121"/>
      <c r="E885" s="121"/>
      <c r="F885" s="121"/>
      <c r="G885" s="121"/>
      <c r="H885" s="121"/>
      <c r="I885" s="121"/>
      <c r="J885" s="121"/>
      <c r="K885" s="121"/>
      <c r="L885" s="121"/>
      <c r="M885" s="121"/>
      <c r="N885" s="121"/>
      <c r="O885" s="121"/>
      <c r="P885" s="121"/>
      <c r="Q885" s="121"/>
      <c r="R885" s="121"/>
      <c r="S885" s="121"/>
      <c r="T885" s="121"/>
    </row>
    <row r="886" spans="1:20" ht="15.75" customHeight="1" x14ac:dyDescent="0.25">
      <c r="A886" s="121"/>
      <c r="B886" s="121"/>
      <c r="C886" s="121"/>
      <c r="D886" s="121"/>
      <c r="E886" s="121"/>
      <c r="F886" s="121"/>
      <c r="G886" s="121"/>
      <c r="H886" s="121"/>
      <c r="I886" s="121"/>
      <c r="J886" s="121"/>
      <c r="K886" s="121"/>
      <c r="L886" s="121"/>
      <c r="M886" s="121"/>
      <c r="N886" s="121"/>
      <c r="O886" s="121"/>
      <c r="P886" s="121"/>
      <c r="Q886" s="121"/>
      <c r="R886" s="121"/>
      <c r="S886" s="121"/>
      <c r="T886" s="121"/>
    </row>
    <row r="887" spans="1:20" ht="15.75" customHeight="1" x14ac:dyDescent="0.25">
      <c r="A887" s="121"/>
      <c r="B887" s="121"/>
      <c r="C887" s="121"/>
      <c r="D887" s="121"/>
      <c r="E887" s="121"/>
      <c r="F887" s="121"/>
      <c r="G887" s="121"/>
      <c r="H887" s="121"/>
      <c r="I887" s="121"/>
      <c r="J887" s="121"/>
      <c r="K887" s="121"/>
      <c r="L887" s="121"/>
      <c r="M887" s="121"/>
      <c r="N887" s="121"/>
      <c r="O887" s="121"/>
      <c r="P887" s="121"/>
      <c r="Q887" s="121"/>
      <c r="R887" s="121"/>
      <c r="S887" s="121"/>
      <c r="T887" s="121"/>
    </row>
    <row r="888" spans="1:20" ht="15.75" customHeight="1" x14ac:dyDescent="0.25">
      <c r="A888" s="121"/>
      <c r="B888" s="121"/>
      <c r="C888" s="121"/>
      <c r="D888" s="121"/>
      <c r="E888" s="121"/>
      <c r="F888" s="121"/>
      <c r="G888" s="121"/>
      <c r="H888" s="121"/>
      <c r="I888" s="121"/>
      <c r="J888" s="121"/>
      <c r="K888" s="121"/>
      <c r="L888" s="121"/>
      <c r="M888" s="121"/>
      <c r="N888" s="121"/>
      <c r="O888" s="121"/>
      <c r="P888" s="121"/>
      <c r="Q888" s="121"/>
      <c r="R888" s="121"/>
      <c r="S888" s="121"/>
      <c r="T888" s="121"/>
    </row>
    <row r="889" spans="1:20" ht="15.75" customHeight="1" x14ac:dyDescent="0.25">
      <c r="A889" s="121"/>
      <c r="B889" s="121"/>
      <c r="C889" s="121"/>
      <c r="D889" s="121"/>
      <c r="E889" s="121"/>
      <c r="F889" s="121"/>
      <c r="G889" s="121"/>
      <c r="H889" s="121"/>
      <c r="I889" s="121"/>
      <c r="J889" s="121"/>
      <c r="K889" s="121"/>
      <c r="L889" s="121"/>
      <c r="M889" s="121"/>
      <c r="N889" s="121"/>
      <c r="O889" s="121"/>
      <c r="P889" s="121"/>
      <c r="Q889" s="121"/>
      <c r="R889" s="121"/>
      <c r="S889" s="121"/>
      <c r="T889" s="121"/>
    </row>
    <row r="890" spans="1:20" ht="15.75" customHeight="1" x14ac:dyDescent="0.25">
      <c r="A890" s="121"/>
      <c r="B890" s="121"/>
      <c r="C890" s="121"/>
      <c r="D890" s="121"/>
      <c r="E890" s="121"/>
      <c r="F890" s="121"/>
      <c r="G890" s="121"/>
      <c r="H890" s="121"/>
      <c r="I890" s="121"/>
      <c r="J890" s="121"/>
      <c r="K890" s="121"/>
      <c r="L890" s="121"/>
      <c r="M890" s="121"/>
      <c r="N890" s="121"/>
      <c r="O890" s="121"/>
      <c r="P890" s="121"/>
      <c r="Q890" s="121"/>
      <c r="R890" s="121"/>
      <c r="S890" s="121"/>
      <c r="T890" s="121"/>
    </row>
    <row r="891" spans="1:20" ht="15.75" customHeight="1" x14ac:dyDescent="0.25">
      <c r="A891" s="121"/>
      <c r="B891" s="121"/>
      <c r="C891" s="121"/>
      <c r="D891" s="121"/>
      <c r="E891" s="121"/>
      <c r="F891" s="121"/>
      <c r="G891" s="121"/>
      <c r="H891" s="121"/>
      <c r="I891" s="121"/>
      <c r="J891" s="121"/>
      <c r="K891" s="121"/>
      <c r="L891" s="121"/>
      <c r="M891" s="121"/>
      <c r="N891" s="121"/>
      <c r="O891" s="121"/>
      <c r="P891" s="121"/>
      <c r="Q891" s="121"/>
      <c r="R891" s="121"/>
      <c r="S891" s="121"/>
      <c r="T891" s="121"/>
    </row>
    <row r="892" spans="1:20" ht="15.75" customHeight="1" x14ac:dyDescent="0.25">
      <c r="A892" s="121"/>
      <c r="B892" s="121"/>
      <c r="C892" s="121"/>
      <c r="D892" s="121"/>
      <c r="E892" s="121"/>
      <c r="F892" s="121"/>
      <c r="G892" s="121"/>
      <c r="H892" s="121"/>
      <c r="I892" s="121"/>
      <c r="J892" s="121"/>
      <c r="K892" s="121"/>
      <c r="L892" s="121"/>
      <c r="M892" s="121"/>
      <c r="N892" s="121"/>
      <c r="O892" s="121"/>
      <c r="P892" s="121"/>
      <c r="Q892" s="121"/>
      <c r="R892" s="121"/>
      <c r="S892" s="121"/>
      <c r="T892" s="121"/>
    </row>
    <row r="893" spans="1:20" ht="15.75" customHeight="1" x14ac:dyDescent="0.25">
      <c r="A893" s="121"/>
      <c r="B893" s="121"/>
      <c r="C893" s="121"/>
      <c r="D893" s="121"/>
      <c r="E893" s="121"/>
      <c r="F893" s="121"/>
      <c r="G893" s="121"/>
      <c r="H893" s="121"/>
      <c r="I893" s="121"/>
      <c r="J893" s="121"/>
      <c r="K893" s="121"/>
      <c r="L893" s="121"/>
      <c r="M893" s="121"/>
      <c r="N893" s="121"/>
      <c r="O893" s="121"/>
      <c r="P893" s="121"/>
      <c r="Q893" s="121"/>
      <c r="R893" s="121"/>
      <c r="S893" s="121"/>
      <c r="T893" s="121"/>
    </row>
    <row r="894" spans="1:20" ht="15.75" customHeight="1" x14ac:dyDescent="0.25">
      <c r="A894" s="121"/>
      <c r="B894" s="121"/>
      <c r="C894" s="121"/>
      <c r="D894" s="121"/>
      <c r="E894" s="121"/>
      <c r="F894" s="121"/>
      <c r="G894" s="121"/>
      <c r="H894" s="121"/>
      <c r="I894" s="121"/>
      <c r="J894" s="121"/>
      <c r="K894" s="121"/>
      <c r="L894" s="121"/>
      <c r="M894" s="121"/>
      <c r="N894" s="121"/>
      <c r="O894" s="121"/>
      <c r="P894" s="121"/>
      <c r="Q894" s="121"/>
      <c r="R894" s="121"/>
      <c r="S894" s="121"/>
      <c r="T894" s="121"/>
    </row>
    <row r="895" spans="1:20" ht="15.75" customHeight="1" x14ac:dyDescent="0.25">
      <c r="A895" s="121"/>
      <c r="B895" s="121"/>
      <c r="C895" s="121"/>
      <c r="D895" s="121"/>
      <c r="E895" s="121"/>
      <c r="F895" s="121"/>
      <c r="G895" s="121"/>
      <c r="H895" s="121"/>
      <c r="I895" s="121"/>
      <c r="J895" s="121"/>
      <c r="K895" s="121"/>
      <c r="L895" s="121"/>
      <c r="M895" s="121"/>
      <c r="N895" s="121"/>
      <c r="O895" s="121"/>
      <c r="P895" s="121"/>
      <c r="Q895" s="121"/>
      <c r="R895" s="121"/>
      <c r="S895" s="121"/>
      <c r="T895" s="121"/>
    </row>
    <row r="896" spans="1:20" ht="15.75" customHeight="1" x14ac:dyDescent="0.25">
      <c r="A896" s="121"/>
      <c r="B896" s="121"/>
      <c r="C896" s="121"/>
      <c r="D896" s="121"/>
      <c r="E896" s="121"/>
      <c r="F896" s="121"/>
      <c r="G896" s="121"/>
      <c r="H896" s="121"/>
      <c r="I896" s="121"/>
      <c r="J896" s="121"/>
      <c r="K896" s="121"/>
      <c r="L896" s="121"/>
      <c r="M896" s="121"/>
      <c r="N896" s="121"/>
      <c r="O896" s="121"/>
      <c r="P896" s="121"/>
      <c r="Q896" s="121"/>
      <c r="R896" s="121"/>
      <c r="S896" s="121"/>
      <c r="T896" s="121"/>
    </row>
    <row r="897" spans="1:20" ht="15.75" customHeight="1" x14ac:dyDescent="0.25">
      <c r="A897" s="121"/>
      <c r="B897" s="121"/>
      <c r="C897" s="121"/>
      <c r="D897" s="121"/>
      <c r="E897" s="121"/>
      <c r="F897" s="121"/>
      <c r="G897" s="121"/>
      <c r="H897" s="121"/>
      <c r="I897" s="121"/>
      <c r="J897" s="121"/>
      <c r="K897" s="121"/>
      <c r="L897" s="121"/>
      <c r="M897" s="121"/>
      <c r="N897" s="121"/>
      <c r="O897" s="121"/>
      <c r="P897" s="121"/>
      <c r="Q897" s="121"/>
      <c r="R897" s="121"/>
      <c r="S897" s="121"/>
      <c r="T897" s="121"/>
    </row>
    <row r="898" spans="1:20" ht="15.75" customHeight="1" x14ac:dyDescent="0.25">
      <c r="A898" s="121"/>
      <c r="B898" s="121"/>
      <c r="C898" s="121"/>
      <c r="D898" s="121"/>
      <c r="E898" s="121"/>
      <c r="F898" s="121"/>
      <c r="G898" s="121"/>
      <c r="H898" s="121"/>
      <c r="I898" s="121"/>
      <c r="J898" s="121"/>
      <c r="K898" s="121"/>
      <c r="L898" s="121"/>
      <c r="M898" s="121"/>
      <c r="N898" s="121"/>
      <c r="O898" s="121"/>
      <c r="P898" s="121"/>
      <c r="Q898" s="121"/>
      <c r="R898" s="121"/>
      <c r="S898" s="121"/>
      <c r="T898" s="121"/>
    </row>
    <row r="899" spans="1:20" ht="15.75" customHeight="1" x14ac:dyDescent="0.25">
      <c r="A899" s="121"/>
      <c r="B899" s="121"/>
      <c r="C899" s="121"/>
      <c r="D899" s="121"/>
      <c r="E899" s="121"/>
      <c r="F899" s="121"/>
      <c r="G899" s="121"/>
      <c r="H899" s="121"/>
      <c r="I899" s="121"/>
      <c r="J899" s="121"/>
      <c r="K899" s="121"/>
      <c r="L899" s="121"/>
      <c r="M899" s="121"/>
      <c r="N899" s="121"/>
      <c r="O899" s="121"/>
      <c r="P899" s="121"/>
      <c r="Q899" s="121"/>
      <c r="R899" s="121"/>
      <c r="S899" s="121"/>
      <c r="T899" s="121"/>
    </row>
    <row r="900" spans="1:20" ht="15.75" customHeight="1" x14ac:dyDescent="0.25">
      <c r="A900" s="121"/>
      <c r="B900" s="121"/>
      <c r="C900" s="121"/>
      <c r="D900" s="121"/>
      <c r="E900" s="121"/>
      <c r="F900" s="121"/>
      <c r="G900" s="121"/>
      <c r="H900" s="121"/>
      <c r="I900" s="121"/>
      <c r="J900" s="121"/>
      <c r="K900" s="121"/>
      <c r="L900" s="121"/>
      <c r="M900" s="121"/>
      <c r="N900" s="121"/>
      <c r="O900" s="121"/>
      <c r="P900" s="121"/>
      <c r="Q900" s="121"/>
      <c r="R900" s="121"/>
      <c r="S900" s="121"/>
      <c r="T900" s="121"/>
    </row>
    <row r="901" spans="1:20" ht="15.75" customHeight="1" x14ac:dyDescent="0.25">
      <c r="A901" s="121"/>
      <c r="B901" s="121"/>
      <c r="C901" s="121"/>
      <c r="D901" s="121"/>
      <c r="E901" s="121"/>
      <c r="F901" s="121"/>
      <c r="G901" s="121"/>
      <c r="H901" s="121"/>
      <c r="I901" s="121"/>
      <c r="J901" s="121"/>
      <c r="K901" s="121"/>
      <c r="L901" s="121"/>
      <c r="M901" s="121"/>
      <c r="N901" s="121"/>
      <c r="O901" s="121"/>
      <c r="P901" s="121"/>
      <c r="Q901" s="121"/>
      <c r="R901" s="121"/>
      <c r="S901" s="121"/>
      <c r="T901" s="121"/>
    </row>
    <row r="902" spans="1:20" ht="15.75" customHeight="1" x14ac:dyDescent="0.25">
      <c r="A902" s="121"/>
      <c r="B902" s="121"/>
      <c r="C902" s="121"/>
      <c r="D902" s="121"/>
      <c r="E902" s="121"/>
      <c r="F902" s="121"/>
      <c r="G902" s="121"/>
      <c r="H902" s="121"/>
      <c r="I902" s="121"/>
      <c r="J902" s="121"/>
      <c r="K902" s="121"/>
      <c r="L902" s="121"/>
      <c r="M902" s="121"/>
      <c r="N902" s="121"/>
      <c r="O902" s="121"/>
      <c r="P902" s="121"/>
      <c r="Q902" s="121"/>
      <c r="R902" s="121"/>
      <c r="S902" s="121"/>
      <c r="T902" s="121"/>
    </row>
    <row r="903" spans="1:20" ht="15.75" customHeight="1" x14ac:dyDescent="0.25">
      <c r="A903" s="121"/>
      <c r="B903" s="121"/>
      <c r="C903" s="121"/>
      <c r="D903" s="121"/>
      <c r="E903" s="121"/>
      <c r="F903" s="121"/>
      <c r="G903" s="121"/>
      <c r="H903" s="121"/>
      <c r="I903" s="121"/>
      <c r="J903" s="121"/>
      <c r="K903" s="121"/>
      <c r="L903" s="121"/>
      <c r="M903" s="121"/>
      <c r="N903" s="121"/>
      <c r="O903" s="121"/>
      <c r="P903" s="121"/>
      <c r="Q903" s="121"/>
      <c r="R903" s="121"/>
      <c r="S903" s="121"/>
      <c r="T903" s="121"/>
    </row>
    <row r="904" spans="1:20" ht="15.75" customHeight="1" x14ac:dyDescent="0.25">
      <c r="A904" s="121"/>
      <c r="B904" s="121"/>
      <c r="C904" s="121"/>
      <c r="D904" s="121"/>
      <c r="E904" s="121"/>
      <c r="F904" s="121"/>
      <c r="G904" s="121"/>
      <c r="H904" s="121"/>
      <c r="I904" s="121"/>
      <c r="J904" s="121"/>
      <c r="K904" s="121"/>
      <c r="L904" s="121"/>
      <c r="M904" s="121"/>
      <c r="N904" s="121"/>
      <c r="O904" s="121"/>
      <c r="P904" s="121"/>
      <c r="Q904" s="121"/>
      <c r="R904" s="121"/>
      <c r="S904" s="121"/>
      <c r="T904" s="121"/>
    </row>
    <row r="905" spans="1:20" ht="15.75" customHeight="1" x14ac:dyDescent="0.25">
      <c r="A905" s="121"/>
      <c r="B905" s="121"/>
      <c r="C905" s="121"/>
      <c r="D905" s="121"/>
      <c r="E905" s="121"/>
      <c r="F905" s="121"/>
      <c r="G905" s="121"/>
      <c r="H905" s="121"/>
      <c r="I905" s="121"/>
      <c r="J905" s="121"/>
      <c r="K905" s="121"/>
      <c r="L905" s="121"/>
      <c r="M905" s="121"/>
      <c r="N905" s="121"/>
      <c r="O905" s="121"/>
      <c r="P905" s="121"/>
      <c r="Q905" s="121"/>
      <c r="R905" s="121"/>
      <c r="S905" s="121"/>
      <c r="T905" s="121"/>
    </row>
    <row r="906" spans="1:20" ht="15.75" customHeight="1" x14ac:dyDescent="0.25">
      <c r="A906" s="121"/>
      <c r="B906" s="121"/>
      <c r="C906" s="121"/>
      <c r="D906" s="121"/>
      <c r="E906" s="121"/>
      <c r="F906" s="121"/>
      <c r="G906" s="121"/>
      <c r="H906" s="121"/>
      <c r="I906" s="121"/>
      <c r="J906" s="121"/>
      <c r="K906" s="121"/>
      <c r="L906" s="121"/>
      <c r="M906" s="121"/>
      <c r="N906" s="121"/>
      <c r="O906" s="121"/>
      <c r="P906" s="121"/>
      <c r="Q906" s="121"/>
      <c r="R906" s="121"/>
      <c r="S906" s="121"/>
      <c r="T906" s="121"/>
    </row>
    <row r="907" spans="1:20" ht="15.75" customHeight="1" x14ac:dyDescent="0.25">
      <c r="A907" s="121"/>
      <c r="B907" s="121"/>
      <c r="C907" s="121"/>
      <c r="D907" s="121"/>
      <c r="E907" s="121"/>
      <c r="F907" s="121"/>
      <c r="G907" s="121"/>
      <c r="H907" s="121"/>
      <c r="I907" s="121"/>
      <c r="J907" s="121"/>
      <c r="K907" s="121"/>
      <c r="L907" s="121"/>
      <c r="M907" s="121"/>
      <c r="N907" s="121"/>
      <c r="O907" s="121"/>
      <c r="P907" s="121"/>
      <c r="Q907" s="121"/>
      <c r="R907" s="121"/>
      <c r="S907" s="121"/>
      <c r="T907" s="121"/>
    </row>
    <row r="908" spans="1:20" ht="15.75" customHeight="1" x14ac:dyDescent="0.25">
      <c r="A908" s="121"/>
      <c r="B908" s="121"/>
      <c r="C908" s="121"/>
      <c r="D908" s="121"/>
      <c r="E908" s="121"/>
      <c r="F908" s="121"/>
      <c r="G908" s="121"/>
      <c r="H908" s="121"/>
      <c r="I908" s="121"/>
      <c r="J908" s="121"/>
      <c r="K908" s="121"/>
      <c r="L908" s="121"/>
      <c r="M908" s="121"/>
      <c r="N908" s="121"/>
      <c r="O908" s="121"/>
      <c r="P908" s="121"/>
      <c r="Q908" s="121"/>
      <c r="R908" s="121"/>
      <c r="S908" s="121"/>
      <c r="T908" s="121"/>
    </row>
    <row r="909" spans="1:20" ht="15.75" customHeight="1" x14ac:dyDescent="0.25">
      <c r="A909" s="121"/>
      <c r="B909" s="121"/>
      <c r="C909" s="121"/>
      <c r="D909" s="121"/>
      <c r="E909" s="121"/>
      <c r="F909" s="121"/>
      <c r="G909" s="121"/>
      <c r="H909" s="121"/>
      <c r="I909" s="121"/>
      <c r="J909" s="121"/>
      <c r="K909" s="121"/>
      <c r="L909" s="121"/>
      <c r="M909" s="121"/>
      <c r="N909" s="121"/>
      <c r="O909" s="121"/>
      <c r="P909" s="121"/>
      <c r="Q909" s="121"/>
      <c r="R909" s="121"/>
      <c r="S909" s="121"/>
      <c r="T909" s="121"/>
    </row>
    <row r="910" spans="1:20" ht="15.75" customHeight="1" x14ac:dyDescent="0.25">
      <c r="A910" s="121"/>
      <c r="B910" s="121"/>
      <c r="C910" s="121"/>
      <c r="D910" s="121"/>
      <c r="E910" s="121"/>
      <c r="F910" s="121"/>
      <c r="G910" s="121"/>
      <c r="H910" s="121"/>
      <c r="I910" s="121"/>
      <c r="J910" s="121"/>
      <c r="K910" s="121"/>
      <c r="L910" s="121"/>
      <c r="M910" s="121"/>
      <c r="N910" s="121"/>
      <c r="O910" s="121"/>
      <c r="P910" s="121"/>
      <c r="Q910" s="121"/>
      <c r="R910" s="121"/>
      <c r="S910" s="121"/>
      <c r="T910" s="121"/>
    </row>
    <row r="911" spans="1:20" ht="15.75" customHeight="1" x14ac:dyDescent="0.25">
      <c r="A911" s="121"/>
      <c r="B911" s="121"/>
      <c r="C911" s="121"/>
      <c r="D911" s="121"/>
      <c r="E911" s="121"/>
      <c r="F911" s="121"/>
      <c r="G911" s="121"/>
      <c r="H911" s="121"/>
      <c r="I911" s="121"/>
      <c r="J911" s="121"/>
      <c r="K911" s="121"/>
      <c r="L911" s="121"/>
      <c r="M911" s="121"/>
      <c r="N911" s="121"/>
      <c r="O911" s="121"/>
      <c r="P911" s="121"/>
      <c r="Q911" s="121"/>
      <c r="R911" s="121"/>
      <c r="S911" s="121"/>
      <c r="T911" s="121"/>
    </row>
    <row r="912" spans="1:20" ht="15.75" customHeight="1" x14ac:dyDescent="0.25">
      <c r="A912" s="121"/>
      <c r="B912" s="121"/>
      <c r="C912" s="121"/>
      <c r="D912" s="121"/>
      <c r="E912" s="121"/>
      <c r="F912" s="121"/>
      <c r="G912" s="121"/>
      <c r="H912" s="121"/>
      <c r="I912" s="121"/>
      <c r="J912" s="121"/>
      <c r="K912" s="121"/>
      <c r="L912" s="121"/>
      <c r="M912" s="121"/>
      <c r="N912" s="121"/>
      <c r="O912" s="121"/>
      <c r="P912" s="121"/>
      <c r="Q912" s="121"/>
      <c r="R912" s="121"/>
      <c r="S912" s="121"/>
      <c r="T912" s="121"/>
    </row>
    <row r="913" spans="1:20" ht="15.75" customHeight="1" x14ac:dyDescent="0.25">
      <c r="A913" s="121"/>
      <c r="B913" s="121"/>
      <c r="C913" s="121"/>
      <c r="D913" s="121"/>
      <c r="E913" s="121"/>
      <c r="F913" s="121"/>
      <c r="G913" s="121"/>
      <c r="H913" s="121"/>
      <c r="I913" s="121"/>
      <c r="J913" s="121"/>
      <c r="K913" s="121"/>
      <c r="L913" s="121"/>
      <c r="M913" s="121"/>
      <c r="N913" s="121"/>
      <c r="O913" s="121"/>
      <c r="P913" s="121"/>
      <c r="Q913" s="121"/>
      <c r="R913" s="121"/>
      <c r="S913" s="121"/>
      <c r="T913" s="121"/>
    </row>
    <row r="914" spans="1:20" ht="15.75" customHeight="1" x14ac:dyDescent="0.25">
      <c r="A914" s="121"/>
      <c r="B914" s="121"/>
      <c r="C914" s="121"/>
      <c r="D914" s="121"/>
      <c r="E914" s="121"/>
      <c r="F914" s="121"/>
      <c r="G914" s="121"/>
      <c r="H914" s="121"/>
      <c r="I914" s="121"/>
      <c r="J914" s="121"/>
      <c r="K914" s="121"/>
      <c r="L914" s="121"/>
      <c r="M914" s="121"/>
      <c r="N914" s="121"/>
      <c r="O914" s="121"/>
      <c r="P914" s="121"/>
      <c r="Q914" s="121"/>
      <c r="R914" s="121"/>
      <c r="S914" s="121"/>
      <c r="T914" s="121"/>
    </row>
    <row r="915" spans="1:20" ht="15.75" customHeight="1" x14ac:dyDescent="0.25">
      <c r="A915" s="121"/>
      <c r="B915" s="121"/>
      <c r="C915" s="121"/>
      <c r="D915" s="121"/>
      <c r="E915" s="121"/>
      <c r="F915" s="121"/>
      <c r="G915" s="121"/>
      <c r="H915" s="121"/>
      <c r="I915" s="121"/>
      <c r="J915" s="121"/>
      <c r="K915" s="121"/>
      <c r="L915" s="121"/>
      <c r="M915" s="121"/>
      <c r="N915" s="121"/>
      <c r="O915" s="121"/>
      <c r="P915" s="121"/>
      <c r="Q915" s="121"/>
      <c r="R915" s="121"/>
      <c r="S915" s="121"/>
      <c r="T915" s="121"/>
    </row>
    <row r="916" spans="1:20" ht="15.75" customHeight="1" x14ac:dyDescent="0.25">
      <c r="A916" s="121"/>
      <c r="B916" s="121"/>
      <c r="C916" s="121"/>
      <c r="D916" s="121"/>
      <c r="E916" s="121"/>
      <c r="F916" s="121"/>
      <c r="G916" s="121"/>
      <c r="H916" s="121"/>
      <c r="I916" s="121"/>
      <c r="J916" s="121"/>
      <c r="K916" s="121"/>
      <c r="L916" s="121"/>
      <c r="M916" s="121"/>
      <c r="N916" s="121"/>
      <c r="O916" s="121"/>
      <c r="P916" s="121"/>
      <c r="Q916" s="121"/>
      <c r="R916" s="121"/>
      <c r="S916" s="121"/>
      <c r="T916" s="121"/>
    </row>
    <row r="917" spans="1:20" ht="15.75" customHeight="1" x14ac:dyDescent="0.25">
      <c r="A917" s="121"/>
      <c r="B917" s="121"/>
      <c r="C917" s="121"/>
      <c r="D917" s="121"/>
      <c r="E917" s="121"/>
      <c r="F917" s="121"/>
      <c r="G917" s="121"/>
      <c r="H917" s="121"/>
      <c r="I917" s="121"/>
      <c r="J917" s="121"/>
      <c r="K917" s="121"/>
      <c r="L917" s="121"/>
      <c r="M917" s="121"/>
      <c r="N917" s="121"/>
      <c r="O917" s="121"/>
      <c r="P917" s="121"/>
      <c r="Q917" s="121"/>
      <c r="R917" s="121"/>
      <c r="S917" s="121"/>
      <c r="T917" s="121"/>
    </row>
    <row r="918" spans="1:20" ht="15.75" customHeight="1" x14ac:dyDescent="0.25">
      <c r="A918" s="121"/>
      <c r="B918" s="121"/>
      <c r="C918" s="121"/>
      <c r="D918" s="121"/>
      <c r="E918" s="121"/>
      <c r="F918" s="121"/>
      <c r="G918" s="121"/>
      <c r="H918" s="121"/>
      <c r="I918" s="121"/>
      <c r="J918" s="121"/>
      <c r="K918" s="121"/>
      <c r="L918" s="121"/>
      <c r="M918" s="121"/>
      <c r="N918" s="121"/>
      <c r="O918" s="121"/>
      <c r="P918" s="121"/>
      <c r="Q918" s="121"/>
      <c r="R918" s="121"/>
      <c r="S918" s="121"/>
      <c r="T918" s="121"/>
    </row>
    <row r="919" spans="1:20" ht="15.75" customHeight="1" x14ac:dyDescent="0.25">
      <c r="A919" s="121"/>
      <c r="B919" s="121"/>
      <c r="C919" s="121"/>
      <c r="D919" s="121"/>
      <c r="E919" s="121"/>
      <c r="F919" s="121"/>
      <c r="G919" s="121"/>
      <c r="H919" s="121"/>
      <c r="I919" s="121"/>
      <c r="J919" s="121"/>
      <c r="K919" s="121"/>
      <c r="L919" s="121"/>
      <c r="M919" s="121"/>
      <c r="N919" s="121"/>
      <c r="O919" s="121"/>
      <c r="P919" s="121"/>
      <c r="Q919" s="121"/>
      <c r="R919" s="121"/>
      <c r="S919" s="121"/>
      <c r="T919" s="121"/>
    </row>
    <row r="920" spans="1:20" ht="15.75" customHeight="1" x14ac:dyDescent="0.25">
      <c r="A920" s="121"/>
      <c r="B920" s="121"/>
      <c r="C920" s="121"/>
      <c r="D920" s="121"/>
      <c r="E920" s="121"/>
      <c r="F920" s="121"/>
      <c r="G920" s="121"/>
      <c r="H920" s="121"/>
      <c r="I920" s="121"/>
      <c r="J920" s="121"/>
      <c r="K920" s="121"/>
      <c r="L920" s="121"/>
      <c r="M920" s="121"/>
      <c r="N920" s="121"/>
      <c r="O920" s="121"/>
      <c r="P920" s="121"/>
      <c r="Q920" s="121"/>
      <c r="R920" s="121"/>
      <c r="S920" s="121"/>
      <c r="T920" s="121"/>
    </row>
    <row r="921" spans="1:20" ht="15.75" customHeight="1" x14ac:dyDescent="0.25">
      <c r="A921" s="121"/>
      <c r="B921" s="121"/>
      <c r="C921" s="121"/>
      <c r="D921" s="121"/>
      <c r="E921" s="121"/>
      <c r="F921" s="121"/>
      <c r="G921" s="121"/>
      <c r="H921" s="121"/>
      <c r="I921" s="121"/>
      <c r="J921" s="121"/>
      <c r="K921" s="121"/>
      <c r="L921" s="121"/>
      <c r="M921" s="121"/>
      <c r="N921" s="121"/>
      <c r="O921" s="121"/>
      <c r="P921" s="121"/>
      <c r="Q921" s="121"/>
      <c r="R921" s="121"/>
      <c r="S921" s="121"/>
      <c r="T921" s="121"/>
    </row>
    <row r="922" spans="1:20" ht="15.75" customHeight="1" x14ac:dyDescent="0.25">
      <c r="A922" s="121"/>
      <c r="B922" s="121"/>
      <c r="C922" s="121"/>
      <c r="D922" s="121"/>
      <c r="E922" s="121"/>
      <c r="F922" s="121"/>
      <c r="G922" s="121"/>
      <c r="H922" s="121"/>
      <c r="I922" s="121"/>
      <c r="J922" s="121"/>
      <c r="K922" s="121"/>
      <c r="L922" s="121"/>
      <c r="M922" s="121"/>
      <c r="N922" s="121"/>
      <c r="O922" s="121"/>
      <c r="P922" s="121"/>
      <c r="Q922" s="121"/>
      <c r="R922" s="121"/>
      <c r="S922" s="121"/>
      <c r="T922" s="121"/>
    </row>
    <row r="923" spans="1:20" ht="15.75" customHeight="1" x14ac:dyDescent="0.25">
      <c r="A923" s="121"/>
      <c r="B923" s="121"/>
      <c r="C923" s="121"/>
      <c r="D923" s="121"/>
      <c r="E923" s="121"/>
      <c r="F923" s="121"/>
      <c r="G923" s="121"/>
      <c r="H923" s="121"/>
      <c r="I923" s="121"/>
      <c r="J923" s="121"/>
      <c r="K923" s="121"/>
      <c r="L923" s="121"/>
      <c r="M923" s="121"/>
      <c r="N923" s="121"/>
      <c r="O923" s="121"/>
      <c r="P923" s="121"/>
      <c r="Q923" s="121"/>
      <c r="R923" s="121"/>
      <c r="S923" s="121"/>
      <c r="T923" s="121"/>
    </row>
    <row r="924" spans="1:20" ht="15.75" customHeight="1" x14ac:dyDescent="0.25">
      <c r="A924" s="121"/>
      <c r="B924" s="121"/>
      <c r="C924" s="121"/>
      <c r="D924" s="121"/>
      <c r="E924" s="121"/>
      <c r="F924" s="121"/>
      <c r="G924" s="121"/>
      <c r="H924" s="121"/>
      <c r="I924" s="121"/>
      <c r="J924" s="121"/>
      <c r="K924" s="121"/>
      <c r="L924" s="121"/>
      <c r="M924" s="121"/>
      <c r="N924" s="121"/>
      <c r="O924" s="121"/>
      <c r="P924" s="121"/>
      <c r="Q924" s="121"/>
      <c r="R924" s="121"/>
      <c r="S924" s="121"/>
      <c r="T924" s="121"/>
    </row>
    <row r="925" spans="1:20" ht="15.75" customHeight="1" x14ac:dyDescent="0.25">
      <c r="A925" s="121"/>
      <c r="B925" s="121"/>
      <c r="C925" s="121"/>
      <c r="D925" s="121"/>
      <c r="E925" s="121"/>
      <c r="F925" s="121"/>
      <c r="G925" s="121"/>
      <c r="H925" s="121"/>
      <c r="I925" s="121"/>
      <c r="J925" s="121"/>
      <c r="K925" s="121"/>
      <c r="L925" s="121"/>
      <c r="M925" s="121"/>
      <c r="N925" s="121"/>
      <c r="O925" s="121"/>
      <c r="P925" s="121"/>
      <c r="Q925" s="121"/>
      <c r="R925" s="121"/>
      <c r="S925" s="121"/>
      <c r="T925" s="121"/>
    </row>
    <row r="926" spans="1:20" ht="15.75" customHeight="1" x14ac:dyDescent="0.25">
      <c r="A926" s="121"/>
      <c r="B926" s="121"/>
      <c r="C926" s="121"/>
      <c r="D926" s="121"/>
      <c r="E926" s="121"/>
      <c r="F926" s="121"/>
      <c r="G926" s="121"/>
      <c r="H926" s="121"/>
      <c r="I926" s="121"/>
      <c r="J926" s="121"/>
      <c r="K926" s="121"/>
      <c r="L926" s="121"/>
      <c r="M926" s="121"/>
      <c r="N926" s="121"/>
      <c r="O926" s="121"/>
      <c r="P926" s="121"/>
      <c r="Q926" s="121"/>
      <c r="R926" s="121"/>
      <c r="S926" s="121"/>
      <c r="T926" s="121"/>
    </row>
    <row r="927" spans="1:20" ht="15.75" customHeight="1" x14ac:dyDescent="0.25">
      <c r="A927" s="121"/>
      <c r="B927" s="121"/>
      <c r="C927" s="121"/>
      <c r="D927" s="121"/>
      <c r="E927" s="121"/>
      <c r="F927" s="121"/>
      <c r="G927" s="121"/>
      <c r="H927" s="121"/>
      <c r="I927" s="121"/>
      <c r="J927" s="121"/>
      <c r="K927" s="121"/>
      <c r="L927" s="121"/>
      <c r="M927" s="121"/>
      <c r="N927" s="121"/>
      <c r="O927" s="121"/>
      <c r="P927" s="121"/>
      <c r="Q927" s="121"/>
      <c r="R927" s="121"/>
      <c r="S927" s="121"/>
      <c r="T927" s="121"/>
    </row>
    <row r="928" spans="1:20" ht="15.75" customHeight="1" x14ac:dyDescent="0.25">
      <c r="A928" s="121"/>
      <c r="B928" s="121"/>
      <c r="C928" s="121"/>
      <c r="D928" s="121"/>
      <c r="E928" s="121"/>
      <c r="F928" s="121"/>
      <c r="G928" s="121"/>
      <c r="H928" s="121"/>
      <c r="I928" s="121"/>
      <c r="J928" s="121"/>
      <c r="K928" s="121"/>
      <c r="L928" s="121"/>
      <c r="M928" s="121"/>
      <c r="N928" s="121"/>
      <c r="O928" s="121"/>
      <c r="P928" s="121"/>
      <c r="Q928" s="121"/>
      <c r="R928" s="121"/>
      <c r="S928" s="121"/>
      <c r="T928" s="121"/>
    </row>
    <row r="929" spans="1:20" ht="15.75" customHeight="1" x14ac:dyDescent="0.25">
      <c r="A929" s="121"/>
      <c r="B929" s="121"/>
      <c r="C929" s="121"/>
      <c r="D929" s="121"/>
      <c r="E929" s="121"/>
      <c r="F929" s="121"/>
      <c r="G929" s="121"/>
      <c r="H929" s="121"/>
      <c r="I929" s="121"/>
      <c r="J929" s="121"/>
      <c r="K929" s="121"/>
      <c r="L929" s="121"/>
      <c r="M929" s="121"/>
      <c r="N929" s="121"/>
      <c r="O929" s="121"/>
      <c r="P929" s="121"/>
      <c r="Q929" s="121"/>
      <c r="R929" s="121"/>
      <c r="S929" s="121"/>
      <c r="T929" s="121"/>
    </row>
    <row r="930" spans="1:20" ht="15.75" customHeight="1" x14ac:dyDescent="0.25">
      <c r="A930" s="121"/>
      <c r="B930" s="121"/>
      <c r="C930" s="121"/>
      <c r="D930" s="121"/>
      <c r="E930" s="121"/>
      <c r="F930" s="121"/>
      <c r="G930" s="121"/>
      <c r="H930" s="121"/>
      <c r="I930" s="121"/>
      <c r="J930" s="121"/>
      <c r="K930" s="121"/>
      <c r="L930" s="121"/>
      <c r="M930" s="121"/>
      <c r="N930" s="121"/>
      <c r="O930" s="121"/>
      <c r="P930" s="121"/>
      <c r="Q930" s="121"/>
      <c r="R930" s="121"/>
      <c r="S930" s="121"/>
      <c r="T930" s="121"/>
    </row>
    <row r="931" spans="1:20" ht="15.75" customHeight="1" x14ac:dyDescent="0.25">
      <c r="A931" s="121"/>
      <c r="B931" s="121"/>
      <c r="C931" s="121"/>
      <c r="D931" s="121"/>
      <c r="E931" s="121"/>
      <c r="F931" s="121"/>
      <c r="G931" s="121"/>
      <c r="H931" s="121"/>
      <c r="I931" s="121"/>
      <c r="J931" s="121"/>
      <c r="K931" s="121"/>
      <c r="L931" s="121"/>
      <c r="M931" s="121"/>
      <c r="N931" s="121"/>
      <c r="O931" s="121"/>
      <c r="P931" s="121"/>
      <c r="Q931" s="121"/>
      <c r="R931" s="121"/>
      <c r="S931" s="121"/>
      <c r="T931" s="121"/>
    </row>
    <row r="932" spans="1:20" ht="15.75" customHeight="1" x14ac:dyDescent="0.25">
      <c r="A932" s="121"/>
      <c r="B932" s="121"/>
      <c r="C932" s="121"/>
      <c r="D932" s="121"/>
      <c r="E932" s="121"/>
      <c r="F932" s="121"/>
      <c r="G932" s="121"/>
      <c r="H932" s="121"/>
      <c r="I932" s="121"/>
      <c r="J932" s="121"/>
      <c r="K932" s="121"/>
      <c r="L932" s="121"/>
      <c r="M932" s="121"/>
      <c r="N932" s="121"/>
      <c r="O932" s="121"/>
      <c r="P932" s="121"/>
      <c r="Q932" s="121"/>
      <c r="R932" s="121"/>
      <c r="S932" s="121"/>
      <c r="T932" s="121"/>
    </row>
    <row r="933" spans="1:20" ht="15.75" customHeight="1" x14ac:dyDescent="0.25">
      <c r="A933" s="121"/>
      <c r="B933" s="121"/>
      <c r="C933" s="121"/>
      <c r="D933" s="121"/>
      <c r="E933" s="121"/>
      <c r="F933" s="121"/>
      <c r="G933" s="121"/>
      <c r="H933" s="121"/>
      <c r="I933" s="121"/>
      <c r="J933" s="121"/>
      <c r="K933" s="121"/>
      <c r="L933" s="121"/>
      <c r="M933" s="121"/>
      <c r="N933" s="121"/>
      <c r="O933" s="121"/>
      <c r="P933" s="121"/>
      <c r="Q933" s="121"/>
      <c r="R933" s="121"/>
      <c r="S933" s="121"/>
      <c r="T933" s="121"/>
    </row>
    <row r="934" spans="1:20" ht="15.75" customHeight="1" x14ac:dyDescent="0.25">
      <c r="A934" s="121"/>
      <c r="B934" s="121"/>
      <c r="C934" s="121"/>
      <c r="D934" s="121"/>
      <c r="E934" s="121"/>
      <c r="F934" s="121"/>
      <c r="G934" s="121"/>
      <c r="H934" s="121"/>
      <c r="I934" s="121"/>
      <c r="J934" s="121"/>
      <c r="K934" s="121"/>
      <c r="L934" s="121"/>
      <c r="M934" s="121"/>
      <c r="N934" s="121"/>
      <c r="O934" s="121"/>
      <c r="P934" s="121"/>
      <c r="Q934" s="121"/>
      <c r="R934" s="121"/>
      <c r="S934" s="121"/>
      <c r="T934" s="121"/>
    </row>
    <row r="935" spans="1:20" ht="15.75" customHeight="1" x14ac:dyDescent="0.25">
      <c r="A935" s="121"/>
      <c r="B935" s="121"/>
      <c r="C935" s="121"/>
      <c r="D935" s="121"/>
      <c r="E935" s="121"/>
      <c r="F935" s="121"/>
      <c r="G935" s="121"/>
      <c r="H935" s="121"/>
      <c r="I935" s="121"/>
      <c r="J935" s="121"/>
      <c r="K935" s="121"/>
      <c r="L935" s="121"/>
      <c r="M935" s="121"/>
      <c r="N935" s="121"/>
      <c r="O935" s="121"/>
      <c r="P935" s="121"/>
      <c r="Q935" s="121"/>
      <c r="R935" s="121"/>
      <c r="S935" s="121"/>
      <c r="T935" s="121"/>
    </row>
    <row r="936" spans="1:20" ht="15.75" customHeight="1" x14ac:dyDescent="0.25">
      <c r="A936" s="121"/>
      <c r="B936" s="121"/>
      <c r="C936" s="121"/>
      <c r="D936" s="121"/>
      <c r="E936" s="121"/>
      <c r="F936" s="121"/>
      <c r="G936" s="121"/>
      <c r="H936" s="121"/>
      <c r="I936" s="121"/>
      <c r="J936" s="121"/>
      <c r="K936" s="121"/>
      <c r="L936" s="121"/>
      <c r="M936" s="121"/>
      <c r="N936" s="121"/>
      <c r="O936" s="121"/>
      <c r="P936" s="121"/>
      <c r="Q936" s="121"/>
      <c r="R936" s="121"/>
      <c r="S936" s="121"/>
      <c r="T936" s="121"/>
    </row>
    <row r="937" spans="1:20" ht="15.75" customHeight="1" x14ac:dyDescent="0.25">
      <c r="A937" s="121"/>
      <c r="B937" s="121"/>
      <c r="C937" s="121"/>
      <c r="D937" s="121"/>
      <c r="E937" s="121"/>
      <c r="F937" s="121"/>
      <c r="G937" s="121"/>
      <c r="H937" s="121"/>
      <c r="I937" s="121"/>
      <c r="J937" s="121"/>
      <c r="K937" s="121"/>
      <c r="L937" s="121"/>
      <c r="M937" s="121"/>
      <c r="N937" s="121"/>
      <c r="O937" s="121"/>
      <c r="P937" s="121"/>
      <c r="Q937" s="121"/>
      <c r="R937" s="121"/>
      <c r="S937" s="121"/>
      <c r="T937" s="121"/>
    </row>
    <row r="938" spans="1:20" ht="15.75" customHeight="1" x14ac:dyDescent="0.25">
      <c r="A938" s="121"/>
      <c r="B938" s="121"/>
      <c r="C938" s="121"/>
      <c r="D938" s="121"/>
      <c r="E938" s="121"/>
      <c r="F938" s="121"/>
      <c r="G938" s="121"/>
      <c r="H938" s="121"/>
      <c r="I938" s="121"/>
      <c r="J938" s="121"/>
      <c r="K938" s="121"/>
      <c r="L938" s="121"/>
      <c r="M938" s="121"/>
      <c r="N938" s="121"/>
      <c r="O938" s="121"/>
      <c r="P938" s="121"/>
      <c r="Q938" s="121"/>
      <c r="R938" s="121"/>
      <c r="S938" s="121"/>
      <c r="T938" s="121"/>
    </row>
    <row r="939" spans="1:20" ht="15.75" customHeight="1" x14ac:dyDescent="0.25">
      <c r="A939" s="121"/>
      <c r="B939" s="121"/>
      <c r="C939" s="121"/>
      <c r="D939" s="121"/>
      <c r="E939" s="121"/>
      <c r="F939" s="121"/>
      <c r="G939" s="121"/>
      <c r="H939" s="121"/>
      <c r="I939" s="121"/>
      <c r="J939" s="121"/>
      <c r="K939" s="121"/>
      <c r="L939" s="121"/>
      <c r="M939" s="121"/>
      <c r="N939" s="121"/>
      <c r="O939" s="121"/>
      <c r="P939" s="121"/>
      <c r="Q939" s="121"/>
      <c r="R939" s="121"/>
      <c r="S939" s="121"/>
      <c r="T939" s="121"/>
    </row>
    <row r="940" spans="1:20" ht="15.75" customHeight="1" x14ac:dyDescent="0.25">
      <c r="A940" s="121"/>
      <c r="B940" s="121"/>
      <c r="C940" s="121"/>
      <c r="D940" s="121"/>
      <c r="E940" s="121"/>
      <c r="F940" s="121"/>
      <c r="G940" s="121"/>
      <c r="H940" s="121"/>
      <c r="I940" s="121"/>
      <c r="J940" s="121"/>
      <c r="K940" s="121"/>
      <c r="L940" s="121"/>
      <c r="M940" s="121"/>
      <c r="N940" s="121"/>
      <c r="O940" s="121"/>
      <c r="P940" s="121"/>
      <c r="Q940" s="121"/>
      <c r="R940" s="121"/>
      <c r="S940" s="121"/>
      <c r="T940" s="121"/>
    </row>
    <row r="941" spans="1:20" ht="15.75" customHeight="1" x14ac:dyDescent="0.25">
      <c r="A941" s="121"/>
      <c r="B941" s="121"/>
      <c r="C941" s="121"/>
      <c r="D941" s="121"/>
      <c r="E941" s="121"/>
      <c r="F941" s="121"/>
      <c r="G941" s="121"/>
      <c r="H941" s="121"/>
      <c r="I941" s="121"/>
      <c r="J941" s="121"/>
      <c r="K941" s="121"/>
      <c r="L941" s="121"/>
      <c r="M941" s="121"/>
      <c r="N941" s="121"/>
      <c r="O941" s="121"/>
      <c r="P941" s="121"/>
      <c r="Q941" s="121"/>
      <c r="R941" s="121"/>
      <c r="S941" s="121"/>
      <c r="T941" s="121"/>
    </row>
    <row r="942" spans="1:20" ht="15.75" customHeight="1" x14ac:dyDescent="0.25">
      <c r="A942" s="121"/>
      <c r="B942" s="121"/>
      <c r="C942" s="121"/>
      <c r="D942" s="121"/>
      <c r="E942" s="121"/>
      <c r="F942" s="121"/>
      <c r="G942" s="121"/>
      <c r="H942" s="121"/>
      <c r="I942" s="121"/>
      <c r="J942" s="121"/>
      <c r="K942" s="121"/>
      <c r="L942" s="121"/>
      <c r="M942" s="121"/>
      <c r="N942" s="121"/>
      <c r="O942" s="121"/>
      <c r="P942" s="121"/>
      <c r="Q942" s="121"/>
      <c r="R942" s="121"/>
      <c r="S942" s="121"/>
      <c r="T942" s="121"/>
    </row>
    <row r="943" spans="1:20" ht="15.75" customHeight="1" x14ac:dyDescent="0.25">
      <c r="A943" s="121"/>
      <c r="B943" s="121"/>
      <c r="C943" s="121"/>
      <c r="D943" s="121"/>
      <c r="E943" s="121"/>
      <c r="F943" s="121"/>
      <c r="G943" s="121"/>
      <c r="H943" s="121"/>
      <c r="I943" s="121"/>
      <c r="J943" s="121"/>
      <c r="K943" s="121"/>
      <c r="L943" s="121"/>
      <c r="M943" s="121"/>
      <c r="N943" s="121"/>
      <c r="O943" s="121"/>
      <c r="P943" s="121"/>
      <c r="Q943" s="121"/>
      <c r="R943" s="121"/>
      <c r="S943" s="121"/>
      <c r="T943" s="121"/>
    </row>
    <row r="944" spans="1:20" ht="15.75" customHeight="1" x14ac:dyDescent="0.25">
      <c r="A944" s="121"/>
      <c r="B944" s="121"/>
      <c r="C944" s="121"/>
      <c r="D944" s="121"/>
      <c r="E944" s="121"/>
      <c r="F944" s="121"/>
      <c r="G944" s="121"/>
      <c r="H944" s="121"/>
      <c r="I944" s="121"/>
      <c r="J944" s="121"/>
      <c r="K944" s="121"/>
      <c r="L944" s="121"/>
      <c r="M944" s="121"/>
      <c r="N944" s="121"/>
      <c r="O944" s="121"/>
      <c r="P944" s="121"/>
      <c r="Q944" s="121"/>
      <c r="R944" s="121"/>
      <c r="S944" s="121"/>
      <c r="T944" s="121"/>
    </row>
    <row r="945" spans="1:20" ht="15.75" customHeight="1" x14ac:dyDescent="0.25">
      <c r="A945" s="121"/>
      <c r="B945" s="121"/>
      <c r="C945" s="121"/>
      <c r="D945" s="121"/>
      <c r="E945" s="121"/>
      <c r="F945" s="121"/>
      <c r="G945" s="121"/>
      <c r="H945" s="121"/>
      <c r="I945" s="121"/>
      <c r="J945" s="121"/>
      <c r="K945" s="121"/>
      <c r="L945" s="121"/>
      <c r="M945" s="121"/>
      <c r="N945" s="121"/>
      <c r="O945" s="121"/>
      <c r="P945" s="121"/>
      <c r="Q945" s="121"/>
      <c r="R945" s="121"/>
      <c r="S945" s="121"/>
      <c r="T945" s="121"/>
    </row>
    <row r="946" spans="1:20" ht="15.75" customHeight="1" x14ac:dyDescent="0.25">
      <c r="A946" s="121"/>
      <c r="B946" s="121"/>
      <c r="C946" s="121"/>
      <c r="D946" s="121"/>
      <c r="E946" s="121"/>
      <c r="F946" s="121"/>
      <c r="G946" s="121"/>
      <c r="H946" s="121"/>
      <c r="I946" s="121"/>
      <c r="J946" s="121"/>
      <c r="K946" s="121"/>
      <c r="L946" s="121"/>
      <c r="M946" s="121"/>
      <c r="N946" s="121"/>
      <c r="O946" s="121"/>
      <c r="P946" s="121"/>
      <c r="Q946" s="121"/>
      <c r="R946" s="121"/>
      <c r="S946" s="121"/>
      <c r="T946" s="121"/>
    </row>
    <row r="947" spans="1:20" ht="15.75" customHeight="1" x14ac:dyDescent="0.25">
      <c r="A947" s="121"/>
      <c r="B947" s="121"/>
      <c r="C947" s="121"/>
      <c r="D947" s="121"/>
      <c r="E947" s="121"/>
      <c r="F947" s="121"/>
      <c r="G947" s="121"/>
      <c r="H947" s="121"/>
      <c r="I947" s="121"/>
      <c r="J947" s="121"/>
      <c r="K947" s="121"/>
      <c r="L947" s="121"/>
      <c r="M947" s="121"/>
      <c r="N947" s="121"/>
      <c r="O947" s="121"/>
      <c r="P947" s="121"/>
      <c r="Q947" s="121"/>
      <c r="R947" s="121"/>
      <c r="S947" s="121"/>
      <c r="T947" s="121"/>
    </row>
    <row r="948" spans="1:20" ht="15.75" customHeight="1" x14ac:dyDescent="0.25">
      <c r="A948" s="121"/>
      <c r="B948" s="121"/>
      <c r="C948" s="121"/>
      <c r="D948" s="121"/>
      <c r="E948" s="121"/>
      <c r="F948" s="121"/>
      <c r="G948" s="121"/>
      <c r="H948" s="121"/>
      <c r="I948" s="121"/>
      <c r="J948" s="121"/>
      <c r="K948" s="121"/>
      <c r="L948" s="121"/>
      <c r="M948" s="121"/>
      <c r="N948" s="121"/>
      <c r="O948" s="121"/>
      <c r="P948" s="121"/>
      <c r="Q948" s="121"/>
      <c r="R948" s="121"/>
      <c r="S948" s="121"/>
      <c r="T948" s="121"/>
    </row>
    <row r="949" spans="1:20" ht="15.75" customHeight="1" x14ac:dyDescent="0.25">
      <c r="A949" s="121"/>
      <c r="B949" s="121"/>
      <c r="C949" s="121"/>
      <c r="D949" s="121"/>
      <c r="E949" s="121"/>
      <c r="F949" s="121"/>
      <c r="G949" s="121"/>
      <c r="H949" s="121"/>
      <c r="I949" s="121"/>
      <c r="J949" s="121"/>
      <c r="K949" s="121"/>
      <c r="L949" s="121"/>
      <c r="M949" s="121"/>
      <c r="N949" s="121"/>
      <c r="O949" s="121"/>
      <c r="P949" s="121"/>
      <c r="Q949" s="121"/>
      <c r="R949" s="121"/>
      <c r="S949" s="121"/>
      <c r="T949" s="121"/>
    </row>
    <row r="950" spans="1:20" ht="15.75" customHeight="1" x14ac:dyDescent="0.25">
      <c r="A950" s="121"/>
      <c r="B950" s="121"/>
      <c r="C950" s="121"/>
      <c r="D950" s="121"/>
      <c r="E950" s="121"/>
      <c r="F950" s="121"/>
      <c r="G950" s="121"/>
      <c r="H950" s="121"/>
      <c r="I950" s="121"/>
      <c r="J950" s="121"/>
      <c r="K950" s="121"/>
      <c r="L950" s="121"/>
      <c r="M950" s="121"/>
      <c r="N950" s="121"/>
      <c r="O950" s="121"/>
      <c r="P950" s="121"/>
      <c r="Q950" s="121"/>
      <c r="R950" s="121"/>
      <c r="S950" s="121"/>
      <c r="T950" s="121"/>
    </row>
    <row r="951" spans="1:20" ht="15.75" customHeight="1" x14ac:dyDescent="0.25">
      <c r="A951" s="121"/>
      <c r="B951" s="121"/>
      <c r="C951" s="121"/>
      <c r="D951" s="121"/>
      <c r="E951" s="121"/>
      <c r="F951" s="121"/>
      <c r="G951" s="121"/>
      <c r="H951" s="121"/>
      <c r="I951" s="121"/>
      <c r="J951" s="121"/>
      <c r="K951" s="121"/>
      <c r="L951" s="121"/>
      <c r="M951" s="121"/>
      <c r="N951" s="121"/>
      <c r="O951" s="121"/>
      <c r="P951" s="121"/>
      <c r="Q951" s="121"/>
      <c r="R951" s="121"/>
      <c r="S951" s="121"/>
      <c r="T951" s="121"/>
    </row>
    <row r="952" spans="1:20" ht="15.75" customHeight="1" x14ac:dyDescent="0.25">
      <c r="A952" s="121"/>
      <c r="B952" s="121"/>
      <c r="C952" s="121"/>
      <c r="D952" s="121"/>
      <c r="E952" s="121"/>
      <c r="F952" s="121"/>
      <c r="G952" s="121"/>
      <c r="H952" s="121"/>
      <c r="I952" s="121"/>
      <c r="J952" s="121"/>
      <c r="K952" s="121"/>
      <c r="L952" s="121"/>
      <c r="M952" s="121"/>
      <c r="N952" s="121"/>
      <c r="O952" s="121"/>
      <c r="P952" s="121"/>
      <c r="Q952" s="121"/>
      <c r="R952" s="121"/>
      <c r="S952" s="121"/>
      <c r="T952" s="121"/>
    </row>
    <row r="953" spans="1:20" ht="15.75" customHeight="1" x14ac:dyDescent="0.25">
      <c r="A953" s="121"/>
      <c r="B953" s="121"/>
      <c r="C953" s="121"/>
      <c r="D953" s="121"/>
      <c r="E953" s="121"/>
      <c r="F953" s="121"/>
      <c r="G953" s="121"/>
      <c r="H953" s="121"/>
      <c r="I953" s="121"/>
      <c r="J953" s="121"/>
      <c r="K953" s="121"/>
      <c r="L953" s="121"/>
      <c r="M953" s="121"/>
      <c r="N953" s="121"/>
      <c r="O953" s="121"/>
      <c r="P953" s="121"/>
      <c r="Q953" s="121"/>
      <c r="R953" s="121"/>
      <c r="S953" s="121"/>
      <c r="T953" s="121"/>
    </row>
    <row r="954" spans="1:20" ht="15.75" customHeight="1" x14ac:dyDescent="0.25">
      <c r="A954" s="121"/>
      <c r="B954" s="121"/>
      <c r="C954" s="121"/>
      <c r="D954" s="121"/>
      <c r="E954" s="121"/>
      <c r="F954" s="121"/>
      <c r="G954" s="121"/>
      <c r="H954" s="121"/>
      <c r="I954" s="121"/>
      <c r="J954" s="121"/>
      <c r="K954" s="121"/>
      <c r="L954" s="121"/>
      <c r="M954" s="121"/>
      <c r="N954" s="121"/>
      <c r="O954" s="121"/>
      <c r="P954" s="121"/>
      <c r="Q954" s="121"/>
      <c r="R954" s="121"/>
      <c r="S954" s="121"/>
      <c r="T954" s="121"/>
    </row>
    <row r="955" spans="1:20" ht="15.75" customHeight="1" x14ac:dyDescent="0.25">
      <c r="A955" s="121"/>
      <c r="B955" s="121"/>
      <c r="C955" s="121"/>
      <c r="D955" s="121"/>
      <c r="E955" s="121"/>
      <c r="F955" s="121"/>
      <c r="G955" s="121"/>
      <c r="H955" s="121"/>
      <c r="I955" s="121"/>
      <c r="J955" s="121"/>
      <c r="K955" s="121"/>
      <c r="L955" s="121"/>
      <c r="M955" s="121"/>
      <c r="N955" s="121"/>
      <c r="O955" s="121"/>
      <c r="P955" s="121"/>
      <c r="Q955" s="121"/>
      <c r="R955" s="121"/>
      <c r="S955" s="121"/>
      <c r="T955" s="121"/>
    </row>
    <row r="956" spans="1:20" ht="15.75" customHeight="1" x14ac:dyDescent="0.25">
      <c r="A956" s="121"/>
      <c r="B956" s="121"/>
      <c r="C956" s="121"/>
      <c r="D956" s="121"/>
      <c r="E956" s="121"/>
      <c r="F956" s="121"/>
      <c r="G956" s="121"/>
      <c r="H956" s="121"/>
      <c r="I956" s="121"/>
      <c r="J956" s="121"/>
      <c r="K956" s="121"/>
      <c r="L956" s="121"/>
      <c r="M956" s="121"/>
      <c r="N956" s="121"/>
      <c r="O956" s="121"/>
      <c r="P956" s="121"/>
      <c r="Q956" s="121"/>
      <c r="R956" s="121"/>
      <c r="S956" s="121"/>
      <c r="T956" s="121"/>
    </row>
    <row r="957" spans="1:20" ht="15.75" customHeight="1" x14ac:dyDescent="0.25">
      <c r="A957" s="121"/>
      <c r="B957" s="121"/>
      <c r="C957" s="121"/>
      <c r="D957" s="121"/>
      <c r="E957" s="121"/>
      <c r="F957" s="121"/>
      <c r="G957" s="121"/>
      <c r="H957" s="121"/>
      <c r="I957" s="121"/>
      <c r="J957" s="121"/>
      <c r="K957" s="121"/>
      <c r="L957" s="121"/>
      <c r="M957" s="121"/>
      <c r="N957" s="121"/>
      <c r="O957" s="121"/>
      <c r="P957" s="121"/>
      <c r="Q957" s="121"/>
      <c r="R957" s="121"/>
      <c r="S957" s="121"/>
      <c r="T957" s="121"/>
    </row>
    <row r="958" spans="1:20" ht="15.75" customHeight="1" x14ac:dyDescent="0.25">
      <c r="A958" s="121"/>
      <c r="B958" s="121"/>
      <c r="C958" s="121"/>
      <c r="D958" s="121"/>
      <c r="E958" s="121"/>
      <c r="F958" s="121"/>
      <c r="G958" s="121"/>
      <c r="H958" s="121"/>
      <c r="I958" s="121"/>
      <c r="J958" s="121"/>
      <c r="K958" s="121"/>
      <c r="L958" s="121"/>
      <c r="M958" s="121"/>
      <c r="N958" s="121"/>
      <c r="O958" s="121"/>
      <c r="P958" s="121"/>
      <c r="Q958" s="121"/>
      <c r="R958" s="121"/>
      <c r="S958" s="121"/>
      <c r="T958" s="121"/>
    </row>
    <row r="959" spans="1:20" ht="15.75" customHeight="1" x14ac:dyDescent="0.25">
      <c r="A959" s="121"/>
      <c r="B959" s="121"/>
      <c r="C959" s="121"/>
      <c r="D959" s="121"/>
      <c r="E959" s="121"/>
      <c r="F959" s="121"/>
      <c r="G959" s="121"/>
      <c r="H959" s="121"/>
      <c r="I959" s="121"/>
      <c r="J959" s="121"/>
      <c r="K959" s="121"/>
      <c r="L959" s="121"/>
      <c r="M959" s="121"/>
      <c r="N959" s="121"/>
      <c r="O959" s="121"/>
      <c r="P959" s="121"/>
      <c r="Q959" s="121"/>
      <c r="R959" s="121"/>
      <c r="S959" s="121"/>
      <c r="T959" s="121"/>
    </row>
    <row r="960" spans="1:20" ht="15.75" customHeight="1" x14ac:dyDescent="0.25">
      <c r="A960" s="121"/>
      <c r="B960" s="121"/>
      <c r="C960" s="121"/>
      <c r="D960" s="121"/>
      <c r="E960" s="121"/>
      <c r="F960" s="121"/>
      <c r="G960" s="121"/>
      <c r="H960" s="121"/>
      <c r="I960" s="121"/>
      <c r="J960" s="121"/>
      <c r="K960" s="121"/>
      <c r="L960" s="121"/>
      <c r="M960" s="121"/>
      <c r="N960" s="121"/>
      <c r="O960" s="121"/>
      <c r="P960" s="121"/>
      <c r="Q960" s="121"/>
      <c r="R960" s="121"/>
      <c r="S960" s="121"/>
      <c r="T960" s="121"/>
    </row>
    <row r="961" spans="1:20" ht="15.75" customHeight="1" x14ac:dyDescent="0.25">
      <c r="A961" s="121"/>
      <c r="B961" s="121"/>
      <c r="C961" s="121"/>
      <c r="D961" s="121"/>
      <c r="E961" s="121"/>
      <c r="F961" s="121"/>
      <c r="G961" s="121"/>
      <c r="H961" s="121"/>
      <c r="I961" s="121"/>
      <c r="J961" s="121"/>
      <c r="K961" s="121"/>
      <c r="L961" s="121"/>
      <c r="M961" s="121"/>
      <c r="N961" s="121"/>
      <c r="O961" s="121"/>
      <c r="P961" s="121"/>
      <c r="Q961" s="121"/>
      <c r="R961" s="121"/>
      <c r="S961" s="121"/>
      <c r="T961" s="121"/>
    </row>
    <row r="962" spans="1:20" ht="15.75" customHeight="1" x14ac:dyDescent="0.25">
      <c r="A962" s="121"/>
      <c r="B962" s="121"/>
      <c r="C962" s="121"/>
      <c r="D962" s="121"/>
      <c r="E962" s="121"/>
      <c r="F962" s="121"/>
      <c r="G962" s="121"/>
      <c r="H962" s="121"/>
      <c r="I962" s="121"/>
      <c r="J962" s="121"/>
      <c r="K962" s="121"/>
      <c r="L962" s="121"/>
      <c r="M962" s="121"/>
      <c r="N962" s="121"/>
      <c r="O962" s="121"/>
      <c r="P962" s="121"/>
      <c r="Q962" s="121"/>
      <c r="R962" s="121"/>
      <c r="S962" s="121"/>
      <c r="T962" s="121"/>
    </row>
    <row r="963" spans="1:20" ht="15.75" customHeight="1" x14ac:dyDescent="0.25">
      <c r="A963" s="121"/>
      <c r="B963" s="121"/>
      <c r="C963" s="121"/>
      <c r="D963" s="121"/>
      <c r="E963" s="121"/>
      <c r="F963" s="121"/>
      <c r="G963" s="121"/>
      <c r="H963" s="121"/>
      <c r="I963" s="121"/>
      <c r="J963" s="121"/>
      <c r="K963" s="121"/>
      <c r="L963" s="121"/>
      <c r="M963" s="121"/>
      <c r="N963" s="121"/>
      <c r="O963" s="121"/>
      <c r="P963" s="121"/>
      <c r="Q963" s="121"/>
      <c r="R963" s="121"/>
      <c r="S963" s="121"/>
      <c r="T963" s="121"/>
    </row>
    <row r="964" spans="1:20" ht="15.75" customHeight="1" x14ac:dyDescent="0.25">
      <c r="A964" s="121"/>
      <c r="B964" s="121"/>
      <c r="C964" s="121"/>
      <c r="D964" s="121"/>
      <c r="E964" s="121"/>
      <c r="F964" s="121"/>
      <c r="G964" s="121"/>
      <c r="H964" s="121"/>
      <c r="I964" s="121"/>
      <c r="J964" s="121"/>
      <c r="K964" s="121"/>
      <c r="L964" s="121"/>
      <c r="M964" s="121"/>
      <c r="N964" s="121"/>
      <c r="O964" s="121"/>
      <c r="P964" s="121"/>
      <c r="Q964" s="121"/>
      <c r="R964" s="121"/>
      <c r="S964" s="121"/>
      <c r="T964" s="121"/>
    </row>
    <row r="965" spans="1:20" ht="15.75" customHeight="1" x14ac:dyDescent="0.25">
      <c r="A965" s="121"/>
      <c r="B965" s="121"/>
      <c r="C965" s="121"/>
      <c r="D965" s="121"/>
      <c r="E965" s="121"/>
      <c r="F965" s="121"/>
      <c r="G965" s="121"/>
      <c r="H965" s="121"/>
      <c r="I965" s="121"/>
      <c r="J965" s="121"/>
      <c r="K965" s="121"/>
      <c r="L965" s="121"/>
      <c r="M965" s="121"/>
      <c r="N965" s="121"/>
      <c r="O965" s="121"/>
      <c r="P965" s="121"/>
      <c r="Q965" s="121"/>
      <c r="R965" s="121"/>
      <c r="S965" s="121"/>
      <c r="T965" s="121"/>
    </row>
    <row r="966" spans="1:20" ht="15.75" customHeight="1" x14ac:dyDescent="0.25">
      <c r="A966" s="121"/>
      <c r="B966" s="121"/>
      <c r="C966" s="121"/>
      <c r="D966" s="121"/>
      <c r="E966" s="121"/>
      <c r="F966" s="121"/>
      <c r="G966" s="121"/>
      <c r="H966" s="121"/>
      <c r="I966" s="121"/>
      <c r="J966" s="121"/>
      <c r="K966" s="121"/>
      <c r="L966" s="121"/>
      <c r="M966" s="121"/>
      <c r="N966" s="121"/>
      <c r="O966" s="121"/>
      <c r="P966" s="121"/>
      <c r="Q966" s="121"/>
      <c r="R966" s="121"/>
      <c r="S966" s="121"/>
      <c r="T966" s="121"/>
    </row>
    <row r="967" spans="1:20" ht="15.75" customHeight="1" x14ac:dyDescent="0.25">
      <c r="A967" s="121"/>
      <c r="B967" s="121"/>
      <c r="C967" s="121"/>
      <c r="D967" s="121"/>
      <c r="E967" s="121"/>
      <c r="F967" s="121"/>
      <c r="G967" s="121"/>
      <c r="H967" s="121"/>
      <c r="I967" s="121"/>
      <c r="J967" s="121"/>
      <c r="K967" s="121"/>
      <c r="L967" s="121"/>
      <c r="M967" s="121"/>
      <c r="N967" s="121"/>
      <c r="O967" s="121"/>
      <c r="P967" s="121"/>
      <c r="Q967" s="121"/>
      <c r="R967" s="121"/>
      <c r="S967" s="121"/>
      <c r="T967" s="121"/>
    </row>
    <row r="968" spans="1:20" ht="15.75" customHeight="1" x14ac:dyDescent="0.25">
      <c r="A968" s="121"/>
      <c r="B968" s="121"/>
      <c r="C968" s="121"/>
      <c r="D968" s="121"/>
      <c r="E968" s="121"/>
      <c r="F968" s="121"/>
      <c r="G968" s="121"/>
      <c r="H968" s="121"/>
      <c r="I968" s="121"/>
      <c r="J968" s="121"/>
      <c r="K968" s="121"/>
      <c r="L968" s="121"/>
      <c r="M968" s="121"/>
      <c r="N968" s="121"/>
      <c r="O968" s="121"/>
      <c r="P968" s="121"/>
      <c r="Q968" s="121"/>
      <c r="R968" s="121"/>
      <c r="S968" s="121"/>
      <c r="T968" s="121"/>
    </row>
    <row r="969" spans="1:20" ht="15.75" customHeight="1" x14ac:dyDescent="0.25">
      <c r="A969" s="121"/>
      <c r="B969" s="121"/>
      <c r="C969" s="121"/>
      <c r="D969" s="121"/>
      <c r="E969" s="121"/>
      <c r="F969" s="121"/>
      <c r="G969" s="121"/>
      <c r="H969" s="121"/>
      <c r="I969" s="121"/>
      <c r="J969" s="121"/>
      <c r="K969" s="121"/>
      <c r="L969" s="121"/>
      <c r="M969" s="121"/>
      <c r="N969" s="121"/>
      <c r="O969" s="121"/>
      <c r="P969" s="121"/>
      <c r="Q969" s="121"/>
      <c r="R969" s="121"/>
      <c r="S969" s="121"/>
      <c r="T969" s="121"/>
    </row>
    <row r="970" spans="1:20" ht="15.75" customHeight="1" x14ac:dyDescent="0.25">
      <c r="A970" s="121"/>
      <c r="B970" s="121"/>
      <c r="C970" s="121"/>
      <c r="D970" s="121"/>
      <c r="E970" s="121"/>
      <c r="F970" s="121"/>
      <c r="G970" s="121"/>
      <c r="H970" s="121"/>
      <c r="I970" s="121"/>
      <c r="J970" s="121"/>
      <c r="K970" s="121"/>
      <c r="L970" s="121"/>
      <c r="M970" s="121"/>
      <c r="N970" s="121"/>
      <c r="O970" s="121"/>
      <c r="P970" s="121"/>
      <c r="Q970" s="121"/>
      <c r="R970" s="121"/>
      <c r="S970" s="121"/>
      <c r="T970" s="121"/>
    </row>
    <row r="971" spans="1:20" ht="15.75" customHeight="1" x14ac:dyDescent="0.25">
      <c r="A971" s="121"/>
      <c r="B971" s="121"/>
      <c r="C971" s="121"/>
      <c r="D971" s="121"/>
      <c r="E971" s="121"/>
      <c r="F971" s="121"/>
      <c r="G971" s="121"/>
      <c r="H971" s="121"/>
      <c r="I971" s="121"/>
      <c r="J971" s="121"/>
      <c r="K971" s="121"/>
      <c r="L971" s="121"/>
      <c r="M971" s="121"/>
      <c r="N971" s="121"/>
      <c r="O971" s="121"/>
      <c r="P971" s="121"/>
      <c r="Q971" s="121"/>
      <c r="R971" s="121"/>
      <c r="S971" s="121"/>
      <c r="T971" s="121"/>
    </row>
    <row r="972" spans="1:20" ht="15.75" customHeight="1" x14ac:dyDescent="0.25">
      <c r="A972" s="121"/>
      <c r="B972" s="121"/>
      <c r="C972" s="121"/>
      <c r="D972" s="121"/>
      <c r="E972" s="121"/>
      <c r="F972" s="121"/>
      <c r="G972" s="121"/>
      <c r="H972" s="121"/>
      <c r="I972" s="121"/>
      <c r="J972" s="121"/>
      <c r="K972" s="121"/>
      <c r="L972" s="121"/>
      <c r="M972" s="121"/>
      <c r="N972" s="121"/>
      <c r="O972" s="121"/>
      <c r="P972" s="121"/>
      <c r="Q972" s="121"/>
      <c r="R972" s="121"/>
      <c r="S972" s="121"/>
      <c r="T972" s="121"/>
    </row>
    <row r="973" spans="1:20" ht="15.75" customHeight="1" x14ac:dyDescent="0.25">
      <c r="A973" s="121"/>
      <c r="B973" s="121"/>
      <c r="C973" s="121"/>
      <c r="D973" s="121"/>
      <c r="E973" s="121"/>
      <c r="F973" s="121"/>
      <c r="G973" s="121"/>
      <c r="H973" s="121"/>
      <c r="I973" s="121"/>
      <c r="J973" s="121"/>
      <c r="K973" s="121"/>
      <c r="L973" s="121"/>
      <c r="M973" s="121"/>
      <c r="N973" s="121"/>
      <c r="O973" s="121"/>
      <c r="P973" s="121"/>
      <c r="Q973" s="121"/>
      <c r="R973" s="121"/>
      <c r="S973" s="121"/>
      <c r="T973" s="121"/>
    </row>
    <row r="974" spans="1:20" ht="15.75" customHeight="1" x14ac:dyDescent="0.25">
      <c r="A974" s="121"/>
      <c r="B974" s="121"/>
      <c r="C974" s="121"/>
      <c r="D974" s="121"/>
      <c r="E974" s="121"/>
      <c r="F974" s="121"/>
      <c r="G974" s="121"/>
      <c r="H974" s="121"/>
      <c r="I974" s="121"/>
      <c r="J974" s="121"/>
      <c r="K974" s="121"/>
      <c r="L974" s="121"/>
      <c r="M974" s="121"/>
      <c r="N974" s="121"/>
      <c r="O974" s="121"/>
      <c r="P974" s="121"/>
      <c r="Q974" s="121"/>
      <c r="R974" s="121"/>
      <c r="S974" s="121"/>
      <c r="T974" s="121"/>
    </row>
    <row r="975" spans="1:20" ht="15.75" customHeight="1" x14ac:dyDescent="0.25">
      <c r="A975" s="121"/>
      <c r="B975" s="121"/>
      <c r="C975" s="121"/>
      <c r="D975" s="121"/>
      <c r="E975" s="121"/>
      <c r="F975" s="121"/>
      <c r="G975" s="121"/>
      <c r="H975" s="121"/>
      <c r="I975" s="121"/>
      <c r="J975" s="121"/>
      <c r="K975" s="121"/>
      <c r="L975" s="121"/>
      <c r="M975" s="121"/>
      <c r="N975" s="121"/>
      <c r="O975" s="121"/>
      <c r="P975" s="121"/>
      <c r="Q975" s="121"/>
      <c r="R975" s="121"/>
      <c r="S975" s="121"/>
      <c r="T975" s="121"/>
    </row>
    <row r="976" spans="1:20" ht="15.75" customHeight="1" x14ac:dyDescent="0.25">
      <c r="A976" s="121"/>
      <c r="B976" s="121"/>
      <c r="C976" s="121"/>
      <c r="D976" s="121"/>
      <c r="E976" s="121"/>
      <c r="F976" s="121"/>
      <c r="G976" s="121"/>
      <c r="H976" s="121"/>
      <c r="I976" s="121"/>
      <c r="J976" s="121"/>
      <c r="K976" s="121"/>
      <c r="L976" s="121"/>
      <c r="M976" s="121"/>
      <c r="N976" s="121"/>
      <c r="O976" s="121"/>
      <c r="P976" s="121"/>
      <c r="Q976" s="121"/>
      <c r="R976" s="121"/>
      <c r="S976" s="121"/>
      <c r="T976" s="121"/>
    </row>
    <row r="977" spans="1:20" ht="15.75" customHeight="1" x14ac:dyDescent="0.25">
      <c r="A977" s="121"/>
      <c r="B977" s="121"/>
      <c r="C977" s="121"/>
      <c r="D977" s="121"/>
      <c r="E977" s="121"/>
      <c r="F977" s="121"/>
      <c r="G977" s="121"/>
      <c r="H977" s="121"/>
      <c r="I977" s="121"/>
      <c r="J977" s="121"/>
      <c r="K977" s="121"/>
      <c r="L977" s="121"/>
      <c r="M977" s="121"/>
      <c r="N977" s="121"/>
      <c r="O977" s="121"/>
      <c r="P977" s="121"/>
      <c r="Q977" s="121"/>
      <c r="R977" s="121"/>
      <c r="S977" s="121"/>
      <c r="T977" s="121"/>
    </row>
    <row r="978" spans="1:20" ht="15.75" customHeight="1" x14ac:dyDescent="0.25">
      <c r="A978" s="121"/>
      <c r="B978" s="121"/>
      <c r="C978" s="121"/>
      <c r="D978" s="121"/>
      <c r="E978" s="121"/>
      <c r="F978" s="121"/>
      <c r="G978" s="121"/>
      <c r="H978" s="121"/>
      <c r="I978" s="121"/>
      <c r="J978" s="121"/>
      <c r="K978" s="121"/>
      <c r="L978" s="121"/>
      <c r="M978" s="121"/>
      <c r="N978" s="121"/>
      <c r="O978" s="121"/>
      <c r="P978" s="121"/>
      <c r="Q978" s="121"/>
      <c r="R978" s="121"/>
      <c r="S978" s="121"/>
      <c r="T978" s="121"/>
    </row>
    <row r="979" spans="1:20" ht="15.75" customHeight="1" x14ac:dyDescent="0.25">
      <c r="A979" s="121"/>
      <c r="B979" s="121"/>
      <c r="C979" s="121"/>
      <c r="D979" s="121"/>
      <c r="E979" s="121"/>
      <c r="F979" s="121"/>
      <c r="G979" s="121"/>
      <c r="H979" s="121"/>
      <c r="I979" s="121"/>
      <c r="J979" s="121"/>
      <c r="K979" s="121"/>
      <c r="L979" s="121"/>
      <c r="M979" s="121"/>
      <c r="N979" s="121"/>
      <c r="O979" s="121"/>
      <c r="P979" s="121"/>
      <c r="Q979" s="121"/>
      <c r="R979" s="121"/>
      <c r="S979" s="121"/>
      <c r="T979" s="121"/>
    </row>
    <row r="980" spans="1:20" ht="15.75" customHeight="1" x14ac:dyDescent="0.25">
      <c r="A980" s="121"/>
      <c r="B980" s="121"/>
      <c r="C980" s="121"/>
      <c r="D980" s="121"/>
      <c r="E980" s="121"/>
      <c r="F980" s="121"/>
      <c r="G980" s="121"/>
      <c r="H980" s="121"/>
      <c r="I980" s="121"/>
      <c r="J980" s="121"/>
      <c r="K980" s="121"/>
      <c r="L980" s="121"/>
      <c r="M980" s="121"/>
      <c r="N980" s="121"/>
      <c r="O980" s="121"/>
      <c r="P980" s="121"/>
      <c r="Q980" s="121"/>
      <c r="R980" s="121"/>
      <c r="S980" s="121"/>
      <c r="T980" s="121"/>
    </row>
    <row r="981" spans="1:20" ht="15.75" customHeight="1" x14ac:dyDescent="0.25">
      <c r="A981" s="121"/>
      <c r="B981" s="121"/>
      <c r="C981" s="121"/>
      <c r="D981" s="121"/>
      <c r="E981" s="121"/>
      <c r="F981" s="121"/>
      <c r="G981" s="121"/>
      <c r="H981" s="121"/>
      <c r="I981" s="121"/>
      <c r="J981" s="121"/>
      <c r="K981" s="121"/>
      <c r="L981" s="121"/>
      <c r="M981" s="121"/>
      <c r="N981" s="121"/>
      <c r="O981" s="121"/>
      <c r="P981" s="121"/>
      <c r="Q981" s="121"/>
      <c r="R981" s="121"/>
      <c r="S981" s="121"/>
      <c r="T981" s="121"/>
    </row>
    <row r="982" spans="1:20" ht="15.75" customHeight="1" x14ac:dyDescent="0.25">
      <c r="A982" s="121"/>
      <c r="B982" s="121"/>
      <c r="C982" s="121"/>
      <c r="D982" s="121"/>
      <c r="E982" s="121"/>
      <c r="F982" s="121"/>
      <c r="G982" s="121"/>
      <c r="H982" s="121"/>
      <c r="I982" s="121"/>
      <c r="J982" s="121"/>
      <c r="K982" s="121"/>
      <c r="L982" s="121"/>
      <c r="M982" s="121"/>
      <c r="N982" s="121"/>
      <c r="O982" s="121"/>
      <c r="P982" s="121"/>
      <c r="Q982" s="121"/>
      <c r="R982" s="121"/>
      <c r="S982" s="121"/>
      <c r="T982" s="121"/>
    </row>
    <row r="983" spans="1:20" ht="15.75" customHeight="1" x14ac:dyDescent="0.25">
      <c r="A983" s="121"/>
      <c r="B983" s="121"/>
      <c r="C983" s="121"/>
      <c r="D983" s="121"/>
      <c r="E983" s="121"/>
      <c r="F983" s="121"/>
      <c r="G983" s="121"/>
      <c r="H983" s="121"/>
      <c r="I983" s="121"/>
      <c r="J983" s="121"/>
      <c r="K983" s="121"/>
      <c r="L983" s="121"/>
      <c r="M983" s="121"/>
      <c r="N983" s="121"/>
      <c r="O983" s="121"/>
      <c r="P983" s="121"/>
      <c r="Q983" s="121"/>
      <c r="R983" s="121"/>
      <c r="S983" s="121"/>
      <c r="T983" s="121"/>
    </row>
    <row r="984" spans="1:20" ht="15.75" customHeight="1" x14ac:dyDescent="0.25">
      <c r="A984" s="121"/>
      <c r="B984" s="121"/>
      <c r="C984" s="121"/>
      <c r="D984" s="121"/>
      <c r="E984" s="121"/>
      <c r="F984" s="121"/>
      <c r="G984" s="121"/>
      <c r="H984" s="121"/>
      <c r="I984" s="121"/>
      <c r="J984" s="121"/>
      <c r="K984" s="121"/>
      <c r="L984" s="121"/>
      <c r="M984" s="121"/>
      <c r="N984" s="121"/>
      <c r="O984" s="121"/>
      <c r="P984" s="121"/>
      <c r="Q984" s="121"/>
      <c r="R984" s="121"/>
      <c r="S984" s="121"/>
      <c r="T984" s="121"/>
    </row>
    <row r="985" spans="1:20" ht="15.75" customHeight="1" x14ac:dyDescent="0.25">
      <c r="A985" s="121"/>
      <c r="B985" s="121"/>
      <c r="C985" s="121"/>
      <c r="D985" s="121"/>
      <c r="E985" s="121"/>
      <c r="F985" s="121"/>
      <c r="G985" s="121"/>
      <c r="H985" s="121"/>
      <c r="I985" s="121"/>
      <c r="J985" s="121"/>
      <c r="K985" s="121"/>
      <c r="L985" s="121"/>
      <c r="M985" s="121"/>
      <c r="N985" s="121"/>
      <c r="O985" s="121"/>
      <c r="P985" s="121"/>
      <c r="Q985" s="121"/>
      <c r="R985" s="121"/>
      <c r="S985" s="121"/>
      <c r="T985" s="121"/>
    </row>
    <row r="986" spans="1:20" ht="15.75" customHeight="1" x14ac:dyDescent="0.25">
      <c r="A986" s="121"/>
      <c r="B986" s="121"/>
      <c r="C986" s="121"/>
      <c r="D986" s="121"/>
      <c r="E986" s="121"/>
      <c r="F986" s="121"/>
      <c r="G986" s="121"/>
      <c r="H986" s="121"/>
      <c r="I986" s="121"/>
      <c r="J986" s="121"/>
      <c r="K986" s="121"/>
      <c r="L986" s="121"/>
      <c r="M986" s="121"/>
      <c r="N986" s="121"/>
      <c r="O986" s="121"/>
      <c r="P986" s="121"/>
      <c r="Q986" s="121"/>
      <c r="R986" s="121"/>
      <c r="S986" s="121"/>
      <c r="T986" s="121"/>
    </row>
    <row r="987" spans="1:20" ht="15.75" customHeight="1" x14ac:dyDescent="0.25">
      <c r="A987" s="121"/>
      <c r="B987" s="121"/>
      <c r="C987" s="121"/>
      <c r="D987" s="121"/>
      <c r="E987" s="121"/>
      <c r="F987" s="121"/>
      <c r="G987" s="121"/>
      <c r="H987" s="121"/>
      <c r="I987" s="121"/>
      <c r="J987" s="121"/>
      <c r="K987" s="121"/>
      <c r="L987" s="121"/>
      <c r="M987" s="121"/>
      <c r="N987" s="121"/>
      <c r="O987" s="121"/>
      <c r="P987" s="121"/>
      <c r="Q987" s="121"/>
      <c r="R987" s="121"/>
      <c r="S987" s="121"/>
      <c r="T987" s="121"/>
    </row>
    <row r="988" spans="1:20" ht="15.75" customHeight="1" x14ac:dyDescent="0.25">
      <c r="A988" s="121"/>
      <c r="B988" s="121"/>
      <c r="C988" s="121"/>
      <c r="D988" s="121"/>
      <c r="E988" s="121"/>
      <c r="F988" s="121"/>
      <c r="G988" s="121"/>
      <c r="H988" s="121"/>
      <c r="I988" s="121"/>
      <c r="J988" s="121"/>
      <c r="K988" s="121"/>
      <c r="L988" s="121"/>
      <c r="M988" s="121"/>
      <c r="N988" s="121"/>
      <c r="O988" s="121"/>
      <c r="P988" s="121"/>
      <c r="Q988" s="121"/>
      <c r="R988" s="121"/>
      <c r="S988" s="121"/>
      <c r="T988" s="121"/>
    </row>
    <row r="989" spans="1:20" ht="15.75" customHeight="1" x14ac:dyDescent="0.25">
      <c r="A989" s="121"/>
      <c r="B989" s="121"/>
      <c r="C989" s="121"/>
      <c r="D989" s="121"/>
      <c r="E989" s="121"/>
      <c r="F989" s="121"/>
      <c r="G989" s="121"/>
      <c r="H989" s="121"/>
      <c r="I989" s="121"/>
      <c r="J989" s="121"/>
      <c r="K989" s="121"/>
      <c r="L989" s="121"/>
      <c r="M989" s="121"/>
      <c r="N989" s="121"/>
      <c r="O989" s="121"/>
      <c r="P989" s="121"/>
      <c r="Q989" s="121"/>
      <c r="R989" s="121"/>
      <c r="S989" s="121"/>
      <c r="T989" s="121"/>
    </row>
    <row r="990" spans="1:20" ht="15.75" customHeight="1" x14ac:dyDescent="0.25">
      <c r="A990" s="121"/>
      <c r="B990" s="121"/>
      <c r="C990" s="121"/>
      <c r="D990" s="121"/>
      <c r="E990" s="121"/>
      <c r="F990" s="121"/>
      <c r="G990" s="121"/>
      <c r="H990" s="121"/>
      <c r="I990" s="121"/>
      <c r="J990" s="121"/>
      <c r="K990" s="121"/>
      <c r="L990" s="121"/>
      <c r="M990" s="121"/>
      <c r="N990" s="121"/>
      <c r="O990" s="121"/>
      <c r="P990" s="121"/>
      <c r="Q990" s="121"/>
      <c r="R990" s="121"/>
      <c r="S990" s="121"/>
      <c r="T990" s="121"/>
    </row>
    <row r="991" spans="1:20" ht="15.75" customHeight="1" x14ac:dyDescent="0.25">
      <c r="A991" s="121"/>
      <c r="B991" s="121"/>
      <c r="C991" s="121"/>
      <c r="D991" s="121"/>
      <c r="E991" s="121"/>
      <c r="F991" s="121"/>
      <c r="G991" s="121"/>
      <c r="H991" s="121"/>
      <c r="I991" s="121"/>
      <c r="J991" s="121"/>
      <c r="K991" s="121"/>
      <c r="L991" s="121"/>
      <c r="M991" s="121"/>
      <c r="N991" s="121"/>
      <c r="O991" s="121"/>
      <c r="P991" s="121"/>
      <c r="Q991" s="121"/>
      <c r="R991" s="121"/>
      <c r="S991" s="121"/>
      <c r="T991" s="121"/>
    </row>
    <row r="992" spans="1:20" ht="15.75" customHeight="1" x14ac:dyDescent="0.25">
      <c r="A992" s="121"/>
      <c r="B992" s="121"/>
      <c r="C992" s="121"/>
      <c r="D992" s="121"/>
      <c r="E992" s="121"/>
      <c r="F992" s="121"/>
      <c r="G992" s="121"/>
      <c r="H992" s="121"/>
      <c r="I992" s="121"/>
      <c r="J992" s="121"/>
      <c r="K992" s="121"/>
      <c r="L992" s="121"/>
      <c r="M992" s="121"/>
      <c r="N992" s="121"/>
      <c r="O992" s="121"/>
      <c r="P992" s="121"/>
      <c r="Q992" s="121"/>
      <c r="R992" s="121"/>
      <c r="S992" s="121"/>
      <c r="T992" s="121"/>
    </row>
    <row r="993" spans="1:20" ht="15.75" customHeight="1" x14ac:dyDescent="0.25">
      <c r="A993" s="121"/>
      <c r="B993" s="121"/>
      <c r="C993" s="121"/>
      <c r="D993" s="121"/>
      <c r="E993" s="121"/>
      <c r="F993" s="121"/>
      <c r="G993" s="121"/>
      <c r="H993" s="121"/>
      <c r="I993" s="121"/>
      <c r="J993" s="121"/>
      <c r="K993" s="121"/>
      <c r="L993" s="121"/>
      <c r="M993" s="121"/>
      <c r="N993" s="121"/>
      <c r="O993" s="121"/>
      <c r="P993" s="121"/>
      <c r="Q993" s="121"/>
      <c r="R993" s="121"/>
      <c r="S993" s="121"/>
      <c r="T993" s="121"/>
    </row>
    <row r="994" spans="1:20" ht="15.75" customHeight="1" x14ac:dyDescent="0.25">
      <c r="A994" s="121"/>
      <c r="B994" s="121"/>
      <c r="C994" s="121"/>
      <c r="D994" s="121"/>
      <c r="E994" s="121"/>
      <c r="F994" s="121"/>
      <c r="G994" s="121"/>
      <c r="H994" s="121"/>
      <c r="I994" s="121"/>
      <c r="J994" s="121"/>
      <c r="K994" s="121"/>
      <c r="L994" s="121"/>
      <c r="M994" s="121"/>
      <c r="N994" s="121"/>
      <c r="O994" s="121"/>
      <c r="P994" s="121"/>
      <c r="Q994" s="121"/>
      <c r="R994" s="121"/>
      <c r="S994" s="121"/>
      <c r="T994" s="121"/>
    </row>
    <row r="995" spans="1:20" ht="15.75" customHeight="1" x14ac:dyDescent="0.25">
      <c r="A995" s="121"/>
      <c r="B995" s="121"/>
      <c r="C995" s="121"/>
      <c r="D995" s="121"/>
      <c r="E995" s="121"/>
      <c r="F995" s="121"/>
      <c r="G995" s="121"/>
      <c r="H995" s="121"/>
      <c r="I995" s="121"/>
      <c r="J995" s="121"/>
      <c r="K995" s="121"/>
      <c r="L995" s="121"/>
      <c r="M995" s="121"/>
      <c r="N995" s="121"/>
      <c r="O995" s="121"/>
      <c r="P995" s="121"/>
      <c r="Q995" s="121"/>
      <c r="R995" s="121"/>
      <c r="S995" s="121"/>
      <c r="T995" s="121"/>
    </row>
    <row r="996" spans="1:20" ht="15.75" customHeight="1" x14ac:dyDescent="0.25">
      <c r="A996" s="121"/>
      <c r="B996" s="121"/>
      <c r="C996" s="121"/>
      <c r="D996" s="121"/>
      <c r="E996" s="121"/>
      <c r="F996" s="121"/>
      <c r="G996" s="121"/>
      <c r="H996" s="121"/>
      <c r="I996" s="121"/>
      <c r="J996" s="121"/>
      <c r="K996" s="121"/>
      <c r="L996" s="121"/>
      <c r="M996" s="121"/>
      <c r="N996" s="121"/>
      <c r="O996" s="121"/>
      <c r="P996" s="121"/>
      <c r="Q996" s="121"/>
      <c r="R996" s="121"/>
      <c r="S996" s="121"/>
      <c r="T996" s="121"/>
    </row>
    <row r="997" spans="1:20" ht="15.75" customHeight="1" x14ac:dyDescent="0.25">
      <c r="A997" s="121"/>
      <c r="B997" s="121"/>
      <c r="C997" s="121"/>
      <c r="D997" s="121"/>
      <c r="E997" s="121"/>
      <c r="F997" s="121"/>
      <c r="G997" s="121"/>
      <c r="H997" s="121"/>
      <c r="I997" s="121"/>
      <c r="J997" s="121"/>
      <c r="K997" s="121"/>
      <c r="L997" s="121"/>
      <c r="M997" s="121"/>
      <c r="N997" s="121"/>
      <c r="O997" s="121"/>
      <c r="P997" s="121"/>
      <c r="Q997" s="121"/>
      <c r="R997" s="121"/>
      <c r="S997" s="121"/>
      <c r="T997" s="121"/>
    </row>
    <row r="998" spans="1:20" ht="15.75" customHeight="1" x14ac:dyDescent="0.25">
      <c r="A998" s="121"/>
      <c r="B998" s="121"/>
      <c r="C998" s="121"/>
      <c r="D998" s="121"/>
      <c r="E998" s="121"/>
      <c r="F998" s="121"/>
      <c r="G998" s="121"/>
      <c r="H998" s="121"/>
      <c r="I998" s="121"/>
      <c r="J998" s="121"/>
      <c r="K998" s="121"/>
      <c r="L998" s="121"/>
      <c r="M998" s="121"/>
      <c r="N998" s="121"/>
      <c r="O998" s="121"/>
      <c r="P998" s="121"/>
      <c r="Q998" s="121"/>
      <c r="R998" s="121"/>
      <c r="S998" s="121"/>
      <c r="T998" s="121"/>
    </row>
    <row r="999" spans="1:20" ht="15.75" customHeight="1" x14ac:dyDescent="0.25">
      <c r="A999" s="121"/>
      <c r="B999" s="121"/>
      <c r="C999" s="121"/>
      <c r="D999" s="121"/>
      <c r="E999" s="121"/>
      <c r="F999" s="121"/>
      <c r="G999" s="121"/>
      <c r="H999" s="121"/>
      <c r="I999" s="121"/>
      <c r="J999" s="121"/>
      <c r="K999" s="121"/>
      <c r="L999" s="121"/>
      <c r="M999" s="121"/>
      <c r="N999" s="121"/>
      <c r="O999" s="121"/>
      <c r="P999" s="121"/>
      <c r="Q999" s="121"/>
      <c r="R999" s="121"/>
      <c r="S999" s="121"/>
      <c r="T999" s="121"/>
    </row>
    <row r="1000" spans="1:20" ht="15.75" customHeight="1" x14ac:dyDescent="0.25">
      <c r="A1000" s="121"/>
      <c r="B1000" s="121"/>
      <c r="C1000" s="121"/>
      <c r="D1000" s="121"/>
      <c r="E1000" s="121"/>
      <c r="F1000" s="121"/>
      <c r="G1000" s="121"/>
      <c r="H1000" s="121"/>
      <c r="I1000" s="121"/>
      <c r="J1000" s="121"/>
      <c r="K1000" s="121"/>
      <c r="L1000" s="121"/>
      <c r="M1000" s="121"/>
      <c r="N1000" s="121"/>
      <c r="O1000" s="121"/>
      <c r="P1000" s="121"/>
      <c r="Q1000" s="121"/>
      <c r="R1000" s="121"/>
      <c r="S1000" s="121"/>
      <c r="T1000" s="121"/>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S97"/>
  <sheetViews>
    <sheetView topLeftCell="A44" zoomScale="70" zoomScaleNormal="70" workbookViewId="0">
      <selection activeCell="A58" sqref="A58"/>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215</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271</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273</v>
      </c>
      <c r="Q16" s="94" t="s">
        <v>274</v>
      </c>
    </row>
    <row r="17" spans="1:17" ht="33" x14ac:dyDescent="0.25">
      <c r="A17" t="s">
        <v>13</v>
      </c>
      <c r="B17" s="28" t="s">
        <v>3</v>
      </c>
      <c r="I17" s="30" t="s">
        <v>108</v>
      </c>
      <c r="J17" s="30" t="s">
        <v>112</v>
      </c>
      <c r="K17" t="s">
        <v>113</v>
      </c>
      <c r="L17" t="s">
        <v>114</v>
      </c>
      <c r="N17" s="95" t="s">
        <v>58</v>
      </c>
      <c r="O17" s="95" t="s">
        <v>288</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280</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279</v>
      </c>
      <c r="P19" s="95" t="str">
        <f t="shared" si="0"/>
        <v>Menor-Posible</v>
      </c>
      <c r="Q19" s="95" t="s">
        <v>58</v>
      </c>
    </row>
    <row r="20" spans="1:17" ht="33" x14ac:dyDescent="0.25">
      <c r="B20" s="28"/>
      <c r="I20" s="3" t="s">
        <v>110</v>
      </c>
      <c r="J20" s="5" t="s">
        <v>75</v>
      </c>
      <c r="K20" t="str">
        <f t="shared" si="1"/>
        <v>LeveMedia</v>
      </c>
      <c r="L20" t="s">
        <v>58</v>
      </c>
      <c r="N20" s="95" t="s">
        <v>60</v>
      </c>
      <c r="O20" s="95" t="s">
        <v>278</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288</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280</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279</v>
      </c>
      <c r="P23" s="95" t="str">
        <f t="shared" si="0"/>
        <v>Moderado-Posible</v>
      </c>
      <c r="Q23" s="95" t="s">
        <v>57</v>
      </c>
    </row>
    <row r="24" spans="1:17" ht="25.5" x14ac:dyDescent="0.25">
      <c r="B24" s="28"/>
      <c r="I24" s="4" t="s">
        <v>61</v>
      </c>
      <c r="J24" s="4" t="s">
        <v>40</v>
      </c>
      <c r="K24" t="str">
        <f t="shared" si="1"/>
        <v>MenorBaja</v>
      </c>
      <c r="L24" t="s">
        <v>58</v>
      </c>
      <c r="N24" s="95" t="s">
        <v>58</v>
      </c>
      <c r="O24" s="95" t="s">
        <v>278</v>
      </c>
      <c r="P24" s="95" t="str">
        <f t="shared" si="0"/>
        <v>Moderado-Probable</v>
      </c>
      <c r="Q24" s="95" t="s">
        <v>57</v>
      </c>
    </row>
    <row r="25" spans="1:17" ht="25.5" x14ac:dyDescent="0.25">
      <c r="B25" s="28"/>
      <c r="I25" s="4" t="s">
        <v>61</v>
      </c>
      <c r="J25" s="5" t="s">
        <v>75</v>
      </c>
      <c r="K25" t="str">
        <f t="shared" si="1"/>
        <v>MenorMedia</v>
      </c>
      <c r="L25" t="s">
        <v>58</v>
      </c>
      <c r="N25" s="95" t="s">
        <v>61</v>
      </c>
      <c r="O25" s="95" t="s">
        <v>278</v>
      </c>
      <c r="P25" s="95" t="str">
        <f t="shared" si="0"/>
        <v>Menor-Probable</v>
      </c>
      <c r="Q25" s="95" t="s">
        <v>57</v>
      </c>
    </row>
    <row r="26" spans="1:17" ht="25.5" x14ac:dyDescent="0.25">
      <c r="B26" s="28"/>
      <c r="I26" s="4" t="s">
        <v>61</v>
      </c>
      <c r="J26" s="6" t="s">
        <v>5</v>
      </c>
      <c r="K26" t="str">
        <f t="shared" si="1"/>
        <v>MenorAlta</v>
      </c>
      <c r="L26" t="s">
        <v>58</v>
      </c>
      <c r="N26" s="95" t="s">
        <v>61</v>
      </c>
      <c r="O26" s="95" t="s">
        <v>277</v>
      </c>
      <c r="P26" s="95" t="str">
        <f t="shared" si="0"/>
        <v>Menor-Casi Seguro</v>
      </c>
      <c r="Q26" s="95" t="s">
        <v>57</v>
      </c>
    </row>
    <row r="27" spans="1:17" ht="33" x14ac:dyDescent="0.25">
      <c r="B27" s="28"/>
      <c r="I27" s="4" t="s">
        <v>61</v>
      </c>
      <c r="J27" s="7" t="s">
        <v>41</v>
      </c>
      <c r="K27" t="str">
        <f t="shared" si="1"/>
        <v>MenorMuy Alta</v>
      </c>
      <c r="L27" t="s">
        <v>57</v>
      </c>
      <c r="N27" s="95" t="s">
        <v>60</v>
      </c>
      <c r="O27" s="95" t="s">
        <v>277</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288</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280</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279</v>
      </c>
      <c r="P30" s="95" t="str">
        <f t="shared" si="0"/>
        <v>Mayor-Posible</v>
      </c>
      <c r="Q30" s="95" t="s">
        <v>56</v>
      </c>
    </row>
    <row r="31" spans="1:17" ht="162.75" thickBot="1" x14ac:dyDescent="0.3">
      <c r="A31" s="39" t="s">
        <v>123</v>
      </c>
      <c r="B31" s="40" t="s">
        <v>806</v>
      </c>
      <c r="C31" s="43" t="s">
        <v>140</v>
      </c>
      <c r="I31" s="5" t="s">
        <v>58</v>
      </c>
      <c r="J31" s="6" t="s">
        <v>5</v>
      </c>
      <c r="K31" t="str">
        <f t="shared" si="1"/>
        <v>ModeradoAlta</v>
      </c>
      <c r="L31" t="s">
        <v>57</v>
      </c>
      <c r="N31" s="95" t="s">
        <v>62</v>
      </c>
      <c r="O31" s="95" t="s">
        <v>279</v>
      </c>
      <c r="P31" s="95" t="str">
        <f t="shared" si="0"/>
        <v>Catastrófico-Posible</v>
      </c>
      <c r="Q31" s="95" t="s">
        <v>56</v>
      </c>
    </row>
    <row r="32" spans="1:17" ht="135.75" thickBot="1" x14ac:dyDescent="0.3">
      <c r="A32" s="41" t="s">
        <v>124</v>
      </c>
      <c r="B32" s="40" t="s">
        <v>216</v>
      </c>
      <c r="C32" s="43" t="s">
        <v>141</v>
      </c>
      <c r="I32" s="5" t="s">
        <v>58</v>
      </c>
      <c r="J32" s="7" t="s">
        <v>41</v>
      </c>
      <c r="K32" t="str">
        <f t="shared" si="1"/>
        <v>ModeradoMuy Alta</v>
      </c>
      <c r="L32" t="s">
        <v>57</v>
      </c>
      <c r="N32" s="95" t="s">
        <v>6</v>
      </c>
      <c r="O32" s="95" t="s">
        <v>278</v>
      </c>
      <c r="P32" s="95" t="str">
        <f t="shared" si="0"/>
        <v>Mayor-Probable</v>
      </c>
      <c r="Q32" s="95" t="s">
        <v>56</v>
      </c>
    </row>
    <row r="33" spans="1:17" ht="81.75" thickBot="1" x14ac:dyDescent="0.3">
      <c r="A33" s="41" t="s">
        <v>125</v>
      </c>
      <c r="B33" s="40" t="s">
        <v>805</v>
      </c>
      <c r="C33" s="43" t="s">
        <v>142</v>
      </c>
      <c r="I33" s="6" t="s">
        <v>6</v>
      </c>
      <c r="J33" s="3" t="s">
        <v>38</v>
      </c>
      <c r="K33" t="str">
        <f t="shared" si="1"/>
        <v>MayorMuy Baja</v>
      </c>
      <c r="L33" t="s">
        <v>57</v>
      </c>
      <c r="N33" s="95" t="s">
        <v>62</v>
      </c>
      <c r="O33" s="95" t="s">
        <v>278</v>
      </c>
      <c r="P33" s="95" t="str">
        <f t="shared" si="0"/>
        <v>Catastrófico-Probable</v>
      </c>
      <c r="Q33" s="95" t="s">
        <v>56</v>
      </c>
    </row>
    <row r="34" spans="1:17" ht="81.75" thickBot="1" x14ac:dyDescent="0.35">
      <c r="A34" s="41" t="s">
        <v>190</v>
      </c>
      <c r="B34" s="40" t="s">
        <v>804</v>
      </c>
      <c r="C34" s="43" t="s">
        <v>143</v>
      </c>
      <c r="I34" s="6" t="s">
        <v>6</v>
      </c>
      <c r="J34" s="4" t="s">
        <v>40</v>
      </c>
      <c r="K34" t="str">
        <f t="shared" si="1"/>
        <v>MayorBaja</v>
      </c>
      <c r="L34" t="s">
        <v>57</v>
      </c>
      <c r="N34" s="65" t="s">
        <v>58</v>
      </c>
      <c r="O34" s="95" t="s">
        <v>277</v>
      </c>
      <c r="P34" s="95" t="str">
        <f t="shared" si="0"/>
        <v>Moderado-Casi Seguro</v>
      </c>
      <c r="Q34" s="95" t="s">
        <v>56</v>
      </c>
    </row>
    <row r="35" spans="1:17" ht="108.75" thickBot="1" x14ac:dyDescent="0.3">
      <c r="A35" s="41" t="s">
        <v>126</v>
      </c>
      <c r="B35" s="40" t="s">
        <v>803</v>
      </c>
      <c r="C35" s="44" t="s">
        <v>144</v>
      </c>
      <c r="I35" s="6" t="s">
        <v>6</v>
      </c>
      <c r="J35" s="5" t="s">
        <v>75</v>
      </c>
      <c r="K35" t="str">
        <f t="shared" si="1"/>
        <v>MayorMedia</v>
      </c>
      <c r="L35" t="s">
        <v>57</v>
      </c>
      <c r="N35" s="95" t="s">
        <v>6</v>
      </c>
      <c r="O35" s="95" t="s">
        <v>277</v>
      </c>
      <c r="P35" s="95" t="str">
        <f t="shared" si="0"/>
        <v>Mayor-Casi Seguro</v>
      </c>
      <c r="Q35" s="95" t="s">
        <v>56</v>
      </c>
    </row>
    <row r="36" spans="1:17" ht="108.75" thickBot="1" x14ac:dyDescent="0.3">
      <c r="A36" s="41" t="s">
        <v>127</v>
      </c>
      <c r="B36" s="40" t="s">
        <v>858</v>
      </c>
      <c r="C36" s="44" t="s">
        <v>145</v>
      </c>
      <c r="I36" s="6" t="s">
        <v>6</v>
      </c>
      <c r="J36" s="6" t="s">
        <v>5</v>
      </c>
      <c r="K36" t="str">
        <f t="shared" si="1"/>
        <v>MayorAlta</v>
      </c>
      <c r="L36" t="s">
        <v>57</v>
      </c>
      <c r="N36" s="95" t="s">
        <v>62</v>
      </c>
      <c r="O36" s="95" t="s">
        <v>277</v>
      </c>
      <c r="P36" s="95" t="str">
        <f t="shared" si="0"/>
        <v>Catastrófico-Casi Seguro</v>
      </c>
      <c r="Q36" s="95" t="s">
        <v>56</v>
      </c>
    </row>
    <row r="37" spans="1:17" ht="135.75" thickBot="1" x14ac:dyDescent="0.3">
      <c r="A37" s="41" t="s">
        <v>128</v>
      </c>
      <c r="B37" s="40" t="s">
        <v>860</v>
      </c>
      <c r="C37" s="44" t="s">
        <v>146</v>
      </c>
      <c r="I37" s="6" t="s">
        <v>6</v>
      </c>
      <c r="J37" s="7" t="s">
        <v>41</v>
      </c>
      <c r="K37" t="str">
        <f t="shared" si="1"/>
        <v>MayorMuy Alta</v>
      </c>
      <c r="L37" t="s">
        <v>57</v>
      </c>
    </row>
    <row r="38" spans="1:17" ht="122.25" thickBot="1" x14ac:dyDescent="0.3">
      <c r="A38" s="41" t="s">
        <v>129</v>
      </c>
      <c r="B38" s="40" t="s">
        <v>802</v>
      </c>
      <c r="C38" s="44" t="s">
        <v>864</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801</v>
      </c>
      <c r="C40" s="44" t="s">
        <v>148</v>
      </c>
      <c r="I40" s="7" t="s">
        <v>62</v>
      </c>
      <c r="J40" s="5" t="s">
        <v>75</v>
      </c>
      <c r="K40" t="str">
        <f t="shared" si="1"/>
        <v>CatastróficoMedia</v>
      </c>
      <c r="L40" t="s">
        <v>56</v>
      </c>
    </row>
    <row r="41" spans="1:17" ht="41.25" thickBot="1" x14ac:dyDescent="0.3">
      <c r="A41" s="41" t="s">
        <v>133</v>
      </c>
      <c r="B41" s="40" t="s">
        <v>797</v>
      </c>
      <c r="C41" s="44" t="s">
        <v>147</v>
      </c>
      <c r="I41" s="7" t="s">
        <v>62</v>
      </c>
      <c r="J41" s="6" t="s">
        <v>5</v>
      </c>
      <c r="K41" t="str">
        <f t="shared" si="1"/>
        <v>CatastróficoAlta</v>
      </c>
      <c r="L41" t="s">
        <v>56</v>
      </c>
    </row>
    <row r="42" spans="1:17" ht="108.75" thickBot="1" x14ac:dyDescent="0.35">
      <c r="A42" s="41" t="s">
        <v>134</v>
      </c>
      <c r="B42" s="40" t="s">
        <v>798</v>
      </c>
      <c r="C42" s="44" t="s">
        <v>147</v>
      </c>
      <c r="I42" s="7" t="s">
        <v>62</v>
      </c>
      <c r="J42" s="7" t="s">
        <v>41</v>
      </c>
      <c r="K42" t="str">
        <f t="shared" si="1"/>
        <v>CatastróficoMuy Alta</v>
      </c>
      <c r="L42" t="s">
        <v>56</v>
      </c>
      <c r="N42" s="65"/>
      <c r="O42" s="65"/>
      <c r="P42" s="65"/>
      <c r="Q42" s="65"/>
    </row>
    <row r="43" spans="1:17" ht="41.25" thickBot="1" x14ac:dyDescent="0.3">
      <c r="A43" s="41" t="s">
        <v>135</v>
      </c>
      <c r="B43" s="40" t="s">
        <v>237</v>
      </c>
      <c r="C43" s="44" t="s">
        <v>864</v>
      </c>
      <c r="I43" s="29"/>
    </row>
    <row r="44" spans="1:17" ht="122.25" thickBot="1" x14ac:dyDescent="0.3">
      <c r="A44" s="41" t="s">
        <v>136</v>
      </c>
      <c r="B44" s="40" t="s">
        <v>807</v>
      </c>
      <c r="C44" s="44" t="s">
        <v>149</v>
      </c>
      <c r="I44" s="8"/>
    </row>
    <row r="45" spans="1:17" ht="122.25" thickBot="1" x14ac:dyDescent="0.3">
      <c r="A45" s="41" t="s">
        <v>865</v>
      </c>
      <c r="B45" s="40" t="s">
        <v>799</v>
      </c>
      <c r="C45" s="44" t="s">
        <v>866</v>
      </c>
      <c r="I45" s="8"/>
    </row>
    <row r="46" spans="1:17" ht="149.25" thickBot="1" x14ac:dyDescent="0.3">
      <c r="A46" s="41" t="s">
        <v>137</v>
      </c>
      <c r="B46" s="40" t="s">
        <v>800</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217</v>
      </c>
    </row>
    <row r="64" spans="1:3" ht="16.5" x14ac:dyDescent="0.25">
      <c r="A64" s="64" t="s">
        <v>218</v>
      </c>
    </row>
    <row r="65" spans="1:10" ht="16.5" x14ac:dyDescent="0.25">
      <c r="A65" s="64" t="s">
        <v>219</v>
      </c>
    </row>
    <row r="66" spans="1:10" ht="16.5" x14ac:dyDescent="0.25">
      <c r="A66" s="64" t="s">
        <v>220</v>
      </c>
    </row>
    <row r="67" spans="1:10" ht="16.5" x14ac:dyDescent="0.25">
      <c r="A67" s="64" t="s">
        <v>221</v>
      </c>
    </row>
    <row r="68" spans="1:10" ht="16.5" x14ac:dyDescent="0.25">
      <c r="A68" s="64" t="s">
        <v>222</v>
      </c>
    </row>
    <row r="69" spans="1:10" ht="16.5" x14ac:dyDescent="0.25">
      <c r="A69" s="64" t="s">
        <v>223</v>
      </c>
    </row>
    <row r="70" spans="1:10" ht="16.5" x14ac:dyDescent="0.3">
      <c r="A70" s="62" t="s">
        <v>224</v>
      </c>
    </row>
    <row r="71" spans="1:10" ht="16.5" x14ac:dyDescent="0.25">
      <c r="A71" s="64" t="s">
        <v>225</v>
      </c>
    </row>
    <row r="72" spans="1:10" ht="16.5" x14ac:dyDescent="0.3">
      <c r="A72" s="65" t="s">
        <v>226</v>
      </c>
    </row>
    <row r="77" spans="1:10" ht="28.5" x14ac:dyDescent="0.25">
      <c r="A77" s="91" t="s">
        <v>3</v>
      </c>
      <c r="B77" s="91" t="s">
        <v>3</v>
      </c>
      <c r="G77" s="94" t="s">
        <v>1</v>
      </c>
      <c r="H77" s="94" t="s">
        <v>3</v>
      </c>
      <c r="I77" s="94" t="s">
        <v>273</v>
      </c>
      <c r="J77" s="94" t="s">
        <v>274</v>
      </c>
    </row>
    <row r="78" spans="1:10" ht="16.5" x14ac:dyDescent="0.25">
      <c r="A78" s="92" t="s">
        <v>282</v>
      </c>
      <c r="B78" s="93" t="s">
        <v>277</v>
      </c>
      <c r="G78" s="95" t="s">
        <v>61</v>
      </c>
      <c r="H78" s="93" t="s">
        <v>277</v>
      </c>
      <c r="I78" s="95" t="str">
        <f t="shared" ref="I78:I97" si="2">+CONCATENATE(G78,"-",H78)</f>
        <v>Menor-Casi Seguro</v>
      </c>
      <c r="J78" s="95" t="s">
        <v>57</v>
      </c>
    </row>
    <row r="79" spans="1:10" ht="33" x14ac:dyDescent="0.25">
      <c r="A79" s="92" t="s">
        <v>283</v>
      </c>
      <c r="B79" s="93" t="s">
        <v>278</v>
      </c>
      <c r="G79" s="95" t="s">
        <v>60</v>
      </c>
      <c r="H79" s="93" t="s">
        <v>277</v>
      </c>
      <c r="I79" s="95" t="str">
        <f t="shared" si="2"/>
        <v>Insignificante-Casi Seguro</v>
      </c>
      <c r="J79" s="95" t="s">
        <v>57</v>
      </c>
    </row>
    <row r="80" spans="1:10" ht="33" x14ac:dyDescent="0.3">
      <c r="A80" s="92" t="s">
        <v>284</v>
      </c>
      <c r="B80" s="93" t="s">
        <v>279</v>
      </c>
      <c r="G80" s="65" t="s">
        <v>58</v>
      </c>
      <c r="H80" s="93" t="s">
        <v>277</v>
      </c>
      <c r="I80" s="95" t="str">
        <f t="shared" si="2"/>
        <v>Moderado-Casi Seguro</v>
      </c>
      <c r="J80" s="95" t="s">
        <v>56</v>
      </c>
    </row>
    <row r="81" spans="1:10" ht="33" x14ac:dyDescent="0.25">
      <c r="A81" s="92" t="s">
        <v>285</v>
      </c>
      <c r="B81" s="93" t="s">
        <v>280</v>
      </c>
      <c r="G81" s="95" t="s">
        <v>6</v>
      </c>
      <c r="H81" s="93" t="s">
        <v>277</v>
      </c>
      <c r="I81" s="95" t="str">
        <f t="shared" si="2"/>
        <v>Mayor-Casi Seguro</v>
      </c>
      <c r="J81" s="95" t="s">
        <v>56</v>
      </c>
    </row>
    <row r="82" spans="1:10" ht="33" x14ac:dyDescent="0.25">
      <c r="A82" s="92" t="s">
        <v>286</v>
      </c>
      <c r="B82" s="93" t="s">
        <v>281</v>
      </c>
      <c r="G82" s="95" t="s">
        <v>62</v>
      </c>
      <c r="H82" s="93" t="s">
        <v>277</v>
      </c>
      <c r="I82" s="95" t="str">
        <f t="shared" si="2"/>
        <v>Catastrófico-Casi Seguro</v>
      </c>
      <c r="J82" s="95" t="s">
        <v>56</v>
      </c>
    </row>
    <row r="83" spans="1:10" ht="33" x14ac:dyDescent="0.25">
      <c r="B83" s="28"/>
      <c r="G83" s="95" t="s">
        <v>58</v>
      </c>
      <c r="H83" s="93" t="s">
        <v>280</v>
      </c>
      <c r="I83" s="95" t="str">
        <f t="shared" si="2"/>
        <v>Moderado-Improbable</v>
      </c>
      <c r="J83" s="95" t="s">
        <v>58</v>
      </c>
    </row>
    <row r="84" spans="1:10" ht="16.5" x14ac:dyDescent="0.25">
      <c r="B84" s="28"/>
      <c r="G84" s="95" t="s">
        <v>6</v>
      </c>
      <c r="H84" s="93" t="s">
        <v>280</v>
      </c>
      <c r="I84" s="95" t="str">
        <f t="shared" si="2"/>
        <v>Mayor-Improbable</v>
      </c>
      <c r="J84" s="95" t="s">
        <v>57</v>
      </c>
    </row>
    <row r="85" spans="1:10" ht="33" x14ac:dyDescent="0.25">
      <c r="A85" s="95" t="s">
        <v>289</v>
      </c>
      <c r="B85" s="96"/>
      <c r="G85" s="95" t="s">
        <v>62</v>
      </c>
      <c r="H85" s="93" t="s">
        <v>280</v>
      </c>
      <c r="I85" s="95" t="str">
        <f t="shared" si="2"/>
        <v>Catastrófico-Improbable</v>
      </c>
      <c r="J85" s="95" t="s">
        <v>56</v>
      </c>
    </row>
    <row r="86" spans="1:10" ht="16.5" x14ac:dyDescent="0.25">
      <c r="A86" s="95" t="s">
        <v>681</v>
      </c>
      <c r="B86" s="96"/>
      <c r="G86" s="95" t="s">
        <v>61</v>
      </c>
      <c r="H86" s="93" t="s">
        <v>279</v>
      </c>
      <c r="I86" s="95" t="str">
        <f t="shared" si="2"/>
        <v>Menor-Posible</v>
      </c>
      <c r="J86" s="95" t="s">
        <v>58</v>
      </c>
    </row>
    <row r="87" spans="1:10" ht="33" x14ac:dyDescent="0.25">
      <c r="B87" s="96"/>
      <c r="G87" s="95" t="s">
        <v>58</v>
      </c>
      <c r="H87" s="93" t="s">
        <v>279</v>
      </c>
      <c r="I87" s="95" t="str">
        <f t="shared" si="2"/>
        <v>Moderado-Posible</v>
      </c>
      <c r="J87" s="95" t="s">
        <v>57</v>
      </c>
    </row>
    <row r="88" spans="1:10" ht="16.5" x14ac:dyDescent="0.25">
      <c r="B88" s="28"/>
      <c r="G88" s="95" t="s">
        <v>6</v>
      </c>
      <c r="H88" s="93" t="s">
        <v>279</v>
      </c>
      <c r="I88" s="95" t="str">
        <f t="shared" si="2"/>
        <v>Mayor-Posible</v>
      </c>
      <c r="J88" s="95" t="s">
        <v>56</v>
      </c>
    </row>
    <row r="89" spans="1:10" ht="33" x14ac:dyDescent="0.25">
      <c r="B89" s="28"/>
      <c r="G89" s="95" t="s">
        <v>62</v>
      </c>
      <c r="H89" s="93" t="s">
        <v>279</v>
      </c>
      <c r="I89" s="95" t="str">
        <f t="shared" si="2"/>
        <v>Catastrófico-Posible</v>
      </c>
      <c r="J89" s="95" t="s">
        <v>56</v>
      </c>
    </row>
    <row r="90" spans="1:10" ht="33" x14ac:dyDescent="0.25">
      <c r="B90" s="28"/>
      <c r="G90" s="95" t="s">
        <v>60</v>
      </c>
      <c r="H90" s="93" t="s">
        <v>278</v>
      </c>
      <c r="I90" s="95" t="str">
        <f t="shared" si="2"/>
        <v>Insignificante-Probable</v>
      </c>
      <c r="J90" s="95" t="s">
        <v>58</v>
      </c>
    </row>
    <row r="91" spans="1:10" ht="33" x14ac:dyDescent="0.25">
      <c r="B91" s="28"/>
      <c r="G91" s="95" t="s">
        <v>58</v>
      </c>
      <c r="H91" s="93" t="s">
        <v>278</v>
      </c>
      <c r="I91" s="95" t="str">
        <f t="shared" si="2"/>
        <v>Moderado-Probable</v>
      </c>
      <c r="J91" s="95" t="s">
        <v>57</v>
      </c>
    </row>
    <row r="92" spans="1:10" ht="16.5" x14ac:dyDescent="0.25">
      <c r="B92" s="28"/>
      <c r="G92" s="95" t="s">
        <v>61</v>
      </c>
      <c r="H92" s="93" t="s">
        <v>278</v>
      </c>
      <c r="I92" s="95" t="str">
        <f t="shared" si="2"/>
        <v>Menor-Probable</v>
      </c>
      <c r="J92" s="95" t="s">
        <v>57</v>
      </c>
    </row>
    <row r="93" spans="1:10" ht="16.5" x14ac:dyDescent="0.25">
      <c r="B93" s="28"/>
      <c r="G93" s="95" t="s">
        <v>6</v>
      </c>
      <c r="H93" s="93" t="s">
        <v>278</v>
      </c>
      <c r="I93" s="95" t="str">
        <f t="shared" si="2"/>
        <v>Mayor-Probable</v>
      </c>
      <c r="J93" s="95" t="s">
        <v>56</v>
      </c>
    </row>
    <row r="94" spans="1:10" ht="33" x14ac:dyDescent="0.25">
      <c r="B94" s="28"/>
      <c r="G94" s="95" t="s">
        <v>62</v>
      </c>
      <c r="H94" s="93" t="s">
        <v>278</v>
      </c>
      <c r="I94" s="95" t="str">
        <f t="shared" si="2"/>
        <v>Catastrófico-Probable</v>
      </c>
      <c r="J94" s="95" t="s">
        <v>56</v>
      </c>
    </row>
    <row r="95" spans="1:10" ht="33" x14ac:dyDescent="0.25">
      <c r="B95" s="28"/>
      <c r="G95" s="95" t="s">
        <v>58</v>
      </c>
      <c r="H95" s="93" t="s">
        <v>281</v>
      </c>
      <c r="I95" s="95" t="str">
        <f t="shared" si="2"/>
        <v>Moderado-Rara vez</v>
      </c>
      <c r="J95" s="95" t="s">
        <v>58</v>
      </c>
    </row>
    <row r="96" spans="1:10" ht="16.5" x14ac:dyDescent="0.25">
      <c r="B96" s="28"/>
      <c r="G96" s="95" t="s">
        <v>6</v>
      </c>
      <c r="H96" s="93" t="s">
        <v>281</v>
      </c>
      <c r="I96" s="95" t="str">
        <f t="shared" si="2"/>
        <v>Mayor-Rara vez</v>
      </c>
      <c r="J96" s="95" t="s">
        <v>57</v>
      </c>
    </row>
    <row r="97" spans="2:10" ht="33" x14ac:dyDescent="0.25">
      <c r="B97" s="28"/>
      <c r="G97" s="95" t="s">
        <v>62</v>
      </c>
      <c r="H97" s="93" t="s">
        <v>281</v>
      </c>
      <c r="I97" s="95" t="str">
        <f t="shared" si="2"/>
        <v>Catastrófico-Rara vez</v>
      </c>
      <c r="J97" s="95" t="s">
        <v>56</v>
      </c>
    </row>
  </sheetData>
  <sortState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Martha Liliana Pedroza Alonso</cp:lastModifiedBy>
  <cp:lastPrinted>2020-05-13T01:12:22Z</cp:lastPrinted>
  <dcterms:created xsi:type="dcterms:W3CDTF">2020-03-24T23:12:47Z</dcterms:created>
  <dcterms:modified xsi:type="dcterms:W3CDTF">2023-01-16T19:20:11Z</dcterms:modified>
</cp:coreProperties>
</file>