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hidePivotFieldList="1" defaultThemeVersion="124226"/>
  <mc:AlternateContent xmlns:mc="http://schemas.openxmlformats.org/markup-compatibility/2006">
    <mc:Choice Requires="x15">
      <x15ac:absPath xmlns:x15ac="http://schemas.microsoft.com/office/spreadsheetml/2010/11/ac" url="\\10.216.160.201\planeacion\Oficial\9 PAAC\PAAC 2023\"/>
    </mc:Choice>
  </mc:AlternateContent>
  <xr:revisionPtr revIDLastSave="0" documentId="8_{53812C7F-4257-4BCE-BD86-A22F583BE4F1}" xr6:coauthVersionLast="47" xr6:coauthVersionMax="47" xr10:uidLastSave="{00000000-0000-0000-0000-000000000000}"/>
  <bookViews>
    <workbookView xWindow="-120" yWindow="-120" windowWidth="29040" windowHeight="15840" tabRatio="882" xr2:uid="{00000000-000D-0000-FFFF-FFFF00000000}"/>
  </bookViews>
  <sheets>
    <sheet name="Instructivo" sheetId="20" r:id="rId1"/>
    <sheet name="Mapa Corrupcion" sheetId="21" r:id="rId2"/>
    <sheet name="Tabla Valoración controles" sheetId="15" state="hidden" r:id="rId3"/>
    <sheet name="Impacto Ri Inhe" sheetId="23" r:id="rId4"/>
    <sheet name="CONTROL DE CAMBIOS" sheetId="24" r:id="rId5"/>
    <sheet name="CONTROLES" sheetId="25" state="hidden" r:id="rId6"/>
    <sheet name="FORMULAS" sheetId="22" state="hidden" r:id="rId7"/>
    <sheet name="Opciones Tratamiento" sheetId="16" state="hidden" r:id="rId8"/>
    <sheet name="Hoja1" sheetId="11"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'Mapa Corrupcion'!$A$8:$EN$224</definedName>
    <definedName name="Procedimiento">[1]BD!$A$86:$P$86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1" l="1"/>
  <c r="AU118" i="21"/>
  <c r="AS118" i="21"/>
  <c r="AQ118" i="21"/>
  <c r="AO118" i="21"/>
  <c r="AM118" i="21"/>
  <c r="AK118" i="21"/>
  <c r="AU117" i="21"/>
  <c r="AS117" i="21"/>
  <c r="AQ117" i="21"/>
  <c r="AO117" i="21"/>
  <c r="AM117" i="21"/>
  <c r="AK117" i="21"/>
  <c r="AF94" i="21"/>
  <c r="AD94" i="21"/>
  <c r="AB94" i="21"/>
  <c r="AU94" i="21"/>
  <c r="AS94" i="21"/>
  <c r="AQ94" i="21"/>
  <c r="AO94" i="21"/>
  <c r="AM94" i="21"/>
  <c r="AU93" i="21"/>
  <c r="AS93" i="21"/>
  <c r="AQ93" i="21"/>
  <c r="AO93" i="21"/>
  <c r="AM93" i="21"/>
  <c r="AU147" i="21"/>
  <c r="AS147" i="21"/>
  <c r="AQ147" i="21"/>
  <c r="AO147" i="21"/>
  <c r="AM147" i="21"/>
  <c r="AK147" i="21"/>
  <c r="AU141" i="21"/>
  <c r="AS141" i="21"/>
  <c r="AQ141" i="21"/>
  <c r="AO141" i="21"/>
  <c r="AM141" i="21"/>
  <c r="AK141" i="21"/>
  <c r="AU135" i="21"/>
  <c r="AS135" i="21"/>
  <c r="AQ135" i="21"/>
  <c r="AO135" i="21"/>
  <c r="AM135" i="21"/>
  <c r="AK135" i="21"/>
  <c r="AU129" i="21"/>
  <c r="AS129" i="21"/>
  <c r="AQ129" i="21"/>
  <c r="AO129" i="21"/>
  <c r="AM129" i="21"/>
  <c r="AK129" i="21"/>
  <c r="AU124" i="21"/>
  <c r="AS124" i="21"/>
  <c r="AQ124" i="21"/>
  <c r="AO124" i="21"/>
  <c r="AM124" i="21"/>
  <c r="AK124" i="21"/>
  <c r="AU123" i="21"/>
  <c r="AS123" i="21"/>
  <c r="AQ123" i="21"/>
  <c r="AO123" i="21"/>
  <c r="AM123" i="21"/>
  <c r="AK123" i="21"/>
  <c r="AU111" i="21"/>
  <c r="AS111" i="21"/>
  <c r="AQ111" i="21"/>
  <c r="AO111" i="21"/>
  <c r="AM111" i="21"/>
  <c r="AK111" i="21"/>
  <c r="AU106" i="21"/>
  <c r="AS106" i="21"/>
  <c r="AQ106" i="21"/>
  <c r="AO106" i="21"/>
  <c r="AM106" i="21"/>
  <c r="AK106" i="21"/>
  <c r="AU105" i="21"/>
  <c r="AS105" i="21"/>
  <c r="AQ105" i="21"/>
  <c r="AO105" i="21"/>
  <c r="AM105" i="21"/>
  <c r="AK105" i="21"/>
  <c r="AU99" i="21"/>
  <c r="AS99" i="21"/>
  <c r="AQ99" i="21"/>
  <c r="AO99" i="21"/>
  <c r="AM99" i="21"/>
  <c r="AK99" i="21"/>
  <c r="AU88" i="21"/>
  <c r="AS88" i="21"/>
  <c r="AQ88" i="21"/>
  <c r="AO88" i="21"/>
  <c r="AM88" i="21"/>
  <c r="AK88" i="21"/>
  <c r="AU87" i="21"/>
  <c r="AS87" i="21"/>
  <c r="AQ87" i="21"/>
  <c r="AO87" i="21"/>
  <c r="AM87" i="21"/>
  <c r="AK87" i="21"/>
  <c r="AU81" i="21"/>
  <c r="AS81" i="21"/>
  <c r="AQ81" i="21"/>
  <c r="AO81" i="21"/>
  <c r="AM81" i="21"/>
  <c r="AK81" i="21"/>
  <c r="AU75" i="21"/>
  <c r="AS75" i="21"/>
  <c r="AQ75" i="21"/>
  <c r="AO75" i="21"/>
  <c r="AM75" i="21"/>
  <c r="AK75" i="21"/>
  <c r="AU69" i="21"/>
  <c r="AS69" i="21"/>
  <c r="AQ69" i="21"/>
  <c r="AO69" i="21"/>
  <c r="AM69" i="21"/>
  <c r="AK69" i="21"/>
  <c r="AU66" i="21"/>
  <c r="AS66" i="21"/>
  <c r="AQ66" i="21"/>
  <c r="AO66" i="21"/>
  <c r="AM66" i="21"/>
  <c r="AK66" i="21"/>
  <c r="AU65" i="21"/>
  <c r="AS65" i="21"/>
  <c r="AQ65" i="21"/>
  <c r="AO65" i="21"/>
  <c r="AM65" i="21"/>
  <c r="AK65" i="21"/>
  <c r="AU64" i="21"/>
  <c r="AS64" i="21"/>
  <c r="AQ64" i="21"/>
  <c r="AO64" i="21"/>
  <c r="AM64" i="21"/>
  <c r="AK64" i="21"/>
  <c r="AU63" i="21"/>
  <c r="AS63" i="21"/>
  <c r="AQ63" i="21"/>
  <c r="AO63" i="21"/>
  <c r="AM63" i="21"/>
  <c r="AK63" i="21"/>
  <c r="AU57" i="21"/>
  <c r="AS57" i="21"/>
  <c r="AQ57" i="21"/>
  <c r="AO57" i="21"/>
  <c r="AM57" i="21"/>
  <c r="AK57" i="21"/>
  <c r="AU52" i="21"/>
  <c r="AS52" i="21"/>
  <c r="AQ52" i="21"/>
  <c r="AO52" i="21"/>
  <c r="AM52" i="21"/>
  <c r="AK52" i="21"/>
  <c r="AU51" i="21"/>
  <c r="AS51" i="21"/>
  <c r="AQ51" i="21"/>
  <c r="AO51" i="21"/>
  <c r="AM51" i="21"/>
  <c r="AK51" i="21"/>
  <c r="AU45" i="21"/>
  <c r="AS45" i="21"/>
  <c r="AQ45" i="21"/>
  <c r="AO45" i="21"/>
  <c r="AM45" i="21"/>
  <c r="AK45" i="21"/>
  <c r="AU39" i="21"/>
  <c r="AS39" i="21"/>
  <c r="AQ39" i="21"/>
  <c r="AO39" i="21"/>
  <c r="AM39" i="21"/>
  <c r="AK39" i="21"/>
  <c r="AU33" i="21"/>
  <c r="AS33" i="21"/>
  <c r="AQ33" i="21"/>
  <c r="AO33" i="21"/>
  <c r="AM33" i="21"/>
  <c r="AK33" i="21"/>
  <c r="AU27" i="21"/>
  <c r="AS27" i="21"/>
  <c r="AQ27" i="21"/>
  <c r="AO27" i="21"/>
  <c r="AM27" i="21"/>
  <c r="AK27" i="21"/>
  <c r="AU22" i="21"/>
  <c r="AS22" i="21"/>
  <c r="AQ22" i="21"/>
  <c r="AO22" i="21"/>
  <c r="AM22" i="21"/>
  <c r="AK22" i="21"/>
  <c r="AU21" i="21"/>
  <c r="AS21" i="21"/>
  <c r="AQ21" i="21"/>
  <c r="AO21" i="21"/>
  <c r="AM21" i="21"/>
  <c r="AK21" i="21"/>
  <c r="AU17" i="21"/>
  <c r="AS17" i="21"/>
  <c r="AQ17" i="21"/>
  <c r="AO17" i="21"/>
  <c r="AM17" i="21"/>
  <c r="AK17" i="21"/>
  <c r="AU16" i="21"/>
  <c r="AS16" i="21"/>
  <c r="AQ16" i="21"/>
  <c r="AO16" i="21"/>
  <c r="AM16" i="21"/>
  <c r="AU15" i="21"/>
  <c r="AS15" i="21"/>
  <c r="AQ15" i="21"/>
  <c r="AO15" i="21"/>
  <c r="AM15" i="21"/>
  <c r="AU9" i="21"/>
  <c r="AS9" i="21"/>
  <c r="AQ9" i="21"/>
  <c r="AO9" i="21"/>
  <c r="AM9" i="21"/>
  <c r="AK9" i="21"/>
  <c r="AW9" i="21"/>
  <c r="AW10" i="21"/>
  <c r="AX9" i="21"/>
  <c r="AY9" i="21"/>
  <c r="D67" i="25"/>
  <c r="AW224" i="21"/>
  <c r="AU224" i="21"/>
  <c r="AS224" i="21"/>
  <c r="AQ224" i="21"/>
  <c r="AO224" i="21"/>
  <c r="AM224" i="21"/>
  <c r="AK224" i="21"/>
  <c r="AW223" i="21"/>
  <c r="AU223" i="21"/>
  <c r="AS223" i="21"/>
  <c r="AQ223" i="21"/>
  <c r="AO223" i="21"/>
  <c r="AM223" i="21"/>
  <c r="AK223" i="21"/>
  <c r="AW222" i="21"/>
  <c r="AU222" i="21"/>
  <c r="AS222" i="21"/>
  <c r="AQ222" i="21"/>
  <c r="AO222" i="21"/>
  <c r="AM222" i="21"/>
  <c r="AK222" i="21"/>
  <c r="AW221" i="21"/>
  <c r="AU221" i="21"/>
  <c r="AS221" i="21"/>
  <c r="AQ221" i="21"/>
  <c r="AO221" i="21"/>
  <c r="AM221" i="21"/>
  <c r="AK221" i="21"/>
  <c r="AW220" i="21"/>
  <c r="AU220" i="21"/>
  <c r="AS220" i="21"/>
  <c r="AQ220" i="21"/>
  <c r="AO220" i="21"/>
  <c r="AM220" i="21"/>
  <c r="AK220" i="21"/>
  <c r="AW219" i="21"/>
  <c r="AU219" i="21"/>
  <c r="AS219" i="21"/>
  <c r="AQ219" i="21"/>
  <c r="AO219" i="21"/>
  <c r="AM219" i="21"/>
  <c r="AK219" i="21"/>
  <c r="AW218" i="21"/>
  <c r="AU218" i="21"/>
  <c r="AS218" i="21"/>
  <c r="AQ218" i="21"/>
  <c r="AO218" i="21"/>
  <c r="AM218" i="21"/>
  <c r="AK218" i="21"/>
  <c r="AW217" i="21"/>
  <c r="AU217" i="21"/>
  <c r="AS217" i="21"/>
  <c r="AQ217" i="21"/>
  <c r="AO217" i="21"/>
  <c r="AM217" i="21"/>
  <c r="AK217" i="21"/>
  <c r="AW216" i="21"/>
  <c r="AU216" i="21"/>
  <c r="AS216" i="21"/>
  <c r="AQ216" i="21"/>
  <c r="AO216" i="21"/>
  <c r="AM216" i="21"/>
  <c r="AK216" i="21"/>
  <c r="AW215" i="21"/>
  <c r="AU215" i="21"/>
  <c r="AS215" i="21"/>
  <c r="AQ215" i="21"/>
  <c r="AO215" i="21"/>
  <c r="AM215" i="21"/>
  <c r="AK215" i="21"/>
  <c r="AW214" i="21"/>
  <c r="AU214" i="21"/>
  <c r="AS214" i="21"/>
  <c r="AQ214" i="21"/>
  <c r="AO214" i="21"/>
  <c r="AM214" i="21"/>
  <c r="AK214" i="21"/>
  <c r="AW213" i="21"/>
  <c r="AU213" i="21"/>
  <c r="AS213" i="21"/>
  <c r="AQ213" i="21"/>
  <c r="AO213" i="21"/>
  <c r="AM213" i="21"/>
  <c r="AK213" i="21"/>
  <c r="AW212" i="21"/>
  <c r="AU212" i="21"/>
  <c r="AS212" i="21"/>
  <c r="AQ212" i="21"/>
  <c r="AO212" i="21"/>
  <c r="AM212" i="21"/>
  <c r="AK212" i="21"/>
  <c r="AW211" i="21"/>
  <c r="AU211" i="21"/>
  <c r="AS211" i="21"/>
  <c r="AQ211" i="21"/>
  <c r="AO211" i="21"/>
  <c r="AM211" i="21"/>
  <c r="AK211" i="21"/>
  <c r="AW210" i="21"/>
  <c r="AU210" i="21"/>
  <c r="AS210" i="21"/>
  <c r="AQ210" i="21"/>
  <c r="AO210" i="21"/>
  <c r="AM210" i="21"/>
  <c r="AK210" i="21"/>
  <c r="AW209" i="21"/>
  <c r="AU209" i="21"/>
  <c r="AS209" i="21"/>
  <c r="AQ209" i="21"/>
  <c r="AO209" i="21"/>
  <c r="AM209" i="21"/>
  <c r="AK209" i="21"/>
  <c r="AW208" i="21"/>
  <c r="AU208" i="21"/>
  <c r="AS208" i="21"/>
  <c r="AQ208" i="21"/>
  <c r="AO208" i="21"/>
  <c r="AM208" i="21"/>
  <c r="AK208" i="21"/>
  <c r="AW207" i="21"/>
  <c r="AU207" i="21"/>
  <c r="AS207" i="21"/>
  <c r="AQ207" i="21"/>
  <c r="AO207" i="21"/>
  <c r="AM207" i="21"/>
  <c r="AK207" i="21"/>
  <c r="AW206" i="21"/>
  <c r="AU206" i="21"/>
  <c r="AS206" i="21"/>
  <c r="AQ206" i="21"/>
  <c r="AO206" i="21"/>
  <c r="AM206" i="21"/>
  <c r="AK206" i="21"/>
  <c r="AW205" i="21"/>
  <c r="AU205" i="21"/>
  <c r="AS205" i="21"/>
  <c r="AQ205" i="21"/>
  <c r="AO205" i="21"/>
  <c r="AM205" i="21"/>
  <c r="AK205" i="21"/>
  <c r="AW204" i="21"/>
  <c r="AU204" i="21"/>
  <c r="AS204" i="21"/>
  <c r="AQ204" i="21"/>
  <c r="AO204" i="21"/>
  <c r="AM204" i="21"/>
  <c r="AK204" i="21"/>
  <c r="AW203" i="21"/>
  <c r="AU203" i="21"/>
  <c r="AS203" i="21"/>
  <c r="AQ203" i="21"/>
  <c r="AO203" i="21"/>
  <c r="AM203" i="21"/>
  <c r="AK203" i="21"/>
  <c r="AW202" i="21"/>
  <c r="AU202" i="21"/>
  <c r="AS202" i="21"/>
  <c r="AQ202" i="21"/>
  <c r="AO202" i="21"/>
  <c r="AM202" i="21"/>
  <c r="AK202" i="21"/>
  <c r="AW201" i="21"/>
  <c r="AU201" i="21"/>
  <c r="AS201" i="21"/>
  <c r="AQ201" i="21"/>
  <c r="AO201" i="21"/>
  <c r="AM201" i="21"/>
  <c r="AK201" i="21"/>
  <c r="AW200" i="21"/>
  <c r="AU200" i="21"/>
  <c r="AS200" i="21"/>
  <c r="AQ200" i="21"/>
  <c r="AO200" i="21"/>
  <c r="AM200" i="21"/>
  <c r="AK200" i="21"/>
  <c r="AW199" i="21"/>
  <c r="AU199" i="21"/>
  <c r="AS199" i="21"/>
  <c r="AQ199" i="21"/>
  <c r="AO199" i="21"/>
  <c r="AM199" i="21"/>
  <c r="AK199" i="21"/>
  <c r="AW198" i="21"/>
  <c r="AU198" i="21"/>
  <c r="AS198" i="21"/>
  <c r="AQ198" i="21"/>
  <c r="AO198" i="21"/>
  <c r="AM198" i="21"/>
  <c r="AK198" i="21"/>
  <c r="AW197" i="21"/>
  <c r="AU197" i="21"/>
  <c r="AS197" i="21"/>
  <c r="AQ197" i="21"/>
  <c r="AO197" i="21"/>
  <c r="AM197" i="21"/>
  <c r="AK197" i="21"/>
  <c r="AW196" i="21"/>
  <c r="AU196" i="21"/>
  <c r="AS196" i="21"/>
  <c r="AQ196" i="21"/>
  <c r="AO196" i="21"/>
  <c r="AM196" i="21"/>
  <c r="AK196" i="21"/>
  <c r="AW195" i="21"/>
  <c r="AU195" i="21"/>
  <c r="AS195" i="21"/>
  <c r="AQ195" i="21"/>
  <c r="AO195" i="21"/>
  <c r="AM195" i="21"/>
  <c r="AK195" i="21"/>
  <c r="AW194" i="21"/>
  <c r="AU194" i="21"/>
  <c r="AS194" i="21"/>
  <c r="AQ194" i="21"/>
  <c r="AO194" i="21"/>
  <c r="AM194" i="21"/>
  <c r="AK194" i="21"/>
  <c r="AW193" i="21"/>
  <c r="AU193" i="21"/>
  <c r="AS193" i="21"/>
  <c r="AQ193" i="21"/>
  <c r="AO193" i="21"/>
  <c r="AM193" i="21"/>
  <c r="AK193" i="21"/>
  <c r="AW192" i="21"/>
  <c r="AU192" i="21"/>
  <c r="AS192" i="21"/>
  <c r="AQ192" i="21"/>
  <c r="AO192" i="21"/>
  <c r="AM192" i="21"/>
  <c r="AK192" i="21"/>
  <c r="AW191" i="21"/>
  <c r="AU191" i="21"/>
  <c r="AS191" i="21"/>
  <c r="AQ191" i="21"/>
  <c r="AO191" i="21"/>
  <c r="AM191" i="21"/>
  <c r="AK191" i="21"/>
  <c r="AW190" i="21"/>
  <c r="AU190" i="21"/>
  <c r="AS190" i="21"/>
  <c r="AQ190" i="21"/>
  <c r="AO190" i="21"/>
  <c r="AM190" i="21"/>
  <c r="AK190" i="21"/>
  <c r="AW189" i="21"/>
  <c r="AU189" i="21"/>
  <c r="AS189" i="21"/>
  <c r="AQ189" i="21"/>
  <c r="AO189" i="21"/>
  <c r="AM189" i="21"/>
  <c r="AK189" i="21"/>
  <c r="AW188" i="21"/>
  <c r="AU188" i="21"/>
  <c r="AS188" i="21"/>
  <c r="AQ188" i="21"/>
  <c r="AO188" i="21"/>
  <c r="AM188" i="21"/>
  <c r="AK188" i="21"/>
  <c r="AW187" i="21"/>
  <c r="AU187" i="21"/>
  <c r="AS187" i="21"/>
  <c r="AQ187" i="21"/>
  <c r="AO187" i="21"/>
  <c r="AM187" i="21"/>
  <c r="AK187" i="21"/>
  <c r="AW186" i="21"/>
  <c r="AU186" i="21"/>
  <c r="AS186" i="21"/>
  <c r="AQ186" i="21"/>
  <c r="AO186" i="21"/>
  <c r="AM186" i="21"/>
  <c r="AK186" i="21"/>
  <c r="AW185" i="21"/>
  <c r="AU185" i="21"/>
  <c r="AS185" i="21"/>
  <c r="AQ185" i="21"/>
  <c r="AO185" i="21"/>
  <c r="AM185" i="21"/>
  <c r="AK185" i="21"/>
  <c r="AW184" i="21"/>
  <c r="AU184" i="21"/>
  <c r="AS184" i="21"/>
  <c r="AQ184" i="21"/>
  <c r="AO184" i="21"/>
  <c r="AM184" i="21"/>
  <c r="AK184" i="21"/>
  <c r="AW183" i="21"/>
  <c r="AU183" i="21"/>
  <c r="AS183" i="21"/>
  <c r="AQ183" i="21"/>
  <c r="AO183" i="21"/>
  <c r="AM183" i="21"/>
  <c r="AK183" i="21"/>
  <c r="AW182" i="21"/>
  <c r="AU182" i="21"/>
  <c r="AS182" i="21"/>
  <c r="AQ182" i="21"/>
  <c r="AO182" i="21"/>
  <c r="AM182" i="21"/>
  <c r="AK182" i="21"/>
  <c r="AW181" i="21"/>
  <c r="AU181" i="21"/>
  <c r="AS181" i="21"/>
  <c r="AQ181" i="21"/>
  <c r="AO181" i="21"/>
  <c r="AM181" i="21"/>
  <c r="AK181" i="21"/>
  <c r="AW180" i="21"/>
  <c r="AU180" i="21"/>
  <c r="AS180" i="21"/>
  <c r="AQ180" i="21"/>
  <c r="AO180" i="21"/>
  <c r="AM180" i="21"/>
  <c r="AK180" i="21"/>
  <c r="AW179" i="21"/>
  <c r="AU179" i="21"/>
  <c r="AS179" i="21"/>
  <c r="AQ179" i="21"/>
  <c r="AO179" i="21"/>
  <c r="AM179" i="21"/>
  <c r="AK179" i="21"/>
  <c r="AW178" i="21"/>
  <c r="AU178" i="21"/>
  <c r="AS178" i="21"/>
  <c r="AQ178" i="21"/>
  <c r="AO178" i="21"/>
  <c r="AM178" i="21"/>
  <c r="AK178" i="21"/>
  <c r="AW177" i="21"/>
  <c r="AU177" i="21"/>
  <c r="AS177" i="21"/>
  <c r="AQ177" i="21"/>
  <c r="AO177" i="21"/>
  <c r="AM177" i="21"/>
  <c r="AK177" i="21"/>
  <c r="AW176" i="21"/>
  <c r="AU176" i="21"/>
  <c r="AS176" i="21"/>
  <c r="AQ176" i="21"/>
  <c r="AO176" i="21"/>
  <c r="AM176" i="21"/>
  <c r="AK176" i="21"/>
  <c r="AW175" i="21"/>
  <c r="AU175" i="21"/>
  <c r="AS175" i="21"/>
  <c r="AQ175" i="21"/>
  <c r="AO175" i="21"/>
  <c r="AM175" i="21"/>
  <c r="AK175" i="21"/>
  <c r="AW174" i="21"/>
  <c r="AU174" i="21"/>
  <c r="AS174" i="21"/>
  <c r="AQ174" i="21"/>
  <c r="AO174" i="21"/>
  <c r="AM174" i="21"/>
  <c r="AK174" i="21"/>
  <c r="AW173" i="21"/>
  <c r="AU173" i="21"/>
  <c r="AS173" i="21"/>
  <c r="AQ173" i="21"/>
  <c r="AO173" i="21"/>
  <c r="AM173" i="21"/>
  <c r="AK173" i="21"/>
  <c r="AW172" i="21"/>
  <c r="AU172" i="21"/>
  <c r="AS172" i="21"/>
  <c r="AQ172" i="21"/>
  <c r="AO172" i="21"/>
  <c r="AM172" i="21"/>
  <c r="AK172" i="21"/>
  <c r="AW171" i="21"/>
  <c r="AU171" i="21"/>
  <c r="AS171" i="21"/>
  <c r="AQ171" i="21"/>
  <c r="AO171" i="21"/>
  <c r="AM171" i="21"/>
  <c r="AK171" i="21"/>
  <c r="AW170" i="21"/>
  <c r="AU170" i="21"/>
  <c r="AS170" i="21"/>
  <c r="AQ170" i="21"/>
  <c r="AO170" i="21"/>
  <c r="AM170" i="21"/>
  <c r="AK170" i="21"/>
  <c r="AW169" i="21"/>
  <c r="AU169" i="21"/>
  <c r="AS169" i="21"/>
  <c r="AQ169" i="21"/>
  <c r="AO169" i="21"/>
  <c r="AM169" i="21"/>
  <c r="AK169" i="21"/>
  <c r="AW168" i="21"/>
  <c r="AU168" i="21"/>
  <c r="AS168" i="21"/>
  <c r="AQ168" i="21"/>
  <c r="AO168" i="21"/>
  <c r="AM168" i="21"/>
  <c r="AK168" i="21"/>
  <c r="AW167" i="21"/>
  <c r="AU167" i="21"/>
  <c r="AS167" i="21"/>
  <c r="AQ167" i="21"/>
  <c r="AO167" i="21"/>
  <c r="AM167" i="21"/>
  <c r="AK167" i="21"/>
  <c r="AW166" i="21"/>
  <c r="AU166" i="21"/>
  <c r="AS166" i="21"/>
  <c r="AQ166" i="21"/>
  <c r="AO166" i="21"/>
  <c r="AM166" i="21"/>
  <c r="AK166" i="21"/>
  <c r="AW165" i="21"/>
  <c r="AU165" i="21"/>
  <c r="AS165" i="21"/>
  <c r="AQ165" i="21"/>
  <c r="AO165" i="21"/>
  <c r="AM165" i="21"/>
  <c r="AK165" i="21"/>
  <c r="AW164" i="21"/>
  <c r="AU164" i="21"/>
  <c r="AS164" i="21"/>
  <c r="AQ164" i="21"/>
  <c r="AO164" i="21"/>
  <c r="AM164" i="21"/>
  <c r="AK164" i="21"/>
  <c r="AW163" i="21"/>
  <c r="AU163" i="21"/>
  <c r="AS163" i="21"/>
  <c r="AQ163" i="21"/>
  <c r="AO163" i="21"/>
  <c r="AM163" i="21"/>
  <c r="AK163" i="21"/>
  <c r="AW162" i="21"/>
  <c r="AU162" i="21"/>
  <c r="AS162" i="21"/>
  <c r="AQ162" i="21"/>
  <c r="AO162" i="21"/>
  <c r="AM162" i="21"/>
  <c r="AK162" i="21"/>
  <c r="AW161" i="21"/>
  <c r="AU161" i="21"/>
  <c r="AS161" i="21"/>
  <c r="AQ161" i="21"/>
  <c r="AO161" i="21"/>
  <c r="AM161" i="21"/>
  <c r="AK161" i="21"/>
  <c r="AW160" i="21"/>
  <c r="AU160" i="21"/>
  <c r="AS160" i="21"/>
  <c r="AQ160" i="21"/>
  <c r="AO160" i="21"/>
  <c r="AM160" i="21"/>
  <c r="AK160" i="21"/>
  <c r="AW159" i="21"/>
  <c r="AU159" i="21"/>
  <c r="AS159" i="21"/>
  <c r="AQ159" i="21"/>
  <c r="AO159" i="21"/>
  <c r="AM159" i="21"/>
  <c r="AK159" i="21"/>
  <c r="AW158" i="21"/>
  <c r="AU158" i="21"/>
  <c r="AS158" i="21"/>
  <c r="AQ158" i="21"/>
  <c r="AO158" i="21"/>
  <c r="AM158" i="21"/>
  <c r="AK158" i="21"/>
  <c r="AW157" i="21"/>
  <c r="AU157" i="21"/>
  <c r="AS157" i="21"/>
  <c r="AQ157" i="21"/>
  <c r="AO157" i="21"/>
  <c r="AM157" i="21"/>
  <c r="AK157" i="21"/>
  <c r="AW156" i="21"/>
  <c r="AU156" i="21"/>
  <c r="AS156" i="21"/>
  <c r="AQ156" i="21"/>
  <c r="AO156" i="21"/>
  <c r="AM156" i="21"/>
  <c r="AK156" i="21"/>
  <c r="AW155" i="21"/>
  <c r="AU155" i="21"/>
  <c r="AS155" i="21"/>
  <c r="AQ155" i="21"/>
  <c r="AO155" i="21"/>
  <c r="AM155" i="21"/>
  <c r="AK155" i="21"/>
  <c r="AW154" i="21"/>
  <c r="AU154" i="21"/>
  <c r="AS154" i="21"/>
  <c r="AQ154" i="21"/>
  <c r="AO154" i="21"/>
  <c r="AM154" i="21"/>
  <c r="AK154" i="21"/>
  <c r="AW153" i="21"/>
  <c r="AU153" i="21"/>
  <c r="AS153" i="21"/>
  <c r="AQ153" i="21"/>
  <c r="AO153" i="21"/>
  <c r="AM153" i="21"/>
  <c r="AK153" i="21"/>
  <c r="AW152" i="21"/>
  <c r="AU152" i="21"/>
  <c r="AS152" i="21"/>
  <c r="AQ152" i="21"/>
  <c r="AO152" i="21"/>
  <c r="AM152" i="21"/>
  <c r="AK152" i="21"/>
  <c r="AW151" i="21"/>
  <c r="AU151" i="21"/>
  <c r="AS151" i="21"/>
  <c r="AQ151" i="21"/>
  <c r="AO151" i="21"/>
  <c r="AM151" i="21"/>
  <c r="AK151" i="21"/>
  <c r="AW150" i="21"/>
  <c r="AU150" i="21"/>
  <c r="AS150" i="21"/>
  <c r="AQ150" i="21"/>
  <c r="AO150" i="21"/>
  <c r="AM150" i="21"/>
  <c r="AK150" i="21"/>
  <c r="AW149" i="21"/>
  <c r="AU149" i="21"/>
  <c r="AS149" i="21"/>
  <c r="AQ149" i="21"/>
  <c r="AO149" i="21"/>
  <c r="AM149" i="21"/>
  <c r="AK149" i="21"/>
  <c r="AW148" i="21"/>
  <c r="AU148" i="21"/>
  <c r="AS148" i="21"/>
  <c r="AQ148" i="21"/>
  <c r="AO148" i="21"/>
  <c r="AM148" i="21"/>
  <c r="AK148" i="21"/>
  <c r="AW147" i="21"/>
  <c r="AW146" i="21"/>
  <c r="AU146" i="21"/>
  <c r="AS146" i="21"/>
  <c r="AQ146" i="21"/>
  <c r="AO146" i="21"/>
  <c r="AM146" i="21"/>
  <c r="AK146" i="21"/>
  <c r="AW145" i="21"/>
  <c r="AU145" i="21"/>
  <c r="AS145" i="21"/>
  <c r="AQ145" i="21"/>
  <c r="AO145" i="21"/>
  <c r="AM145" i="21"/>
  <c r="AK145" i="21"/>
  <c r="AW144" i="21"/>
  <c r="AU144" i="21"/>
  <c r="AS144" i="21"/>
  <c r="AQ144" i="21"/>
  <c r="AO144" i="21"/>
  <c r="AM144" i="21"/>
  <c r="AK144" i="21"/>
  <c r="AW143" i="21"/>
  <c r="AU143" i="21"/>
  <c r="AS143" i="21"/>
  <c r="AQ143" i="21"/>
  <c r="AO143" i="21"/>
  <c r="AM143" i="21"/>
  <c r="AK143" i="21"/>
  <c r="AW142" i="21"/>
  <c r="AU142" i="21"/>
  <c r="AS142" i="21"/>
  <c r="AQ142" i="21"/>
  <c r="AO142" i="21"/>
  <c r="AM142" i="21"/>
  <c r="AK142" i="21"/>
  <c r="AW141" i="21"/>
  <c r="AW140" i="21"/>
  <c r="AU140" i="21"/>
  <c r="AS140" i="21"/>
  <c r="AQ140" i="21"/>
  <c r="AO140" i="21"/>
  <c r="AM140" i="21"/>
  <c r="AK140" i="21"/>
  <c r="AW139" i="21"/>
  <c r="AU139" i="21"/>
  <c r="AS139" i="21"/>
  <c r="AQ139" i="21"/>
  <c r="AO139" i="21"/>
  <c r="AM139" i="21"/>
  <c r="AK139" i="21"/>
  <c r="AW138" i="21"/>
  <c r="AU138" i="21"/>
  <c r="AS138" i="21"/>
  <c r="AQ138" i="21"/>
  <c r="AO138" i="21"/>
  <c r="AM138" i="21"/>
  <c r="AK138" i="21"/>
  <c r="AW137" i="21"/>
  <c r="AU137" i="21"/>
  <c r="AS137" i="21"/>
  <c r="AQ137" i="21"/>
  <c r="AO137" i="21"/>
  <c r="AM137" i="21"/>
  <c r="AK137" i="21"/>
  <c r="AW136" i="21"/>
  <c r="AU136" i="21"/>
  <c r="AS136" i="21"/>
  <c r="AQ136" i="21"/>
  <c r="AO136" i="21"/>
  <c r="AM136" i="21"/>
  <c r="AK136" i="21"/>
  <c r="AW135" i="21"/>
  <c r="AW134" i="21"/>
  <c r="AU134" i="21"/>
  <c r="AS134" i="21"/>
  <c r="AQ134" i="21"/>
  <c r="AO134" i="21"/>
  <c r="AM134" i="21"/>
  <c r="AK134" i="21"/>
  <c r="AW133" i="21"/>
  <c r="AU133" i="21"/>
  <c r="AS133" i="21"/>
  <c r="AQ133" i="21"/>
  <c r="AO133" i="21"/>
  <c r="AM133" i="21"/>
  <c r="AK133" i="21"/>
  <c r="AW132" i="21"/>
  <c r="AU132" i="21"/>
  <c r="AS132" i="21"/>
  <c r="AQ132" i="21"/>
  <c r="AO132" i="21"/>
  <c r="AM132" i="21"/>
  <c r="AK132" i="21"/>
  <c r="AW131" i="21"/>
  <c r="AU131" i="21"/>
  <c r="AS131" i="21"/>
  <c r="AQ131" i="21"/>
  <c r="AO131" i="21"/>
  <c r="AM131" i="21"/>
  <c r="AK131" i="21"/>
  <c r="AW130" i="21"/>
  <c r="AU130" i="21"/>
  <c r="AS130" i="21"/>
  <c r="AQ130" i="21"/>
  <c r="AO130" i="21"/>
  <c r="AM130" i="21"/>
  <c r="AK130" i="21"/>
  <c r="AW129" i="21"/>
  <c r="AW128" i="21"/>
  <c r="AU128" i="21"/>
  <c r="AS128" i="21"/>
  <c r="AQ128" i="21"/>
  <c r="AO128" i="21"/>
  <c r="AM128" i="21"/>
  <c r="AK128" i="21"/>
  <c r="AW127" i="21"/>
  <c r="AU127" i="21"/>
  <c r="AS127" i="21"/>
  <c r="AQ127" i="21"/>
  <c r="AO127" i="21"/>
  <c r="AM127" i="21"/>
  <c r="AK127" i="21"/>
  <c r="AW126" i="21"/>
  <c r="AU126" i="21"/>
  <c r="AS126" i="21"/>
  <c r="AQ126" i="21"/>
  <c r="AO126" i="21"/>
  <c r="AM126" i="21"/>
  <c r="AK126" i="21"/>
  <c r="AW125" i="21"/>
  <c r="AU125" i="21"/>
  <c r="AS125" i="21"/>
  <c r="AQ125" i="21"/>
  <c r="AO125" i="21"/>
  <c r="AM125" i="21"/>
  <c r="AK125" i="21"/>
  <c r="AW124" i="21"/>
  <c r="AW123" i="21"/>
  <c r="AW122" i="21"/>
  <c r="AU122" i="21"/>
  <c r="AS122" i="21"/>
  <c r="AQ122" i="21"/>
  <c r="AO122" i="21"/>
  <c r="AM122" i="21"/>
  <c r="AK122" i="21"/>
  <c r="AW121" i="21"/>
  <c r="AU121" i="21"/>
  <c r="AS121" i="21"/>
  <c r="AQ121" i="21"/>
  <c r="AO121" i="21"/>
  <c r="AM121" i="21"/>
  <c r="AK121" i="21"/>
  <c r="AW120" i="21"/>
  <c r="AU120" i="21"/>
  <c r="AS120" i="21"/>
  <c r="AQ120" i="21"/>
  <c r="AO120" i="21"/>
  <c r="AM120" i="21"/>
  <c r="AK120" i="21"/>
  <c r="AW119" i="21"/>
  <c r="AU119" i="21"/>
  <c r="AS119" i="21"/>
  <c r="AQ119" i="21"/>
  <c r="AO119" i="21"/>
  <c r="AM119" i="21"/>
  <c r="AK119" i="21"/>
  <c r="AW118" i="21"/>
  <c r="AW117" i="21"/>
  <c r="AW116" i="21"/>
  <c r="AU116" i="21"/>
  <c r="AS116" i="21"/>
  <c r="AQ116" i="21"/>
  <c r="AO116" i="21"/>
  <c r="AM116" i="21"/>
  <c r="AK116" i="21"/>
  <c r="AW115" i="21"/>
  <c r="AU115" i="21"/>
  <c r="AS115" i="21"/>
  <c r="AQ115" i="21"/>
  <c r="AO115" i="21"/>
  <c r="AM115" i="21"/>
  <c r="AK115" i="21"/>
  <c r="AW114" i="21"/>
  <c r="AU114" i="21"/>
  <c r="AS114" i="21"/>
  <c r="AQ114" i="21"/>
  <c r="AO114" i="21"/>
  <c r="AM114" i="21"/>
  <c r="AK114" i="21"/>
  <c r="AW113" i="21"/>
  <c r="AU113" i="21"/>
  <c r="AS113" i="21"/>
  <c r="AQ113" i="21"/>
  <c r="AO113" i="21"/>
  <c r="AM113" i="21"/>
  <c r="AK113" i="21"/>
  <c r="AW112" i="21"/>
  <c r="AU112" i="21"/>
  <c r="AS112" i="21"/>
  <c r="AQ112" i="21"/>
  <c r="AO112" i="21"/>
  <c r="AM112" i="21"/>
  <c r="AK112" i="21"/>
  <c r="AW111" i="21"/>
  <c r="AW110" i="21"/>
  <c r="AU110" i="21"/>
  <c r="AS110" i="21"/>
  <c r="AQ110" i="21"/>
  <c r="AO110" i="21"/>
  <c r="AM110" i="21"/>
  <c r="AK110" i="21"/>
  <c r="AW109" i="21"/>
  <c r="AU109" i="21"/>
  <c r="AS109" i="21"/>
  <c r="AQ109" i="21"/>
  <c r="AO109" i="21"/>
  <c r="AM109" i="21"/>
  <c r="AK109" i="21"/>
  <c r="AW108" i="21"/>
  <c r="AU108" i="21"/>
  <c r="AS108" i="21"/>
  <c r="AQ108" i="21"/>
  <c r="AO108" i="21"/>
  <c r="AM108" i="21"/>
  <c r="AK108" i="21"/>
  <c r="AW107" i="21"/>
  <c r="AU107" i="21"/>
  <c r="AS107" i="21"/>
  <c r="AQ107" i="21"/>
  <c r="AO107" i="21"/>
  <c r="AM107" i="21"/>
  <c r="AK107" i="21"/>
  <c r="AW106" i="21"/>
  <c r="AW105" i="21"/>
  <c r="AW104" i="21"/>
  <c r="AU104" i="21"/>
  <c r="AS104" i="21"/>
  <c r="AQ104" i="21"/>
  <c r="AO104" i="21"/>
  <c r="AM104" i="21"/>
  <c r="AK104" i="21"/>
  <c r="AW103" i="21"/>
  <c r="AU103" i="21"/>
  <c r="AS103" i="21"/>
  <c r="AQ103" i="21"/>
  <c r="AO103" i="21"/>
  <c r="AM103" i="21"/>
  <c r="AK103" i="21"/>
  <c r="AW102" i="21"/>
  <c r="AU102" i="21"/>
  <c r="AS102" i="21"/>
  <c r="AQ102" i="21"/>
  <c r="AO102" i="21"/>
  <c r="AM102" i="21"/>
  <c r="AK102" i="21"/>
  <c r="AW101" i="21"/>
  <c r="AU101" i="21"/>
  <c r="AS101" i="21"/>
  <c r="AQ101" i="21"/>
  <c r="AO101" i="21"/>
  <c r="AM101" i="21"/>
  <c r="AK101" i="21"/>
  <c r="AW100" i="21"/>
  <c r="AU100" i="21"/>
  <c r="AS100" i="21"/>
  <c r="AQ100" i="21"/>
  <c r="AO100" i="21"/>
  <c r="AM100" i="21"/>
  <c r="AK100" i="21"/>
  <c r="AW99" i="21"/>
  <c r="AW98" i="21"/>
  <c r="AU98" i="21"/>
  <c r="AS98" i="21"/>
  <c r="AQ98" i="21"/>
  <c r="AO98" i="21"/>
  <c r="AM98" i="21"/>
  <c r="AK98" i="21"/>
  <c r="AW97" i="21"/>
  <c r="AU97" i="21"/>
  <c r="AS97" i="21"/>
  <c r="AQ97" i="21"/>
  <c r="AO97" i="21"/>
  <c r="AM97" i="21"/>
  <c r="AK97" i="21"/>
  <c r="AW96" i="21"/>
  <c r="AU96" i="21"/>
  <c r="AS96" i="21"/>
  <c r="AQ96" i="21"/>
  <c r="AO96" i="21"/>
  <c r="AM96" i="21"/>
  <c r="AK96" i="21"/>
  <c r="AW95" i="21"/>
  <c r="AU95" i="21"/>
  <c r="AS95" i="21"/>
  <c r="AQ95" i="21"/>
  <c r="AO95" i="21"/>
  <c r="AM95" i="21"/>
  <c r="AK95" i="21"/>
  <c r="AW94" i="21"/>
  <c r="AK94" i="21"/>
  <c r="AW93" i="21"/>
  <c r="AK93" i="21"/>
  <c r="AW92" i="21"/>
  <c r="AU92" i="21"/>
  <c r="AS92" i="21"/>
  <c r="AQ92" i="21"/>
  <c r="AO92" i="21"/>
  <c r="AM92" i="21"/>
  <c r="AK92" i="21"/>
  <c r="AW91" i="21"/>
  <c r="AU91" i="21"/>
  <c r="AS91" i="21"/>
  <c r="AQ91" i="21"/>
  <c r="AO91" i="21"/>
  <c r="AM91" i="21"/>
  <c r="AK91" i="21"/>
  <c r="AW90" i="21"/>
  <c r="AU90" i="21"/>
  <c r="AS90" i="21"/>
  <c r="AQ90" i="21"/>
  <c r="AO90" i="21"/>
  <c r="AM90" i="21"/>
  <c r="AK90" i="21"/>
  <c r="AW89" i="21"/>
  <c r="AU89" i="21"/>
  <c r="AS89" i="21"/>
  <c r="AQ89" i="21"/>
  <c r="AO89" i="21"/>
  <c r="AM89" i="21"/>
  <c r="AK89" i="21"/>
  <c r="AW88" i="21"/>
  <c r="AW87" i="21"/>
  <c r="AW86" i="21"/>
  <c r="AU86" i="21"/>
  <c r="AS86" i="21"/>
  <c r="AQ86" i="21"/>
  <c r="AO86" i="21"/>
  <c r="AM86" i="21"/>
  <c r="AK86" i="21"/>
  <c r="AW85" i="21"/>
  <c r="AU85" i="21"/>
  <c r="AS85" i="21"/>
  <c r="AQ85" i="21"/>
  <c r="AO85" i="21"/>
  <c r="AM85" i="21"/>
  <c r="AK85" i="21"/>
  <c r="AW84" i="21"/>
  <c r="AU84" i="21"/>
  <c r="AS84" i="21"/>
  <c r="AQ84" i="21"/>
  <c r="AO84" i="21"/>
  <c r="AM84" i="21"/>
  <c r="AK84" i="21"/>
  <c r="AW83" i="21"/>
  <c r="AU83" i="21"/>
  <c r="AS83" i="21"/>
  <c r="AQ83" i="21"/>
  <c r="AO83" i="21"/>
  <c r="AM83" i="21"/>
  <c r="AK83" i="21"/>
  <c r="AW82" i="21"/>
  <c r="AU82" i="21"/>
  <c r="AS82" i="21"/>
  <c r="AQ82" i="21"/>
  <c r="AO82" i="21"/>
  <c r="AM82" i="21"/>
  <c r="AK82" i="21"/>
  <c r="AW81" i="21"/>
  <c r="AW80" i="21"/>
  <c r="AU80" i="21"/>
  <c r="AS80" i="21"/>
  <c r="AQ80" i="21"/>
  <c r="AO80" i="21"/>
  <c r="AM80" i="21"/>
  <c r="AK80" i="21"/>
  <c r="AW79" i="21"/>
  <c r="AU79" i="21"/>
  <c r="AS79" i="21"/>
  <c r="AQ79" i="21"/>
  <c r="AO79" i="21"/>
  <c r="AM79" i="21"/>
  <c r="AK79" i="21"/>
  <c r="AW78" i="21"/>
  <c r="AU78" i="21"/>
  <c r="AS78" i="21"/>
  <c r="AQ78" i="21"/>
  <c r="AO78" i="21"/>
  <c r="AM78" i="21"/>
  <c r="AK78" i="21"/>
  <c r="AW77" i="21"/>
  <c r="AU77" i="21"/>
  <c r="AS77" i="21"/>
  <c r="AQ77" i="21"/>
  <c r="AO77" i="21"/>
  <c r="AM77" i="21"/>
  <c r="AK77" i="21"/>
  <c r="AW76" i="21"/>
  <c r="AU76" i="21"/>
  <c r="AS76" i="21"/>
  <c r="AQ76" i="21"/>
  <c r="AO76" i="21"/>
  <c r="AM76" i="21"/>
  <c r="AK76" i="21"/>
  <c r="AW75" i="21"/>
  <c r="AW74" i="21"/>
  <c r="AU74" i="21"/>
  <c r="AS74" i="21"/>
  <c r="AQ74" i="21"/>
  <c r="AO74" i="21"/>
  <c r="AM74" i="21"/>
  <c r="AK74" i="21"/>
  <c r="AW73" i="21"/>
  <c r="AU73" i="21"/>
  <c r="AS73" i="21"/>
  <c r="AQ73" i="21"/>
  <c r="AO73" i="21"/>
  <c r="AM73" i="21"/>
  <c r="AK73" i="21"/>
  <c r="AW72" i="21"/>
  <c r="AU72" i="21"/>
  <c r="AS72" i="21"/>
  <c r="AQ72" i="21"/>
  <c r="AO72" i="21"/>
  <c r="AM72" i="21"/>
  <c r="AK72" i="21"/>
  <c r="AW71" i="21"/>
  <c r="AU71" i="21"/>
  <c r="AS71" i="21"/>
  <c r="AQ71" i="21"/>
  <c r="AO71" i="21"/>
  <c r="AM71" i="21"/>
  <c r="AK71" i="21"/>
  <c r="AW70" i="21"/>
  <c r="AU70" i="21"/>
  <c r="AS70" i="21"/>
  <c r="AQ70" i="21"/>
  <c r="AO70" i="21"/>
  <c r="AM70" i="21"/>
  <c r="AK70" i="21"/>
  <c r="AW69" i="21"/>
  <c r="AW68" i="21"/>
  <c r="AU68" i="21"/>
  <c r="AS68" i="21"/>
  <c r="AQ68" i="21"/>
  <c r="AO68" i="21"/>
  <c r="AM68" i="21"/>
  <c r="AK68" i="21"/>
  <c r="AW67" i="21"/>
  <c r="AU67" i="21"/>
  <c r="AS67" i="21"/>
  <c r="AQ67" i="21"/>
  <c r="AO67" i="21"/>
  <c r="AM67" i="21"/>
  <c r="AK67" i="21"/>
  <c r="AW66" i="21"/>
  <c r="AW65" i="21"/>
  <c r="AW64" i="21"/>
  <c r="AW63" i="21"/>
  <c r="AW62" i="21"/>
  <c r="AU62" i="21"/>
  <c r="AS62" i="21"/>
  <c r="AQ62" i="21"/>
  <c r="AO62" i="21"/>
  <c r="AM62" i="21"/>
  <c r="AK62" i="21"/>
  <c r="AW61" i="21"/>
  <c r="AU61" i="21"/>
  <c r="AS61" i="21"/>
  <c r="AQ61" i="21"/>
  <c r="AO61" i="21"/>
  <c r="AM61" i="21"/>
  <c r="AK61" i="21"/>
  <c r="AW60" i="21"/>
  <c r="AU60" i="21"/>
  <c r="AS60" i="21"/>
  <c r="AQ60" i="21"/>
  <c r="AO60" i="21"/>
  <c r="AM60" i="21"/>
  <c r="AK60" i="21"/>
  <c r="AW59" i="21"/>
  <c r="AU59" i="21"/>
  <c r="AS59" i="21"/>
  <c r="AQ59" i="21"/>
  <c r="AO59" i="21"/>
  <c r="AM59" i="21"/>
  <c r="AK59" i="21"/>
  <c r="AW58" i="21"/>
  <c r="AU58" i="21"/>
  <c r="AS58" i="21"/>
  <c r="AQ58" i="21"/>
  <c r="AO58" i="21"/>
  <c r="AM58" i="21"/>
  <c r="AK58" i="21"/>
  <c r="AW57" i="21"/>
  <c r="AW56" i="21"/>
  <c r="AU56" i="21"/>
  <c r="AS56" i="21"/>
  <c r="AQ56" i="21"/>
  <c r="AO56" i="21"/>
  <c r="AM56" i="21"/>
  <c r="AK56" i="21"/>
  <c r="AW55" i="21"/>
  <c r="AU55" i="21"/>
  <c r="AS55" i="21"/>
  <c r="AQ55" i="21"/>
  <c r="AO55" i="21"/>
  <c r="AM55" i="21"/>
  <c r="AK55" i="21"/>
  <c r="AW54" i="21"/>
  <c r="AU54" i="21"/>
  <c r="AS54" i="21"/>
  <c r="AQ54" i="21"/>
  <c r="AO54" i="21"/>
  <c r="AM54" i="21"/>
  <c r="AK54" i="21"/>
  <c r="AW53" i="21"/>
  <c r="AU53" i="21"/>
  <c r="AS53" i="21"/>
  <c r="AQ53" i="21"/>
  <c r="AO53" i="21"/>
  <c r="AM53" i="21"/>
  <c r="AK53" i="21"/>
  <c r="AW52" i="21"/>
  <c r="AW51" i="21"/>
  <c r="AW50" i="21"/>
  <c r="AU50" i="21"/>
  <c r="AS50" i="21"/>
  <c r="AQ50" i="21"/>
  <c r="AO50" i="21"/>
  <c r="AM50" i="21"/>
  <c r="AK50" i="21"/>
  <c r="AW49" i="21"/>
  <c r="AU49" i="21"/>
  <c r="AS49" i="21"/>
  <c r="AQ49" i="21"/>
  <c r="AO49" i="21"/>
  <c r="AM49" i="21"/>
  <c r="AK49" i="21"/>
  <c r="AW48" i="21"/>
  <c r="AU48" i="21"/>
  <c r="AS48" i="21"/>
  <c r="AQ48" i="21"/>
  <c r="AO48" i="21"/>
  <c r="AM48" i="21"/>
  <c r="AK48" i="21"/>
  <c r="AW47" i="21"/>
  <c r="AU47" i="21"/>
  <c r="AS47" i="21"/>
  <c r="AQ47" i="21"/>
  <c r="AO47" i="21"/>
  <c r="AM47" i="21"/>
  <c r="AK47" i="21"/>
  <c r="AW46" i="21"/>
  <c r="AU46" i="21"/>
  <c r="AS46" i="21"/>
  <c r="AQ46" i="21"/>
  <c r="AO46" i="21"/>
  <c r="AM46" i="21"/>
  <c r="AK46" i="21"/>
  <c r="AW45" i="21"/>
  <c r="AW44" i="21"/>
  <c r="AU44" i="21"/>
  <c r="AS44" i="21"/>
  <c r="AQ44" i="21"/>
  <c r="AO44" i="21"/>
  <c r="AM44" i="21"/>
  <c r="AK44" i="21"/>
  <c r="AW43" i="21"/>
  <c r="AU43" i="21"/>
  <c r="AS43" i="21"/>
  <c r="AQ43" i="21"/>
  <c r="AO43" i="21"/>
  <c r="AM43" i="21"/>
  <c r="AK43" i="21"/>
  <c r="AW42" i="21"/>
  <c r="AU42" i="21"/>
  <c r="AS42" i="21"/>
  <c r="AQ42" i="21"/>
  <c r="AO42" i="21"/>
  <c r="AM42" i="21"/>
  <c r="AK42" i="21"/>
  <c r="AW41" i="21"/>
  <c r="AU41" i="21"/>
  <c r="AS41" i="21"/>
  <c r="AQ41" i="21"/>
  <c r="AO41" i="21"/>
  <c r="AM41" i="21"/>
  <c r="AK41" i="21"/>
  <c r="AW40" i="21"/>
  <c r="AU40" i="21"/>
  <c r="AS40" i="21"/>
  <c r="AQ40" i="21"/>
  <c r="AO40" i="21"/>
  <c r="AM40" i="21"/>
  <c r="AK40" i="21"/>
  <c r="AW39" i="21"/>
  <c r="AW38" i="21"/>
  <c r="AU38" i="21"/>
  <c r="AS38" i="21"/>
  <c r="AQ38" i="21"/>
  <c r="AO38" i="21"/>
  <c r="AM38" i="21"/>
  <c r="AK38" i="21"/>
  <c r="AW37" i="21"/>
  <c r="AU37" i="21"/>
  <c r="AS37" i="21"/>
  <c r="AQ37" i="21"/>
  <c r="AO37" i="21"/>
  <c r="AM37" i="21"/>
  <c r="AK37" i="21"/>
  <c r="AW36" i="21"/>
  <c r="AU36" i="21"/>
  <c r="AS36" i="21"/>
  <c r="AQ36" i="21"/>
  <c r="AO36" i="21"/>
  <c r="AM36" i="21"/>
  <c r="AK36" i="21"/>
  <c r="AW35" i="21"/>
  <c r="AU35" i="21"/>
  <c r="AS35" i="21"/>
  <c r="AQ35" i="21"/>
  <c r="AO35" i="21"/>
  <c r="AM35" i="21"/>
  <c r="AK35" i="21"/>
  <c r="AW34" i="21"/>
  <c r="AU34" i="21"/>
  <c r="AS34" i="21"/>
  <c r="AQ34" i="21"/>
  <c r="AO34" i="21"/>
  <c r="AM34" i="21"/>
  <c r="AK34" i="21"/>
  <c r="AW33" i="21"/>
  <c r="AW32" i="21"/>
  <c r="AU32" i="21"/>
  <c r="AS32" i="21"/>
  <c r="AQ32" i="21"/>
  <c r="AO32" i="21"/>
  <c r="AM32" i="21"/>
  <c r="AK32" i="21"/>
  <c r="AW31" i="21"/>
  <c r="AU31" i="21"/>
  <c r="AS31" i="21"/>
  <c r="AQ31" i="21"/>
  <c r="AO31" i="21"/>
  <c r="AM31" i="21"/>
  <c r="AK31" i="21"/>
  <c r="AW30" i="21"/>
  <c r="AU30" i="21"/>
  <c r="AS30" i="21"/>
  <c r="AQ30" i="21"/>
  <c r="AO30" i="21"/>
  <c r="AM30" i="21"/>
  <c r="AK30" i="21"/>
  <c r="AW29" i="21"/>
  <c r="AU29" i="21"/>
  <c r="AS29" i="21"/>
  <c r="AQ29" i="21"/>
  <c r="AO29" i="21"/>
  <c r="AM29" i="21"/>
  <c r="AK29" i="21"/>
  <c r="AW28" i="21"/>
  <c r="AU28" i="21"/>
  <c r="AS28" i="21"/>
  <c r="AQ28" i="21"/>
  <c r="AO28" i="21"/>
  <c r="AM28" i="21"/>
  <c r="AK28" i="21"/>
  <c r="AW27" i="21"/>
  <c r="AW26" i="21"/>
  <c r="AU26" i="21"/>
  <c r="AS26" i="21"/>
  <c r="AQ26" i="21"/>
  <c r="AO26" i="21"/>
  <c r="AM26" i="21"/>
  <c r="AK26" i="21"/>
  <c r="AW25" i="21"/>
  <c r="AU25" i="21"/>
  <c r="AS25" i="21"/>
  <c r="AQ25" i="21"/>
  <c r="AO25" i="21"/>
  <c r="AM25" i="21"/>
  <c r="AK25" i="21"/>
  <c r="AW24" i="21"/>
  <c r="AU24" i="21"/>
  <c r="AS24" i="21"/>
  <c r="AQ24" i="21"/>
  <c r="AO24" i="21"/>
  <c r="AM24" i="21"/>
  <c r="AK24" i="21"/>
  <c r="AW23" i="21"/>
  <c r="AU23" i="21"/>
  <c r="AS23" i="21"/>
  <c r="AQ23" i="21"/>
  <c r="AO23" i="21"/>
  <c r="AM23" i="21"/>
  <c r="AK23" i="21"/>
  <c r="AW22" i="21"/>
  <c r="AW21" i="21"/>
  <c r="AW20" i="21"/>
  <c r="AU20" i="21"/>
  <c r="AS20" i="21"/>
  <c r="AQ20" i="21"/>
  <c r="AO20" i="21"/>
  <c r="AM20" i="21"/>
  <c r="AK20" i="21"/>
  <c r="AW19" i="21"/>
  <c r="AU19" i="21"/>
  <c r="AS19" i="21"/>
  <c r="AQ19" i="21"/>
  <c r="AO19" i="21"/>
  <c r="AM19" i="21"/>
  <c r="AK19" i="21"/>
  <c r="AW18" i="21"/>
  <c r="AU18" i="21"/>
  <c r="AS18" i="21"/>
  <c r="AQ18" i="21"/>
  <c r="AO18" i="21"/>
  <c r="AM18" i="21"/>
  <c r="AK18" i="21"/>
  <c r="AW17" i="21"/>
  <c r="AW16" i="21"/>
  <c r="AK16" i="21"/>
  <c r="AW15" i="21"/>
  <c r="AK15" i="21"/>
  <c r="AW14" i="21"/>
  <c r="AU14" i="21"/>
  <c r="AS14" i="21"/>
  <c r="AQ14" i="21"/>
  <c r="AO14" i="21"/>
  <c r="AM14" i="21"/>
  <c r="AK14" i="21"/>
  <c r="AW13" i="21"/>
  <c r="AU13" i="21"/>
  <c r="AS13" i="21"/>
  <c r="AQ13" i="21"/>
  <c r="AO13" i="21"/>
  <c r="AM13" i="21"/>
  <c r="AK13" i="21"/>
  <c r="AW12" i="21"/>
  <c r="AU12" i="21"/>
  <c r="AS12" i="21"/>
  <c r="AQ12" i="21"/>
  <c r="AO12" i="21"/>
  <c r="AM12" i="21"/>
  <c r="AK12" i="21"/>
  <c r="AW11" i="21"/>
  <c r="AU11" i="21"/>
  <c r="AS11" i="21"/>
  <c r="AQ11" i="21"/>
  <c r="AO11" i="21"/>
  <c r="AM11" i="21"/>
  <c r="AK11" i="21"/>
  <c r="AU10" i="21"/>
  <c r="AS10" i="21"/>
  <c r="AQ10" i="21"/>
  <c r="AO10" i="21"/>
  <c r="AM10" i="21"/>
  <c r="AK10" i="21"/>
  <c r="AX66" i="21"/>
  <c r="AY66" i="21"/>
  <c r="AX151" i="21"/>
  <c r="AY151" i="21"/>
  <c r="AX78" i="21"/>
  <c r="AY78" i="21"/>
  <c r="AX126" i="21"/>
  <c r="AY126" i="21"/>
  <c r="AX122" i="21"/>
  <c r="AY122" i="21"/>
  <c r="AX82" i="21"/>
  <c r="AY82" i="21"/>
  <c r="AX186" i="21"/>
  <c r="AY186" i="21"/>
  <c r="AX27" i="21"/>
  <c r="AY27" i="21"/>
  <c r="AX37" i="21"/>
  <c r="AY37" i="21"/>
  <c r="AX29" i="21"/>
  <c r="AY29" i="21"/>
  <c r="AX18" i="21"/>
  <c r="AY18" i="21"/>
  <c r="AX224" i="21"/>
  <c r="AY224" i="21"/>
  <c r="AX20" i="21"/>
  <c r="AY20" i="21"/>
  <c r="AX26" i="21"/>
  <c r="AY26" i="21"/>
  <c r="AX28" i="21"/>
  <c r="AY28" i="21"/>
  <c r="AX67" i="21"/>
  <c r="AY67" i="21"/>
  <c r="AX69" i="21"/>
  <c r="AY69" i="21"/>
  <c r="AX143" i="21"/>
  <c r="AY143" i="21"/>
  <c r="AX215" i="21"/>
  <c r="AY215" i="21"/>
  <c r="AX10" i="21"/>
  <c r="AY10" i="21"/>
  <c r="AX68" i="21"/>
  <c r="AY68" i="21"/>
  <c r="AX131" i="21"/>
  <c r="AY131" i="21"/>
  <c r="AX133" i="21"/>
  <c r="AY133" i="21"/>
  <c r="AX138" i="21"/>
  <c r="AY138" i="21"/>
  <c r="AX206" i="21"/>
  <c r="AY206" i="21"/>
  <c r="AX223" i="21"/>
  <c r="AY223" i="21"/>
  <c r="AX197" i="21"/>
  <c r="AY197" i="21"/>
  <c r="AX202" i="21"/>
  <c r="AY202" i="21"/>
  <c r="AX34" i="21"/>
  <c r="AY34" i="21"/>
  <c r="AX65" i="21"/>
  <c r="AY65" i="21"/>
  <c r="AX74" i="21"/>
  <c r="AY74" i="21"/>
  <c r="AX90" i="21"/>
  <c r="AY90" i="21"/>
  <c r="AX98" i="21"/>
  <c r="AY98" i="21"/>
  <c r="AX114" i="21"/>
  <c r="AY114" i="21"/>
  <c r="AX188" i="21"/>
  <c r="AY188" i="21"/>
  <c r="AX56" i="21"/>
  <c r="AY56" i="21"/>
  <c r="AX58" i="21"/>
  <c r="AY58" i="21"/>
  <c r="AX64" i="21"/>
  <c r="AY64" i="21"/>
  <c r="AX105" i="21"/>
  <c r="AY105" i="21"/>
  <c r="AX106" i="21"/>
  <c r="AY106" i="21"/>
  <c r="AX130" i="21"/>
  <c r="AY130" i="21"/>
  <c r="AX146" i="21"/>
  <c r="AY146" i="21"/>
  <c r="AX162" i="21"/>
  <c r="AY162" i="21"/>
  <c r="AX178" i="21"/>
  <c r="AY178" i="21"/>
  <c r="AX124" i="21"/>
  <c r="AY124" i="21"/>
  <c r="AX195" i="21"/>
  <c r="AY195" i="21"/>
  <c r="AX47" i="21"/>
  <c r="AY47" i="21"/>
  <c r="AX50" i="21"/>
  <c r="AY50" i="21"/>
  <c r="AX96" i="21"/>
  <c r="AY96" i="21"/>
  <c r="AX154" i="21"/>
  <c r="AY154" i="21"/>
  <c r="AX169" i="21"/>
  <c r="AY169" i="21"/>
  <c r="AX170" i="21"/>
  <c r="AY170" i="21"/>
  <c r="AX194" i="21"/>
  <c r="AY194" i="21"/>
  <c r="AX210" i="21"/>
  <c r="AY210" i="21"/>
  <c r="AX42" i="21"/>
  <c r="AY42" i="21"/>
  <c r="AX38" i="21"/>
  <c r="AY38" i="21"/>
  <c r="AX46" i="21"/>
  <c r="AY46" i="21"/>
  <c r="AX63" i="21"/>
  <c r="AY63" i="21"/>
  <c r="AX87" i="21"/>
  <c r="AY87" i="21"/>
  <c r="AX160" i="21"/>
  <c r="AY160" i="21"/>
  <c r="AX218" i="21"/>
  <c r="AY218" i="21"/>
  <c r="AX75" i="21"/>
  <c r="AY75" i="21"/>
  <c r="AX77" i="21"/>
  <c r="AY77" i="21"/>
  <c r="AX104" i="21"/>
  <c r="AY104" i="21"/>
  <c r="AX113" i="21"/>
  <c r="AY113" i="21"/>
  <c r="AX132" i="21"/>
  <c r="AY132" i="21"/>
  <c r="AX139" i="21"/>
  <c r="AY139" i="21"/>
  <c r="AX141" i="21"/>
  <c r="AY141" i="21"/>
  <c r="AX150" i="21"/>
  <c r="AY150" i="21"/>
  <c r="AX159" i="21"/>
  <c r="AY159" i="21"/>
  <c r="AX168" i="21"/>
  <c r="AY168" i="21"/>
  <c r="AX177" i="21"/>
  <c r="AY177" i="21"/>
  <c r="AX196" i="21"/>
  <c r="AY196" i="21"/>
  <c r="AX203" i="21"/>
  <c r="AY203" i="21"/>
  <c r="AX205" i="21"/>
  <c r="AY205" i="21"/>
  <c r="AX214" i="21"/>
  <c r="AY214" i="21"/>
  <c r="AX76" i="21"/>
  <c r="AY76" i="21"/>
  <c r="AX83" i="21"/>
  <c r="AY83" i="21"/>
  <c r="AX85" i="21"/>
  <c r="AY85" i="21"/>
  <c r="AX94" i="21"/>
  <c r="AY94" i="21"/>
  <c r="AX95" i="21"/>
  <c r="AY95" i="21"/>
  <c r="AX103" i="21"/>
  <c r="AY103" i="21"/>
  <c r="AX112" i="21"/>
  <c r="AY112" i="21"/>
  <c r="AX121" i="21"/>
  <c r="AY121" i="21"/>
  <c r="AX134" i="21"/>
  <c r="AY134" i="21"/>
  <c r="AX140" i="21"/>
  <c r="AY140" i="21"/>
  <c r="AX147" i="21"/>
  <c r="AY147" i="21"/>
  <c r="AX149" i="21"/>
  <c r="AY149" i="21"/>
  <c r="AX176" i="21"/>
  <c r="AY176" i="21"/>
  <c r="AX185" i="21"/>
  <c r="AY185" i="21"/>
  <c r="AX204" i="21"/>
  <c r="AY204" i="21"/>
  <c r="AX211" i="21"/>
  <c r="AY211" i="21"/>
  <c r="AX213" i="21"/>
  <c r="AY213" i="21"/>
  <c r="AX129" i="21"/>
  <c r="AY129" i="21"/>
  <c r="AX142" i="21"/>
  <c r="AY142" i="21"/>
  <c r="AX148" i="21"/>
  <c r="AY148" i="21"/>
  <c r="AX155" i="21"/>
  <c r="AY155" i="21"/>
  <c r="AX157" i="21"/>
  <c r="AY157" i="21"/>
  <c r="AX166" i="21"/>
  <c r="AY166" i="21"/>
  <c r="AX167" i="21"/>
  <c r="AY167" i="21"/>
  <c r="AX175" i="21"/>
  <c r="AY175" i="21"/>
  <c r="AX184" i="21"/>
  <c r="AY184" i="21"/>
  <c r="AX193" i="21"/>
  <c r="AY193" i="21"/>
  <c r="AX212" i="21"/>
  <c r="AY212" i="21"/>
  <c r="AX219" i="21"/>
  <c r="AY219" i="21"/>
  <c r="AX221" i="21"/>
  <c r="AY221" i="21"/>
  <c r="AX73" i="21"/>
  <c r="AY73" i="21"/>
  <c r="AX86" i="21"/>
  <c r="AY86" i="21"/>
  <c r="AX92" i="21"/>
  <c r="AY92" i="21"/>
  <c r="AX99" i="21"/>
  <c r="AY99" i="21"/>
  <c r="AX101" i="21"/>
  <c r="AY101" i="21"/>
  <c r="AX111" i="21"/>
  <c r="AY111" i="21"/>
  <c r="AX128" i="21"/>
  <c r="AY128" i="21"/>
  <c r="AX137" i="21"/>
  <c r="AY137" i="21"/>
  <c r="AX156" i="21"/>
  <c r="AY156" i="21"/>
  <c r="AX163" i="21"/>
  <c r="AY163" i="21"/>
  <c r="AX165" i="21"/>
  <c r="AY165" i="21"/>
  <c r="AX174" i="21"/>
  <c r="AY174" i="21"/>
  <c r="AX192" i="21"/>
  <c r="AY192" i="21"/>
  <c r="AX201" i="21"/>
  <c r="AY201" i="21"/>
  <c r="AX220" i="21"/>
  <c r="AY220" i="21"/>
  <c r="AX222" i="21"/>
  <c r="AY222" i="21"/>
  <c r="AX72" i="21"/>
  <c r="AY72" i="21"/>
  <c r="AX81" i="21"/>
  <c r="AY81" i="21"/>
  <c r="AX100" i="21"/>
  <c r="AY100" i="21"/>
  <c r="AX107" i="21"/>
  <c r="AY107" i="21"/>
  <c r="AX109" i="21"/>
  <c r="AY109" i="21"/>
  <c r="AX119" i="21"/>
  <c r="AY119" i="21"/>
  <c r="AX127" i="21"/>
  <c r="AY127" i="21"/>
  <c r="AX136" i="21"/>
  <c r="AY136" i="21"/>
  <c r="AX145" i="21"/>
  <c r="AY145" i="21"/>
  <c r="AX158" i="21"/>
  <c r="AY158" i="21"/>
  <c r="AX164" i="21"/>
  <c r="AY164" i="21"/>
  <c r="AX171" i="21"/>
  <c r="AY171" i="21"/>
  <c r="AX173" i="21"/>
  <c r="AY173" i="21"/>
  <c r="AX182" i="21"/>
  <c r="AY182" i="21"/>
  <c r="AX200" i="21"/>
  <c r="AY200" i="21"/>
  <c r="AX209" i="21"/>
  <c r="AY209" i="21"/>
  <c r="AX84" i="21"/>
  <c r="AY84" i="21"/>
  <c r="AX91" i="21"/>
  <c r="AY91" i="21"/>
  <c r="AX71" i="21"/>
  <c r="AY71" i="21"/>
  <c r="AX80" i="21"/>
  <c r="AY80" i="21"/>
  <c r="AX89" i="21"/>
  <c r="AY89" i="21"/>
  <c r="AX108" i="21"/>
  <c r="AY108" i="21"/>
  <c r="AX115" i="21"/>
  <c r="AY115" i="21"/>
  <c r="AX117" i="21"/>
  <c r="AY117" i="21"/>
  <c r="AX144" i="21"/>
  <c r="AY144" i="21"/>
  <c r="AX153" i="21"/>
  <c r="AY153" i="21"/>
  <c r="AX172" i="21"/>
  <c r="AY172" i="21"/>
  <c r="AX179" i="21"/>
  <c r="AY179" i="21"/>
  <c r="AX181" i="21"/>
  <c r="AY181" i="21"/>
  <c r="AX183" i="21"/>
  <c r="AY183" i="21"/>
  <c r="AX190" i="21"/>
  <c r="AY190" i="21"/>
  <c r="AX191" i="21"/>
  <c r="AY191" i="21"/>
  <c r="AX199" i="21"/>
  <c r="AY199" i="21"/>
  <c r="AX208" i="21"/>
  <c r="AY208" i="21"/>
  <c r="AX217" i="21"/>
  <c r="AY217" i="21"/>
  <c r="AX93" i="21"/>
  <c r="AY93" i="21"/>
  <c r="AX102" i="21"/>
  <c r="AY102" i="21"/>
  <c r="AX120" i="21"/>
  <c r="AY120" i="21"/>
  <c r="AX70" i="21"/>
  <c r="AY70" i="21"/>
  <c r="AX79" i="21"/>
  <c r="AY79" i="21"/>
  <c r="AX88" i="21"/>
  <c r="AY88" i="21"/>
  <c r="AX97" i="21"/>
  <c r="AY97" i="21"/>
  <c r="AX110" i="21"/>
  <c r="AY110" i="21"/>
  <c r="AX116" i="21"/>
  <c r="AY116" i="21"/>
  <c r="AX118" i="21"/>
  <c r="AY118" i="21"/>
  <c r="AX123" i="21"/>
  <c r="AY123" i="21"/>
  <c r="AX125" i="21"/>
  <c r="AY125" i="21"/>
  <c r="AX135" i="21"/>
  <c r="AY135" i="21"/>
  <c r="AX152" i="21"/>
  <c r="AY152" i="21"/>
  <c r="AX161" i="21"/>
  <c r="AY161" i="21"/>
  <c r="AX180" i="21"/>
  <c r="AY180" i="21"/>
  <c r="AX187" i="21"/>
  <c r="AY187" i="21"/>
  <c r="AX189" i="21"/>
  <c r="AY189" i="21"/>
  <c r="AX198" i="21"/>
  <c r="AY198" i="21"/>
  <c r="AX207" i="21"/>
  <c r="AY207" i="21"/>
  <c r="AX216" i="21"/>
  <c r="AY216" i="21"/>
  <c r="AX14" i="21"/>
  <c r="AY14" i="21"/>
  <c r="AX15" i="21"/>
  <c r="AY15" i="21"/>
  <c r="AX32" i="21"/>
  <c r="AY32" i="21"/>
  <c r="AX41" i="21"/>
  <c r="AY41" i="21"/>
  <c r="AX60" i="21"/>
  <c r="AY60" i="21"/>
  <c r="AX35" i="21"/>
  <c r="AY35" i="21"/>
  <c r="AX11" i="21"/>
  <c r="AY11" i="21"/>
  <c r="AX13" i="21"/>
  <c r="AY13" i="21"/>
  <c r="AX22" i="21"/>
  <c r="AY22" i="21"/>
  <c r="AX23" i="21"/>
  <c r="AY23" i="21"/>
  <c r="AX31" i="21"/>
  <c r="AY31" i="21"/>
  <c r="AX40" i="21"/>
  <c r="AY40" i="21"/>
  <c r="AX49" i="21"/>
  <c r="AY49" i="21"/>
  <c r="AX12" i="21"/>
  <c r="AY12" i="21"/>
  <c r="AX19" i="21"/>
  <c r="AY19" i="21"/>
  <c r="AX21" i="21"/>
  <c r="AY21" i="21"/>
  <c r="AX30" i="21"/>
  <c r="AY30" i="21"/>
  <c r="AX39" i="21"/>
  <c r="AY39" i="21"/>
  <c r="AX48" i="21"/>
  <c r="AY48" i="21"/>
  <c r="AX57" i="21"/>
  <c r="AY57" i="21"/>
  <c r="AX17" i="21"/>
  <c r="AY17" i="21"/>
  <c r="AX36" i="21"/>
  <c r="AY36" i="21"/>
  <c r="AX43" i="21"/>
  <c r="AY43" i="21"/>
  <c r="AX45" i="21"/>
  <c r="AY45" i="21"/>
  <c r="AX54" i="21"/>
  <c r="AY54" i="21"/>
  <c r="AX55" i="21"/>
  <c r="AY55" i="21"/>
  <c r="AX16" i="21"/>
  <c r="AY16" i="21"/>
  <c r="AX25" i="21"/>
  <c r="AY25" i="21"/>
  <c r="AX44" i="21"/>
  <c r="AY44" i="21"/>
  <c r="AX51" i="21"/>
  <c r="AY51" i="21"/>
  <c r="AX53" i="21"/>
  <c r="AY53" i="21"/>
  <c r="AX62" i="21"/>
  <c r="AY62" i="21"/>
  <c r="AX24" i="21"/>
  <c r="AY24" i="21"/>
  <c r="AX33" i="21"/>
  <c r="AY33" i="21"/>
  <c r="AX52" i="21"/>
  <c r="AY52" i="21"/>
  <c r="AX59" i="21"/>
  <c r="AY59" i="21"/>
  <c r="AX61" i="21"/>
  <c r="AY61" i="21"/>
  <c r="C15" i="21"/>
  <c r="D15" i="21"/>
  <c r="P15" i="21"/>
  <c r="Q15" i="21"/>
  <c r="R15" i="21"/>
  <c r="BB15" i="21"/>
  <c r="Z15" i="21"/>
  <c r="AB15" i="21"/>
  <c r="AD15" i="21"/>
  <c r="AF15" i="21"/>
  <c r="AH15" i="21"/>
  <c r="BA15" i="21"/>
  <c r="Z16" i="21"/>
  <c r="AB16" i="21"/>
  <c r="AD16" i="21"/>
  <c r="AF16" i="21"/>
  <c r="AH16" i="21"/>
  <c r="Z17" i="21"/>
  <c r="AB17" i="21"/>
  <c r="AD17" i="21"/>
  <c r="AF17" i="21"/>
  <c r="AH17" i="21"/>
  <c r="Z18" i="21"/>
  <c r="AB18" i="21"/>
  <c r="AD18" i="21"/>
  <c r="AF18" i="21"/>
  <c r="AH18" i="21"/>
  <c r="Z19" i="21"/>
  <c r="AB19" i="21"/>
  <c r="AD19" i="21"/>
  <c r="AF19" i="21"/>
  <c r="AH19" i="21"/>
  <c r="Z20" i="21"/>
  <c r="AB20" i="21"/>
  <c r="AD20" i="21"/>
  <c r="AF20" i="21"/>
  <c r="AH20" i="21"/>
  <c r="C21" i="21"/>
  <c r="D21" i="21"/>
  <c r="P21" i="21"/>
  <c r="Q21" i="21"/>
  <c r="R21" i="21"/>
  <c r="Z21" i="21"/>
  <c r="AB21" i="21"/>
  <c r="AD21" i="21"/>
  <c r="AF21" i="21"/>
  <c r="AH21" i="21"/>
  <c r="BA21" i="21"/>
  <c r="Z22" i="21"/>
  <c r="AB22" i="21"/>
  <c r="AD22" i="21"/>
  <c r="AF22" i="21"/>
  <c r="AH22" i="21"/>
  <c r="Z23" i="21"/>
  <c r="AB23" i="21"/>
  <c r="AD23" i="21"/>
  <c r="AF23" i="21"/>
  <c r="AH23" i="21"/>
  <c r="Z24" i="21"/>
  <c r="AB24" i="21"/>
  <c r="AD24" i="21"/>
  <c r="AF24" i="21"/>
  <c r="AH24" i="21"/>
  <c r="Z25" i="21"/>
  <c r="AB25" i="21"/>
  <c r="AD25" i="21"/>
  <c r="AF25" i="21"/>
  <c r="AH25" i="21"/>
  <c r="Z26" i="21"/>
  <c r="AB26" i="21"/>
  <c r="AD26" i="21"/>
  <c r="AF26" i="21"/>
  <c r="AH26" i="21"/>
  <c r="C27" i="21"/>
  <c r="P27" i="21"/>
  <c r="Q27" i="21"/>
  <c r="R27" i="21"/>
  <c r="Z27" i="21"/>
  <c r="AB27" i="21"/>
  <c r="AD27" i="21"/>
  <c r="AF27" i="21"/>
  <c r="AH27" i="21"/>
  <c r="BA27" i="21"/>
  <c r="Z28" i="21"/>
  <c r="AH28" i="21"/>
  <c r="Z29" i="21"/>
  <c r="AB29" i="21"/>
  <c r="AD29" i="21"/>
  <c r="AF29" i="21"/>
  <c r="AH29" i="21"/>
  <c r="Z30" i="21"/>
  <c r="AB30" i="21"/>
  <c r="AD30" i="21"/>
  <c r="AF30" i="21"/>
  <c r="AH30" i="21"/>
  <c r="Z31" i="21"/>
  <c r="AB31" i="21"/>
  <c r="AD31" i="21"/>
  <c r="AF31" i="21"/>
  <c r="AH31" i="21"/>
  <c r="Z32" i="21"/>
  <c r="AB32" i="21"/>
  <c r="AD32" i="21"/>
  <c r="AF32" i="21"/>
  <c r="AH32" i="21"/>
  <c r="C33" i="21"/>
  <c r="D33" i="21"/>
  <c r="P33" i="21"/>
  <c r="Q33" i="21"/>
  <c r="R33" i="21"/>
  <c r="BB33" i="21"/>
  <c r="Z33" i="21"/>
  <c r="AB33" i="21"/>
  <c r="AD33" i="21"/>
  <c r="AF33" i="21"/>
  <c r="AH33" i="21"/>
  <c r="BA33" i="21"/>
  <c r="Z34" i="21"/>
  <c r="AB34" i="21"/>
  <c r="AD34" i="21"/>
  <c r="AF34" i="21"/>
  <c r="AH34" i="21"/>
  <c r="Z35" i="21"/>
  <c r="AB35" i="21"/>
  <c r="AD35" i="21"/>
  <c r="AF35" i="21"/>
  <c r="AH35" i="21"/>
  <c r="Z36" i="21"/>
  <c r="AB36" i="21"/>
  <c r="AD36" i="21"/>
  <c r="AF36" i="21"/>
  <c r="AH36" i="21"/>
  <c r="Z37" i="21"/>
  <c r="AB37" i="21"/>
  <c r="AD37" i="21"/>
  <c r="AF37" i="21"/>
  <c r="AH37" i="21"/>
  <c r="Z38" i="21"/>
  <c r="AB38" i="21"/>
  <c r="AD38" i="21"/>
  <c r="AF38" i="21"/>
  <c r="AH38" i="21"/>
  <c r="C39" i="21"/>
  <c r="D39" i="21"/>
  <c r="P39" i="21"/>
  <c r="Q39" i="21"/>
  <c r="R39" i="21"/>
  <c r="BB39" i="21"/>
  <c r="Z39" i="21"/>
  <c r="AB39" i="21"/>
  <c r="AD39" i="21"/>
  <c r="AF39" i="21"/>
  <c r="AH39" i="21"/>
  <c r="BA39" i="21"/>
  <c r="Z40" i="21"/>
  <c r="AB40" i="21"/>
  <c r="AD40" i="21"/>
  <c r="AF40" i="21"/>
  <c r="AH40" i="21"/>
  <c r="Z41" i="21"/>
  <c r="AB41" i="21"/>
  <c r="AD41" i="21"/>
  <c r="AF41" i="21"/>
  <c r="AH41" i="21"/>
  <c r="Z42" i="21"/>
  <c r="AB42" i="21"/>
  <c r="AD42" i="21"/>
  <c r="AF42" i="21"/>
  <c r="AH42" i="21"/>
  <c r="Z43" i="21"/>
  <c r="AB43" i="21"/>
  <c r="AD43" i="21"/>
  <c r="AF43" i="21"/>
  <c r="AH43" i="21"/>
  <c r="Z44" i="21"/>
  <c r="AB44" i="21"/>
  <c r="AD44" i="21"/>
  <c r="AF44" i="21"/>
  <c r="AH44" i="21"/>
  <c r="C45" i="21"/>
  <c r="D45" i="21"/>
  <c r="P45" i="21"/>
  <c r="Q45" i="21"/>
  <c r="R45" i="21"/>
  <c r="BB45" i="21"/>
  <c r="Z45" i="21"/>
  <c r="AB45" i="21"/>
  <c r="AD45" i="21"/>
  <c r="AF45" i="21"/>
  <c r="AH45" i="21"/>
  <c r="BA45" i="21"/>
  <c r="Z46" i="21"/>
  <c r="AB46" i="21"/>
  <c r="AD46" i="21"/>
  <c r="AF46" i="21"/>
  <c r="AH46" i="21"/>
  <c r="Z47" i="21"/>
  <c r="AB47" i="21"/>
  <c r="AD47" i="21"/>
  <c r="AF47" i="21"/>
  <c r="AH47" i="21"/>
  <c r="Z48" i="21"/>
  <c r="AB48" i="21"/>
  <c r="AD48" i="21"/>
  <c r="AF48" i="21"/>
  <c r="AH48" i="21"/>
  <c r="Z49" i="21"/>
  <c r="AB49" i="21"/>
  <c r="AD49" i="21"/>
  <c r="AF49" i="21"/>
  <c r="AH49" i="21"/>
  <c r="Z50" i="21"/>
  <c r="AB50" i="21"/>
  <c r="AD50" i="21"/>
  <c r="AF50" i="21"/>
  <c r="AH50" i="21"/>
  <c r="C51" i="21"/>
  <c r="D51" i="21"/>
  <c r="P51" i="21"/>
  <c r="Q51" i="21"/>
  <c r="R51" i="21"/>
  <c r="BB51" i="21"/>
  <c r="Z51" i="21"/>
  <c r="AB51" i="21"/>
  <c r="AD51" i="21"/>
  <c r="AF51" i="21"/>
  <c r="AH51" i="21"/>
  <c r="BA51" i="21"/>
  <c r="Z52" i="21"/>
  <c r="AB52" i="21"/>
  <c r="AD52" i="21"/>
  <c r="AF52" i="21"/>
  <c r="AH52" i="21"/>
  <c r="Z53" i="21"/>
  <c r="AB53" i="21"/>
  <c r="AD53" i="21"/>
  <c r="AF53" i="21"/>
  <c r="AH53" i="21"/>
  <c r="Z54" i="21"/>
  <c r="AB54" i="21"/>
  <c r="AD54" i="21"/>
  <c r="AF54" i="21"/>
  <c r="AH54" i="21"/>
  <c r="Z55" i="21"/>
  <c r="AB55" i="21"/>
  <c r="AD55" i="21"/>
  <c r="AF55" i="21"/>
  <c r="AH55" i="21"/>
  <c r="Z56" i="21"/>
  <c r="AB56" i="21"/>
  <c r="AD56" i="21"/>
  <c r="AF56" i="21"/>
  <c r="AH56" i="21"/>
  <c r="C57" i="21"/>
  <c r="D57" i="21"/>
  <c r="P57" i="21"/>
  <c r="Q57" i="21"/>
  <c r="R57" i="21"/>
  <c r="Z57" i="21"/>
  <c r="AB57" i="21"/>
  <c r="AD57" i="21"/>
  <c r="AF57" i="21"/>
  <c r="AH57" i="21"/>
  <c r="BA57" i="21"/>
  <c r="Z58" i="21"/>
  <c r="AB58" i="21"/>
  <c r="AD58" i="21"/>
  <c r="AF58" i="21"/>
  <c r="AH58" i="21"/>
  <c r="Z59" i="21"/>
  <c r="AB59" i="21"/>
  <c r="AD59" i="21"/>
  <c r="AF59" i="21"/>
  <c r="AH59" i="21"/>
  <c r="Z60" i="21"/>
  <c r="AB60" i="21"/>
  <c r="AD60" i="21"/>
  <c r="AF60" i="21"/>
  <c r="AH60" i="21"/>
  <c r="Z61" i="21"/>
  <c r="AB61" i="21"/>
  <c r="AD61" i="21"/>
  <c r="AF61" i="21"/>
  <c r="AH61" i="21"/>
  <c r="Z62" i="21"/>
  <c r="AB62" i="21"/>
  <c r="AD62" i="21"/>
  <c r="AF62" i="21"/>
  <c r="AH62" i="21"/>
  <c r="C63" i="21"/>
  <c r="D63" i="21"/>
  <c r="P63" i="21"/>
  <c r="Q63" i="21"/>
  <c r="R63" i="21"/>
  <c r="BB63" i="21"/>
  <c r="Z63" i="21"/>
  <c r="AB63" i="21"/>
  <c r="AD63" i="21"/>
  <c r="AF63" i="21"/>
  <c r="AH63" i="21"/>
  <c r="BA63" i="21"/>
  <c r="Z64" i="21"/>
  <c r="AB64" i="21"/>
  <c r="AD64" i="21"/>
  <c r="AF64" i="21"/>
  <c r="AH64" i="21"/>
  <c r="Z65" i="21"/>
  <c r="AB65" i="21"/>
  <c r="AD65" i="21"/>
  <c r="AF65" i="21"/>
  <c r="AH65" i="21"/>
  <c r="Z66" i="21"/>
  <c r="AB66" i="21"/>
  <c r="AD66" i="21"/>
  <c r="AF66" i="21"/>
  <c r="AH66" i="21"/>
  <c r="Z67" i="21"/>
  <c r="AB67" i="21"/>
  <c r="AD67" i="21"/>
  <c r="AF67" i="21"/>
  <c r="AH67" i="21"/>
  <c r="Z68" i="21"/>
  <c r="AB68" i="21"/>
  <c r="AD68" i="21"/>
  <c r="AF68" i="21"/>
  <c r="AH68" i="21"/>
  <c r="C69" i="21"/>
  <c r="D69" i="21"/>
  <c r="P69" i="21"/>
  <c r="Q69" i="21"/>
  <c r="R69" i="21"/>
  <c r="Z69" i="21"/>
  <c r="AB69" i="21"/>
  <c r="AD69" i="21"/>
  <c r="AF69" i="21"/>
  <c r="AH69" i="21"/>
  <c r="BA69" i="21"/>
  <c r="Z70" i="21"/>
  <c r="AB70" i="21"/>
  <c r="AD70" i="21"/>
  <c r="AF70" i="21"/>
  <c r="AH70" i="21"/>
  <c r="Z71" i="21"/>
  <c r="AB71" i="21"/>
  <c r="AD71" i="21"/>
  <c r="AF71" i="21"/>
  <c r="AH71" i="21"/>
  <c r="Z72" i="21"/>
  <c r="AB72" i="21"/>
  <c r="AD72" i="21"/>
  <c r="AF72" i="21"/>
  <c r="AH72" i="21"/>
  <c r="Z73" i="21"/>
  <c r="AB73" i="21"/>
  <c r="AD73" i="21"/>
  <c r="AF73" i="21"/>
  <c r="AH73" i="21"/>
  <c r="Z74" i="21"/>
  <c r="AB74" i="21"/>
  <c r="AD74" i="21"/>
  <c r="AF74" i="21"/>
  <c r="AH74" i="21"/>
  <c r="C75" i="21"/>
  <c r="D75" i="21"/>
  <c r="P75" i="21"/>
  <c r="Q75" i="21"/>
  <c r="R75" i="21"/>
  <c r="BB75" i="21"/>
  <c r="Z75" i="21"/>
  <c r="AB75" i="21"/>
  <c r="AD75" i="21"/>
  <c r="AF75" i="21"/>
  <c r="AH75" i="21"/>
  <c r="BA75" i="21"/>
  <c r="Z76" i="21"/>
  <c r="AB76" i="21"/>
  <c r="AD76" i="21"/>
  <c r="AF76" i="21"/>
  <c r="AH76" i="21"/>
  <c r="Z77" i="21"/>
  <c r="AB77" i="21"/>
  <c r="AD77" i="21"/>
  <c r="AF77" i="21"/>
  <c r="AH77" i="21"/>
  <c r="Z78" i="21"/>
  <c r="AB78" i="21"/>
  <c r="AD78" i="21"/>
  <c r="AF78" i="21"/>
  <c r="AH78" i="21"/>
  <c r="Z79" i="21"/>
  <c r="AB79" i="21"/>
  <c r="AD79" i="21"/>
  <c r="AF79" i="21"/>
  <c r="AH79" i="21"/>
  <c r="Z80" i="21"/>
  <c r="AB80" i="21"/>
  <c r="AD80" i="21"/>
  <c r="AF80" i="21"/>
  <c r="AH80" i="21"/>
  <c r="C81" i="21"/>
  <c r="D81" i="21"/>
  <c r="P81" i="21"/>
  <c r="Q81" i="21"/>
  <c r="R81" i="21"/>
  <c r="BB81" i="21"/>
  <c r="Z81" i="21"/>
  <c r="AB81" i="21"/>
  <c r="AD81" i="21"/>
  <c r="AF81" i="21"/>
  <c r="AH81" i="21"/>
  <c r="BA81" i="21"/>
  <c r="Z82" i="21"/>
  <c r="AB82" i="21"/>
  <c r="AD82" i="21"/>
  <c r="AF82" i="21"/>
  <c r="AH82" i="21"/>
  <c r="Z83" i="21"/>
  <c r="AB83" i="21"/>
  <c r="AD83" i="21"/>
  <c r="AF83" i="21"/>
  <c r="AH83" i="21"/>
  <c r="Z84" i="21"/>
  <c r="AB84" i="21"/>
  <c r="AD84" i="21"/>
  <c r="AF84" i="21"/>
  <c r="AH84" i="21"/>
  <c r="Z85" i="21"/>
  <c r="AB85" i="21"/>
  <c r="AD85" i="21"/>
  <c r="AF85" i="21"/>
  <c r="AH85" i="21"/>
  <c r="Z86" i="21"/>
  <c r="AB86" i="21"/>
  <c r="AD86" i="21"/>
  <c r="AF86" i="21"/>
  <c r="AH86" i="21"/>
  <c r="C87" i="21"/>
  <c r="D87" i="21"/>
  <c r="P87" i="21"/>
  <c r="Q87" i="21"/>
  <c r="R87" i="21"/>
  <c r="BB87" i="21"/>
  <c r="Z87" i="21"/>
  <c r="AB87" i="21"/>
  <c r="AD87" i="21"/>
  <c r="AF87" i="21"/>
  <c r="AH87" i="21"/>
  <c r="BA87" i="21"/>
  <c r="Z88" i="21"/>
  <c r="AB88" i="21"/>
  <c r="AD88" i="21"/>
  <c r="AF88" i="21"/>
  <c r="AH88" i="21"/>
  <c r="Z89" i="21"/>
  <c r="AB89" i="21"/>
  <c r="AD89" i="21"/>
  <c r="AF89" i="21"/>
  <c r="AH89" i="21"/>
  <c r="Z90" i="21"/>
  <c r="AB90" i="21"/>
  <c r="AD90" i="21"/>
  <c r="AF90" i="21"/>
  <c r="AH90" i="21"/>
  <c r="Z91" i="21"/>
  <c r="AB91" i="21"/>
  <c r="AD91" i="21"/>
  <c r="AF91" i="21"/>
  <c r="AH91" i="21"/>
  <c r="Z92" i="21"/>
  <c r="AB92" i="21"/>
  <c r="AD92" i="21"/>
  <c r="AF92" i="21"/>
  <c r="AH92" i="21"/>
  <c r="C93" i="21"/>
  <c r="D93" i="21"/>
  <c r="P93" i="21"/>
  <c r="Q93" i="21"/>
  <c r="R93" i="21"/>
  <c r="BB93" i="21"/>
  <c r="Z93" i="21"/>
  <c r="AB93" i="21"/>
  <c r="AD93" i="21"/>
  <c r="AF93" i="21"/>
  <c r="AH93" i="21"/>
  <c r="BA93" i="21"/>
  <c r="Z94" i="21"/>
  <c r="AH94" i="21"/>
  <c r="Z95" i="21"/>
  <c r="AB95" i="21"/>
  <c r="AD95" i="21"/>
  <c r="AF95" i="21"/>
  <c r="AH95" i="21"/>
  <c r="Z96" i="21"/>
  <c r="AB96" i="21"/>
  <c r="AD96" i="21"/>
  <c r="AF96" i="21"/>
  <c r="AH96" i="21"/>
  <c r="Z97" i="21"/>
  <c r="AB97" i="21"/>
  <c r="AD97" i="21"/>
  <c r="AF97" i="21"/>
  <c r="AH97" i="21"/>
  <c r="Z98" i="21"/>
  <c r="AB98" i="21"/>
  <c r="AD98" i="21"/>
  <c r="AF98" i="21"/>
  <c r="AH98" i="21"/>
  <c r="C99" i="21"/>
  <c r="D99" i="21"/>
  <c r="P99" i="21"/>
  <c r="Q99" i="21"/>
  <c r="R99" i="21"/>
  <c r="BB99" i="21"/>
  <c r="Z99" i="21"/>
  <c r="AB99" i="21"/>
  <c r="AD99" i="21"/>
  <c r="AF99" i="21"/>
  <c r="AH99" i="21"/>
  <c r="BA99" i="21"/>
  <c r="Z100" i="21"/>
  <c r="AB100" i="21"/>
  <c r="AD100" i="21"/>
  <c r="AF100" i="21"/>
  <c r="AH100" i="21"/>
  <c r="Z101" i="21"/>
  <c r="AB101" i="21"/>
  <c r="AD101" i="21"/>
  <c r="AF101" i="21"/>
  <c r="AH101" i="21"/>
  <c r="Z102" i="21"/>
  <c r="AB102" i="21"/>
  <c r="AD102" i="21"/>
  <c r="AF102" i="21"/>
  <c r="AH102" i="21"/>
  <c r="Z103" i="21"/>
  <c r="AB103" i="21"/>
  <c r="AD103" i="21"/>
  <c r="AF103" i="21"/>
  <c r="AH103" i="21"/>
  <c r="Z104" i="21"/>
  <c r="AB104" i="21"/>
  <c r="AD104" i="21"/>
  <c r="AF104" i="21"/>
  <c r="AH104" i="21"/>
  <c r="C105" i="21"/>
  <c r="D105" i="21"/>
  <c r="P105" i="21"/>
  <c r="Q105" i="21"/>
  <c r="R105" i="21"/>
  <c r="Z105" i="21"/>
  <c r="AB105" i="21"/>
  <c r="AD105" i="21"/>
  <c r="AF105" i="21"/>
  <c r="AH105" i="21"/>
  <c r="BA105" i="21"/>
  <c r="Z106" i="21"/>
  <c r="AB106" i="21"/>
  <c r="AD106" i="21"/>
  <c r="AF106" i="21"/>
  <c r="AH106" i="21"/>
  <c r="Z107" i="21"/>
  <c r="AB107" i="21"/>
  <c r="AD107" i="21"/>
  <c r="AF107" i="21"/>
  <c r="AH107" i="21"/>
  <c r="Z108" i="21"/>
  <c r="AB108" i="21"/>
  <c r="AD108" i="21"/>
  <c r="AF108" i="21"/>
  <c r="AH108" i="21"/>
  <c r="Z109" i="21"/>
  <c r="AB109" i="21"/>
  <c r="AD109" i="21"/>
  <c r="AF109" i="21"/>
  <c r="AH109" i="21"/>
  <c r="Z110" i="21"/>
  <c r="AB110" i="21"/>
  <c r="AD110" i="21"/>
  <c r="AF110" i="21"/>
  <c r="AH110" i="21"/>
  <c r="C111" i="21"/>
  <c r="D111" i="21"/>
  <c r="P111" i="21"/>
  <c r="Q111" i="21"/>
  <c r="R111" i="21"/>
  <c r="BB111" i="21"/>
  <c r="Z111" i="21"/>
  <c r="AB111" i="21"/>
  <c r="AD111" i="21"/>
  <c r="AF111" i="21"/>
  <c r="AH111" i="21"/>
  <c r="BA111" i="21"/>
  <c r="Z112" i="21"/>
  <c r="AB112" i="21"/>
  <c r="AD112" i="21"/>
  <c r="AF112" i="21"/>
  <c r="AH112" i="21"/>
  <c r="Z113" i="21"/>
  <c r="AB113" i="21"/>
  <c r="AD113" i="21"/>
  <c r="AF113" i="21"/>
  <c r="AH113" i="21"/>
  <c r="Z114" i="21"/>
  <c r="AB114" i="21"/>
  <c r="AD114" i="21"/>
  <c r="AF114" i="21"/>
  <c r="AH114" i="21"/>
  <c r="Z115" i="21"/>
  <c r="AB115" i="21"/>
  <c r="AD115" i="21"/>
  <c r="AF115" i="21"/>
  <c r="AH115" i="21"/>
  <c r="Z116" i="21"/>
  <c r="AB116" i="21"/>
  <c r="AD116" i="21"/>
  <c r="AF116" i="21"/>
  <c r="AH116" i="21"/>
  <c r="C117" i="21"/>
  <c r="D117" i="21"/>
  <c r="P117" i="21"/>
  <c r="Q117" i="21"/>
  <c r="R117" i="21"/>
  <c r="Z117" i="21"/>
  <c r="AB117" i="21"/>
  <c r="AD117" i="21"/>
  <c r="AF117" i="21"/>
  <c r="AH117" i="21"/>
  <c r="BA117" i="21"/>
  <c r="Z118" i="21"/>
  <c r="AB118" i="21"/>
  <c r="AD118" i="21"/>
  <c r="AF118" i="21"/>
  <c r="AH118" i="21"/>
  <c r="Z119" i="21"/>
  <c r="AB119" i="21"/>
  <c r="AD119" i="21"/>
  <c r="AF119" i="21"/>
  <c r="AH119" i="21"/>
  <c r="Z120" i="21"/>
  <c r="AB120" i="21"/>
  <c r="AD120" i="21"/>
  <c r="AF120" i="21"/>
  <c r="AH120" i="21"/>
  <c r="Z121" i="21"/>
  <c r="AB121" i="21"/>
  <c r="AD121" i="21"/>
  <c r="AF121" i="21"/>
  <c r="AH121" i="21"/>
  <c r="Z122" i="21"/>
  <c r="AB122" i="21"/>
  <c r="AD122" i="21"/>
  <c r="AF122" i="21"/>
  <c r="AH122" i="21"/>
  <c r="C123" i="21"/>
  <c r="D123" i="21"/>
  <c r="P123" i="21"/>
  <c r="Q123" i="21"/>
  <c r="R123" i="21"/>
  <c r="BB123" i="21"/>
  <c r="Z123" i="21"/>
  <c r="AB123" i="21"/>
  <c r="AD123" i="21"/>
  <c r="AF123" i="21"/>
  <c r="AH123" i="21"/>
  <c r="BA123" i="21"/>
  <c r="Z124" i="21"/>
  <c r="AB124" i="21"/>
  <c r="AD124" i="21"/>
  <c r="AF124" i="21"/>
  <c r="AH124" i="21"/>
  <c r="Z125" i="21"/>
  <c r="AB125" i="21"/>
  <c r="AD125" i="21"/>
  <c r="AF125" i="21"/>
  <c r="AH125" i="21"/>
  <c r="Z126" i="21"/>
  <c r="AB126" i="21"/>
  <c r="AD126" i="21"/>
  <c r="AF126" i="21"/>
  <c r="AH126" i="21"/>
  <c r="Z127" i="21"/>
  <c r="AB127" i="21"/>
  <c r="AD127" i="21"/>
  <c r="AF127" i="21"/>
  <c r="AH127" i="21"/>
  <c r="Z128" i="21"/>
  <c r="AB128" i="21"/>
  <c r="AD128" i="21"/>
  <c r="AF128" i="21"/>
  <c r="AH128" i="21"/>
  <c r="C129" i="21"/>
  <c r="D129" i="21"/>
  <c r="P129" i="21"/>
  <c r="Q129" i="21"/>
  <c r="R129" i="21"/>
  <c r="BB129" i="21"/>
  <c r="Z129" i="21"/>
  <c r="AB129" i="21"/>
  <c r="AD129" i="21"/>
  <c r="AF129" i="21"/>
  <c r="AH129" i="21"/>
  <c r="BA129" i="21"/>
  <c r="Z130" i="21"/>
  <c r="AB130" i="21"/>
  <c r="AD130" i="21"/>
  <c r="AF130" i="21"/>
  <c r="AH130" i="21"/>
  <c r="Z131" i="21"/>
  <c r="AB131" i="21"/>
  <c r="AD131" i="21"/>
  <c r="AF131" i="21"/>
  <c r="AH131" i="21"/>
  <c r="Z132" i="21"/>
  <c r="AB132" i="21"/>
  <c r="AD132" i="21"/>
  <c r="AF132" i="21"/>
  <c r="AH132" i="21"/>
  <c r="Z133" i="21"/>
  <c r="AB133" i="21"/>
  <c r="AD133" i="21"/>
  <c r="AF133" i="21"/>
  <c r="AH133" i="21"/>
  <c r="Z134" i="21"/>
  <c r="AB134" i="21"/>
  <c r="AD134" i="21"/>
  <c r="AF134" i="21"/>
  <c r="AH134" i="21"/>
  <c r="C135" i="21"/>
  <c r="D135" i="21"/>
  <c r="P135" i="21"/>
  <c r="Q135" i="21"/>
  <c r="R135" i="21"/>
  <c r="BB135" i="21"/>
  <c r="Z135" i="21"/>
  <c r="AB135" i="21"/>
  <c r="AD135" i="21"/>
  <c r="AF135" i="21"/>
  <c r="AH135" i="21"/>
  <c r="BA135" i="21"/>
  <c r="Z136" i="21"/>
  <c r="AB136" i="21"/>
  <c r="AD136" i="21"/>
  <c r="AF136" i="21"/>
  <c r="AH136" i="21"/>
  <c r="Z137" i="21"/>
  <c r="AB137" i="21"/>
  <c r="AD137" i="21"/>
  <c r="AF137" i="21"/>
  <c r="AH137" i="21"/>
  <c r="Z138" i="21"/>
  <c r="AB138" i="21"/>
  <c r="AD138" i="21"/>
  <c r="AF138" i="21"/>
  <c r="AH138" i="21"/>
  <c r="Z139" i="21"/>
  <c r="AB139" i="21"/>
  <c r="AD139" i="21"/>
  <c r="AF139" i="21"/>
  <c r="AH139" i="21"/>
  <c r="Z140" i="21"/>
  <c r="AB140" i="21"/>
  <c r="AD140" i="21"/>
  <c r="AF140" i="21"/>
  <c r="AH140" i="21"/>
  <c r="C141" i="21"/>
  <c r="D141" i="21"/>
  <c r="P141" i="21"/>
  <c r="Q141" i="21"/>
  <c r="R141" i="21"/>
  <c r="BB141" i="21"/>
  <c r="Z141" i="21"/>
  <c r="AB141" i="21"/>
  <c r="AD141" i="21"/>
  <c r="AF141" i="21"/>
  <c r="AH141" i="21"/>
  <c r="BA141" i="21"/>
  <c r="Z142" i="21"/>
  <c r="AB142" i="21"/>
  <c r="AD142" i="21"/>
  <c r="AF142" i="21"/>
  <c r="AH142" i="21"/>
  <c r="Z143" i="21"/>
  <c r="AB143" i="21"/>
  <c r="AD143" i="21"/>
  <c r="AF143" i="21"/>
  <c r="AH143" i="21"/>
  <c r="Z144" i="21"/>
  <c r="AB144" i="21"/>
  <c r="AD144" i="21"/>
  <c r="AF144" i="21"/>
  <c r="AH144" i="21"/>
  <c r="Z145" i="21"/>
  <c r="AB145" i="21"/>
  <c r="AD145" i="21"/>
  <c r="AF145" i="21"/>
  <c r="AH145" i="21"/>
  <c r="Z146" i="21"/>
  <c r="AB146" i="21"/>
  <c r="AD146" i="21"/>
  <c r="AF146" i="21"/>
  <c r="AH146" i="21"/>
  <c r="AI61" i="21"/>
  <c r="AI47" i="21"/>
  <c r="BC75" i="21"/>
  <c r="I78" i="22"/>
  <c r="I79" i="22"/>
  <c r="I80" i="22"/>
  <c r="I81" i="22"/>
  <c r="I82" i="22"/>
  <c r="I83" i="22"/>
  <c r="I84" i="22"/>
  <c r="I85" i="22"/>
  <c r="I86" i="22"/>
  <c r="I87" i="22"/>
  <c r="I88" i="22"/>
  <c r="I89" i="22"/>
  <c r="I90" i="22"/>
  <c r="I91" i="22"/>
  <c r="I92" i="22"/>
  <c r="I93" i="22"/>
  <c r="I94" i="22"/>
  <c r="I95" i="22"/>
  <c r="I96" i="22"/>
  <c r="I97" i="22"/>
  <c r="BD75" i="21"/>
  <c r="AI16" i="21"/>
  <c r="AI73" i="21"/>
  <c r="BC45" i="21"/>
  <c r="BD45" i="21"/>
  <c r="AI110" i="21"/>
  <c r="AI92" i="21"/>
  <c r="AI140" i="21"/>
  <c r="AI126" i="21"/>
  <c r="AI112" i="21"/>
  <c r="AI104" i="21"/>
  <c r="AI57" i="21"/>
  <c r="AI125" i="21"/>
  <c r="AI115" i="21"/>
  <c r="AI78" i="21"/>
  <c r="AI62" i="21"/>
  <c r="AI59" i="21"/>
  <c r="AI55" i="21"/>
  <c r="AI120" i="21"/>
  <c r="AI90" i="21"/>
  <c r="AI76" i="21"/>
  <c r="AI67" i="21"/>
  <c r="AI102" i="21"/>
  <c r="AI95" i="21"/>
  <c r="BC99" i="21"/>
  <c r="BD99" i="21"/>
  <c r="AI56" i="21"/>
  <c r="AI121" i="21"/>
  <c r="AI107" i="21"/>
  <c r="BC111" i="21"/>
  <c r="BD111" i="21"/>
  <c r="S135" i="21"/>
  <c r="T135" i="21"/>
  <c r="BC33" i="21"/>
  <c r="BD33" i="21"/>
  <c r="S87" i="21"/>
  <c r="T87" i="21"/>
  <c r="AI28" i="21"/>
  <c r="AI33" i="21"/>
  <c r="AI29" i="21"/>
  <c r="AI25" i="21"/>
  <c r="S33" i="21"/>
  <c r="T33" i="21"/>
  <c r="BC15" i="21"/>
  <c r="BD15" i="21"/>
  <c r="S81" i="21"/>
  <c r="T81" i="21"/>
  <c r="AI42" i="21"/>
  <c r="AI35" i="21"/>
  <c r="AI19" i="21"/>
  <c r="AI21" i="21"/>
  <c r="AI105" i="21"/>
  <c r="AI84" i="21"/>
  <c r="AI80" i="21"/>
  <c r="AI69" i="21"/>
  <c r="AI27" i="21"/>
  <c r="AI144" i="21"/>
  <c r="AI142" i="21"/>
  <c r="AI137" i="21"/>
  <c r="BC129" i="21"/>
  <c r="BD129" i="21"/>
  <c r="AI114" i="21"/>
  <c r="AI109" i="21"/>
  <c r="S27" i="21"/>
  <c r="T27" i="21"/>
  <c r="AI26" i="21"/>
  <c r="AI138" i="21"/>
  <c r="AI135" i="21"/>
  <c r="AI49" i="21"/>
  <c r="AI44" i="21"/>
  <c r="BB27" i="21"/>
  <c r="BC27" i="21"/>
  <c r="BD27" i="21"/>
  <c r="AI122" i="21"/>
  <c r="AI143" i="21"/>
  <c r="AI34" i="21"/>
  <c r="AI24" i="21"/>
  <c r="S15" i="21"/>
  <c r="T15" i="21"/>
  <c r="BC123" i="21"/>
  <c r="BD123" i="21"/>
  <c r="AI108" i="21"/>
  <c r="BC63" i="21"/>
  <c r="BD63" i="21"/>
  <c r="AI136" i="21"/>
  <c r="AI134" i="21"/>
  <c r="AI124" i="21"/>
  <c r="S123" i="21"/>
  <c r="T123" i="21"/>
  <c r="AI117" i="21"/>
  <c r="S111" i="21"/>
  <c r="T111" i="21"/>
  <c r="AI103" i="21"/>
  <c r="AI98" i="21"/>
  <c r="AI91" i="21"/>
  <c r="S75" i="21"/>
  <c r="T75" i="21"/>
  <c r="AI64" i="21"/>
  <c r="AI60" i="21"/>
  <c r="AI50" i="21"/>
  <c r="AI43" i="21"/>
  <c r="AI39" i="21"/>
  <c r="AI30" i="21"/>
  <c r="AI130" i="21"/>
  <c r="AI72" i="21"/>
  <c r="S63" i="21"/>
  <c r="T63" i="21"/>
  <c r="AI54" i="21"/>
  <c r="S39" i="21"/>
  <c r="T39" i="21"/>
  <c r="AI38" i="21"/>
  <c r="AI18" i="21"/>
  <c r="AI128" i="21"/>
  <c r="AI83" i="21"/>
  <c r="AI146" i="21"/>
  <c r="AI133" i="21"/>
  <c r="AI119" i="21"/>
  <c r="AI106" i="21"/>
  <c r="AI101" i="21"/>
  <c r="AI96" i="21"/>
  <c r="AI93" i="21"/>
  <c r="BC87" i="21"/>
  <c r="BD87" i="21"/>
  <c r="AI65" i="21"/>
  <c r="AI51" i="21"/>
  <c r="AI41" i="21"/>
  <c r="AI23" i="21"/>
  <c r="AI139" i="21"/>
  <c r="AI131" i="21"/>
  <c r="S129" i="21"/>
  <c r="T129" i="21"/>
  <c r="AI111" i="21"/>
  <c r="AI94" i="21"/>
  <c r="AI88" i="21"/>
  <c r="AI86" i="21"/>
  <c r="AI79" i="21"/>
  <c r="AI75" i="21"/>
  <c r="AI70" i="21"/>
  <c r="AI68" i="21"/>
  <c r="AI52" i="21"/>
  <c r="S51" i="21"/>
  <c r="T51" i="21"/>
  <c r="AI36" i="21"/>
  <c r="AI31" i="21"/>
  <c r="AI15" i="21"/>
  <c r="BC39" i="21"/>
  <c r="BD39" i="21"/>
  <c r="AI129" i="21"/>
  <c r="AI141" i="21"/>
  <c r="BC135" i="21"/>
  <c r="BD135" i="21"/>
  <c r="AI97" i="21"/>
  <c r="BC93" i="21"/>
  <c r="BD93" i="21"/>
  <c r="AI81" i="21"/>
  <c r="AI77" i="21"/>
  <c r="AI74" i="21"/>
  <c r="AI66" i="21"/>
  <c r="BC51" i="21"/>
  <c r="BD51" i="21"/>
  <c r="AI145" i="21"/>
  <c r="BC141" i="21"/>
  <c r="BD141" i="21"/>
  <c r="AI113" i="21"/>
  <c r="AI100" i="21"/>
  <c r="AI99" i="21"/>
  <c r="AI89" i="21"/>
  <c r="BC81" i="21"/>
  <c r="BD81" i="21"/>
  <c r="AI71" i="21"/>
  <c r="AI58" i="21"/>
  <c r="AI53" i="21"/>
  <c r="AI48" i="21"/>
  <c r="AI45" i="21"/>
  <c r="AI37" i="21"/>
  <c r="AI32" i="21"/>
  <c r="AI17" i="21"/>
  <c r="AI132" i="21"/>
  <c r="AI127" i="21"/>
  <c r="AI123" i="21"/>
  <c r="AI118" i="21"/>
  <c r="S117" i="21"/>
  <c r="T117" i="21"/>
  <c r="AI116" i="21"/>
  <c r="S99" i="21"/>
  <c r="T99" i="21"/>
  <c r="AI87" i="21"/>
  <c r="AI85" i="21"/>
  <c r="AI82" i="21"/>
  <c r="AI63" i="21"/>
  <c r="AI46" i="21"/>
  <c r="AI40" i="21"/>
  <c r="AI22" i="21"/>
  <c r="S21" i="21"/>
  <c r="T21" i="21"/>
  <c r="AI20" i="21"/>
  <c r="S105" i="21"/>
  <c r="T105" i="21"/>
  <c r="S69" i="21"/>
  <c r="T69" i="21"/>
  <c r="S57" i="21"/>
  <c r="T57" i="21"/>
  <c r="S141" i="21"/>
  <c r="T141" i="21"/>
  <c r="S93" i="21"/>
  <c r="T93" i="21"/>
  <c r="S45" i="21"/>
  <c r="T45" i="21"/>
  <c r="BB117" i="21"/>
  <c r="BC117" i="21"/>
  <c r="BD117" i="21"/>
  <c r="BB69" i="21"/>
  <c r="BC69" i="21"/>
  <c r="BD69" i="21"/>
  <c r="BB21" i="21"/>
  <c r="BC21" i="21"/>
  <c r="BD21" i="21"/>
  <c r="BB105" i="21"/>
  <c r="BC105" i="21"/>
  <c r="BD105" i="21"/>
  <c r="BB57" i="21"/>
  <c r="BC57" i="21"/>
  <c r="BD57" i="21"/>
  <c r="D13" i="23"/>
  <c r="K42" i="22"/>
  <c r="K41" i="22"/>
  <c r="K40" i="22"/>
  <c r="K39" i="22"/>
  <c r="K38" i="22"/>
  <c r="K37" i="22"/>
  <c r="P36" i="22"/>
  <c r="K36" i="22"/>
  <c r="P35" i="22"/>
  <c r="K35" i="22"/>
  <c r="P34" i="22"/>
  <c r="K34" i="22"/>
  <c r="P33" i="22"/>
  <c r="K33" i="22"/>
  <c r="P32" i="22"/>
  <c r="K32" i="22"/>
  <c r="P31" i="22"/>
  <c r="K31" i="22"/>
  <c r="P30" i="22"/>
  <c r="K30" i="22"/>
  <c r="P29" i="22"/>
  <c r="K29" i="22"/>
  <c r="P28" i="22"/>
  <c r="K28" i="22"/>
  <c r="P27" i="22"/>
  <c r="K27" i="22"/>
  <c r="P26" i="22"/>
  <c r="K26" i="22"/>
  <c r="P25" i="22"/>
  <c r="K25" i="22"/>
  <c r="P24" i="22"/>
  <c r="K24" i="22"/>
  <c r="P23" i="22"/>
  <c r="K23" i="22"/>
  <c r="P22" i="22"/>
  <c r="K22" i="22"/>
  <c r="P21" i="22"/>
  <c r="K21" i="22"/>
  <c r="P20" i="22"/>
  <c r="K20" i="22"/>
  <c r="P19" i="22"/>
  <c r="K19" i="22"/>
  <c r="P18" i="22"/>
  <c r="K18" i="22"/>
  <c r="P17" i="22"/>
  <c r="D42" i="23"/>
  <c r="C42" i="23"/>
  <c r="X41" i="23"/>
  <c r="AB41" i="23"/>
  <c r="AE41" i="23"/>
  <c r="AA41" i="23"/>
  <c r="AD41" i="23"/>
  <c r="Z41" i="23"/>
  <c r="AC41" i="23"/>
  <c r="Y41" i="23"/>
  <c r="D41" i="23"/>
  <c r="C41" i="23"/>
  <c r="X40" i="23"/>
  <c r="AB40" i="23"/>
  <c r="AE40" i="23"/>
  <c r="AA40" i="23"/>
  <c r="AD40" i="23"/>
  <c r="Z40" i="23"/>
  <c r="AC40" i="23"/>
  <c r="Y40" i="23"/>
  <c r="D40" i="23"/>
  <c r="C40" i="23"/>
  <c r="X39" i="23"/>
  <c r="AB39" i="23"/>
  <c r="AE39" i="23"/>
  <c r="AA39" i="23"/>
  <c r="AD39" i="23"/>
  <c r="Z39" i="23"/>
  <c r="AC39" i="23"/>
  <c r="Y39" i="23"/>
  <c r="D39" i="23"/>
  <c r="C39" i="23"/>
  <c r="X38" i="23"/>
  <c r="AB38" i="23"/>
  <c r="AE38" i="23"/>
  <c r="AA38" i="23"/>
  <c r="AD38" i="23"/>
  <c r="Z38" i="23"/>
  <c r="AC38" i="23"/>
  <c r="Y38" i="23"/>
  <c r="D38" i="23"/>
  <c r="C38" i="23"/>
  <c r="X37" i="23"/>
  <c r="AB37" i="23"/>
  <c r="AE37" i="23"/>
  <c r="AA37" i="23"/>
  <c r="AD37" i="23"/>
  <c r="Z37" i="23"/>
  <c r="AC37" i="23"/>
  <c r="Y37" i="23"/>
  <c r="D37" i="23"/>
  <c r="C37" i="23"/>
  <c r="X36" i="23"/>
  <c r="AB36" i="23"/>
  <c r="AE36" i="23"/>
  <c r="AA36" i="23"/>
  <c r="AD36" i="23"/>
  <c r="Z36" i="23"/>
  <c r="AC36" i="23"/>
  <c r="Y36" i="23"/>
  <c r="D36" i="23"/>
  <c r="C36" i="23"/>
  <c r="X35" i="23"/>
  <c r="AB35" i="23"/>
  <c r="AE35" i="23"/>
  <c r="AA35" i="23"/>
  <c r="AD35" i="23"/>
  <c r="Z35" i="23"/>
  <c r="AC35" i="23"/>
  <c r="Y35" i="23"/>
  <c r="D35" i="23"/>
  <c r="C35" i="23"/>
  <c r="X34" i="23"/>
  <c r="AB34" i="23"/>
  <c r="AE34" i="23"/>
  <c r="AA34" i="23"/>
  <c r="AD34" i="23"/>
  <c r="Z34" i="23"/>
  <c r="AC34" i="23"/>
  <c r="Y34" i="23"/>
  <c r="D34" i="23"/>
  <c r="C34" i="23"/>
  <c r="X33" i="23"/>
  <c r="AB33" i="23"/>
  <c r="AE33" i="23"/>
  <c r="AA33" i="23"/>
  <c r="AD33" i="23"/>
  <c r="Z33" i="23"/>
  <c r="AC33" i="23"/>
  <c r="Y33" i="23"/>
  <c r="D33" i="23"/>
  <c r="C33" i="23"/>
  <c r="X32" i="23"/>
  <c r="AB32" i="23"/>
  <c r="AE32" i="23"/>
  <c r="AA32" i="23"/>
  <c r="AD32" i="23"/>
  <c r="Z32" i="23"/>
  <c r="AC32" i="23"/>
  <c r="Y32" i="23"/>
  <c r="D32" i="23"/>
  <c r="C32" i="23"/>
  <c r="X31" i="23"/>
  <c r="AB31" i="23"/>
  <c r="AE31" i="23"/>
  <c r="AA31" i="23"/>
  <c r="AD31" i="23"/>
  <c r="Z31" i="23"/>
  <c r="AC31" i="23"/>
  <c r="Y31" i="23"/>
  <c r="D31" i="23"/>
  <c r="C31" i="23"/>
  <c r="X30" i="23"/>
  <c r="AB30" i="23"/>
  <c r="AE30" i="23"/>
  <c r="AA30" i="23"/>
  <c r="AD30" i="23"/>
  <c r="Z30" i="23"/>
  <c r="AC30" i="23"/>
  <c r="Y30" i="23"/>
  <c r="D30" i="23"/>
  <c r="C30" i="23"/>
  <c r="X29" i="23"/>
  <c r="AB29" i="23"/>
  <c r="AE29" i="23"/>
  <c r="AA29" i="23"/>
  <c r="AD29" i="23"/>
  <c r="Z29" i="23"/>
  <c r="AC29" i="23"/>
  <c r="Y29" i="23"/>
  <c r="D29" i="23"/>
  <c r="C29" i="23"/>
  <c r="X28" i="23"/>
  <c r="AB28" i="23"/>
  <c r="AE28" i="23"/>
  <c r="AA28" i="23"/>
  <c r="AD28" i="23"/>
  <c r="Z28" i="23"/>
  <c r="AC28" i="23"/>
  <c r="Y28" i="23"/>
  <c r="D28" i="23"/>
  <c r="C28" i="23"/>
  <c r="X27" i="23"/>
  <c r="AB27" i="23"/>
  <c r="AE27" i="23"/>
  <c r="AA27" i="23"/>
  <c r="AD27" i="23"/>
  <c r="Z27" i="23"/>
  <c r="AC27" i="23"/>
  <c r="Y27" i="23"/>
  <c r="D27" i="23"/>
  <c r="C27" i="23"/>
  <c r="X26" i="23"/>
  <c r="AB26" i="23"/>
  <c r="AE26" i="23"/>
  <c r="AA26" i="23"/>
  <c r="AD26" i="23"/>
  <c r="Z26" i="23"/>
  <c r="AC26" i="23"/>
  <c r="Y26" i="23"/>
  <c r="D26" i="23"/>
  <c r="C26" i="23"/>
  <c r="X25" i="23"/>
  <c r="AB25" i="23"/>
  <c r="AE25" i="23"/>
  <c r="AA25" i="23"/>
  <c r="AD25" i="23"/>
  <c r="Z25" i="23"/>
  <c r="AC25" i="23"/>
  <c r="Y25" i="23"/>
  <c r="D25" i="23"/>
  <c r="C25" i="23"/>
  <c r="X24" i="23"/>
  <c r="AB24" i="23"/>
  <c r="AE24" i="23"/>
  <c r="AA24" i="23"/>
  <c r="AD24" i="23"/>
  <c r="Z24" i="23"/>
  <c r="AC24" i="23"/>
  <c r="Y24" i="23"/>
  <c r="D24" i="23"/>
  <c r="C24" i="23"/>
  <c r="X23" i="23"/>
  <c r="AB23" i="23"/>
  <c r="AE23" i="23"/>
  <c r="AA23" i="23"/>
  <c r="AD23" i="23"/>
  <c r="Z23" i="23"/>
  <c r="AC23" i="23"/>
  <c r="Y23" i="23"/>
  <c r="D23" i="23"/>
  <c r="C23" i="23"/>
  <c r="X22" i="23"/>
  <c r="AB22" i="23"/>
  <c r="AE22" i="23"/>
  <c r="AA22" i="23"/>
  <c r="AD22" i="23"/>
  <c r="Z22" i="23"/>
  <c r="AC22" i="23"/>
  <c r="Y22" i="23"/>
  <c r="D22" i="23"/>
  <c r="C22" i="23"/>
  <c r="X21" i="23"/>
  <c r="AB21" i="23"/>
  <c r="AE21" i="23"/>
  <c r="AA21" i="23"/>
  <c r="AD21" i="23"/>
  <c r="Z21" i="23"/>
  <c r="AC21" i="23"/>
  <c r="Y21" i="23"/>
  <c r="D21" i="23"/>
  <c r="C21" i="23"/>
  <c r="X20" i="23"/>
  <c r="AB20" i="23"/>
  <c r="AE20" i="23"/>
  <c r="AA20" i="23"/>
  <c r="AD20" i="23"/>
  <c r="Z20" i="23"/>
  <c r="AC20" i="23"/>
  <c r="Y20" i="23"/>
  <c r="D20" i="23"/>
  <c r="C20" i="23"/>
  <c r="X19" i="23"/>
  <c r="AB19" i="23"/>
  <c r="AE19" i="23"/>
  <c r="AA19" i="23"/>
  <c r="AD19" i="23"/>
  <c r="Z19" i="23"/>
  <c r="AC19" i="23"/>
  <c r="Y19" i="23"/>
  <c r="D19" i="23"/>
  <c r="C19" i="23"/>
  <c r="X18" i="23"/>
  <c r="AB18" i="23"/>
  <c r="AE18" i="23"/>
  <c r="AA18" i="23"/>
  <c r="AD18" i="23"/>
  <c r="Z18" i="23"/>
  <c r="AC18" i="23"/>
  <c r="Y18" i="23"/>
  <c r="D18" i="23"/>
  <c r="C18" i="23"/>
  <c r="X17" i="23"/>
  <c r="AB17" i="23"/>
  <c r="AE17" i="23"/>
  <c r="AA17" i="23"/>
  <c r="AD17" i="23"/>
  <c r="Z17" i="23"/>
  <c r="AC17" i="23"/>
  <c r="Y17" i="23"/>
  <c r="D17" i="23"/>
  <c r="C17" i="23"/>
  <c r="X16" i="23"/>
  <c r="AB16" i="23"/>
  <c r="AE16" i="23"/>
  <c r="AA16" i="23"/>
  <c r="AD16" i="23"/>
  <c r="Z16" i="23"/>
  <c r="AC16" i="23"/>
  <c r="Y16" i="23"/>
  <c r="D16" i="23"/>
  <c r="C16" i="23"/>
  <c r="X15" i="23"/>
  <c r="AB15" i="23"/>
  <c r="AE15" i="23"/>
  <c r="AA15" i="23"/>
  <c r="AD15" i="23"/>
  <c r="Z15" i="23"/>
  <c r="AC15" i="23"/>
  <c r="Y15" i="23"/>
  <c r="D15" i="23"/>
  <c r="C15" i="23"/>
  <c r="X14" i="23"/>
  <c r="AB14" i="23"/>
  <c r="AE14" i="23"/>
  <c r="AA14" i="23"/>
  <c r="AD14" i="23"/>
  <c r="Z14" i="23"/>
  <c r="AC14" i="23"/>
  <c r="Y14" i="23"/>
  <c r="D14" i="23"/>
  <c r="C14" i="23"/>
  <c r="X13" i="23"/>
  <c r="AB13" i="23"/>
  <c r="AE13" i="23"/>
  <c r="AA13" i="23"/>
  <c r="AD13" i="23"/>
  <c r="Z13" i="23"/>
  <c r="AC13" i="23"/>
  <c r="Y13" i="23"/>
  <c r="C13" i="23"/>
  <c r="X12" i="23"/>
  <c r="AB12" i="23"/>
  <c r="AE12" i="23"/>
  <c r="AA12" i="23"/>
  <c r="AD12" i="23"/>
  <c r="Z12" i="23"/>
  <c r="AC12" i="23"/>
  <c r="Y12" i="23"/>
  <c r="D12" i="23"/>
  <c r="C12" i="23"/>
  <c r="X11" i="23"/>
  <c r="AB11" i="23"/>
  <c r="AE11" i="23"/>
  <c r="AA11" i="23"/>
  <c r="AD11" i="23"/>
  <c r="Z11" i="23"/>
  <c r="AC11" i="23"/>
  <c r="Y11" i="23"/>
  <c r="D11" i="23"/>
  <c r="C11" i="23"/>
  <c r="X10" i="23"/>
  <c r="AB10" i="23"/>
  <c r="AE10" i="23"/>
  <c r="AA10" i="23"/>
  <c r="AD10" i="23"/>
  <c r="Z10" i="23"/>
  <c r="AC10" i="23"/>
  <c r="Y10" i="23"/>
  <c r="D10" i="23"/>
  <c r="C10" i="23"/>
  <c r="X9" i="23"/>
  <c r="AB9" i="23"/>
  <c r="AE9" i="23"/>
  <c r="AA9" i="23"/>
  <c r="AD9" i="23"/>
  <c r="Z9" i="23"/>
  <c r="AC9" i="23"/>
  <c r="Y9" i="23"/>
  <c r="D9" i="23"/>
  <c r="C9" i="23"/>
  <c r="X8" i="23"/>
  <c r="AB8" i="23"/>
  <c r="AE8" i="23"/>
  <c r="AA8" i="23"/>
  <c r="AD8" i="23"/>
  <c r="Z8" i="23"/>
  <c r="AC8" i="23"/>
  <c r="Y8" i="23"/>
  <c r="D8" i="23"/>
  <c r="C8" i="23"/>
  <c r="X7" i="23"/>
  <c r="AB7" i="23"/>
  <c r="AE7" i="23"/>
  <c r="AA7" i="23"/>
  <c r="AD7" i="23"/>
  <c r="Z7" i="23"/>
  <c r="AC7" i="23"/>
  <c r="Y7" i="23"/>
  <c r="D7" i="23"/>
  <c r="C7" i="23"/>
  <c r="X6" i="23"/>
  <c r="AB6" i="23"/>
  <c r="AE6" i="23"/>
  <c r="AA6" i="23"/>
  <c r="AD6" i="23"/>
  <c r="Z6" i="23"/>
  <c r="AC6" i="23"/>
  <c r="Y6" i="23"/>
  <c r="D6" i="23"/>
  <c r="C6" i="23"/>
  <c r="AH224" i="21"/>
  <c r="AF224" i="21"/>
  <c r="AD224" i="21"/>
  <c r="AB224" i="21"/>
  <c r="Z224" i="21"/>
  <c r="AH223" i="21"/>
  <c r="AF223" i="21"/>
  <c r="AD223" i="21"/>
  <c r="AB223" i="21"/>
  <c r="Z223" i="21"/>
  <c r="AH222" i="21"/>
  <c r="AF222" i="21"/>
  <c r="AD222" i="21"/>
  <c r="AB222" i="21"/>
  <c r="Z222" i="21"/>
  <c r="AH221" i="21"/>
  <c r="AF221" i="21"/>
  <c r="AD221" i="21"/>
  <c r="AB221" i="21"/>
  <c r="Z221" i="21"/>
  <c r="AH220" i="21"/>
  <c r="AF220" i="21"/>
  <c r="AD220" i="21"/>
  <c r="AB220" i="21"/>
  <c r="Z220" i="21"/>
  <c r="BA219" i="21"/>
  <c r="AH219" i="21"/>
  <c r="AF219" i="21"/>
  <c r="AD219" i="21"/>
  <c r="AB219" i="21"/>
  <c r="Z219" i="21"/>
  <c r="R219" i="21"/>
  <c r="BB219" i="21"/>
  <c r="P219" i="21"/>
  <c r="Q219" i="21"/>
  <c r="D219" i="21"/>
  <c r="C219" i="21"/>
  <c r="AH218" i="21"/>
  <c r="AF218" i="21"/>
  <c r="AD218" i="21"/>
  <c r="AB218" i="21"/>
  <c r="Z218" i="21"/>
  <c r="AH217" i="21"/>
  <c r="AF217" i="21"/>
  <c r="AD217" i="21"/>
  <c r="AB217" i="21"/>
  <c r="Z217" i="21"/>
  <c r="AH216" i="21"/>
  <c r="AF216" i="21"/>
  <c r="AD216" i="21"/>
  <c r="AB216" i="21"/>
  <c r="Z216" i="21"/>
  <c r="AH215" i="21"/>
  <c r="AF215" i="21"/>
  <c r="AD215" i="21"/>
  <c r="AB215" i="21"/>
  <c r="Z215" i="21"/>
  <c r="AH214" i="21"/>
  <c r="AF214" i="21"/>
  <c r="AD214" i="21"/>
  <c r="AB214" i="21"/>
  <c r="Z214" i="21"/>
  <c r="BA213" i="21"/>
  <c r="AH213" i="21"/>
  <c r="AF213" i="21"/>
  <c r="AD213" i="21"/>
  <c r="AB213" i="21"/>
  <c r="Z213" i="21"/>
  <c r="R213" i="21"/>
  <c r="BB213" i="21"/>
  <c r="P213" i="21"/>
  <c r="Q213" i="21"/>
  <c r="D213" i="21"/>
  <c r="C213" i="21"/>
  <c r="AH212" i="21"/>
  <c r="AF212" i="21"/>
  <c r="AD212" i="21"/>
  <c r="AB212" i="21"/>
  <c r="Z212" i="21"/>
  <c r="AH211" i="21"/>
  <c r="AF211" i="21"/>
  <c r="AD211" i="21"/>
  <c r="AB211" i="21"/>
  <c r="Z211" i="21"/>
  <c r="AH210" i="21"/>
  <c r="AF210" i="21"/>
  <c r="AD210" i="21"/>
  <c r="AB210" i="21"/>
  <c r="Z210" i="21"/>
  <c r="AH209" i="21"/>
  <c r="AF209" i="21"/>
  <c r="AD209" i="21"/>
  <c r="AB209" i="21"/>
  <c r="Z209" i="21"/>
  <c r="AH208" i="21"/>
  <c r="AF208" i="21"/>
  <c r="AD208" i="21"/>
  <c r="AB208" i="21"/>
  <c r="Z208" i="21"/>
  <c r="BA207" i="21"/>
  <c r="AH207" i="21"/>
  <c r="AF207" i="21"/>
  <c r="AD207" i="21"/>
  <c r="AB207" i="21"/>
  <c r="Z207" i="21"/>
  <c r="R207" i="21"/>
  <c r="BB207" i="21"/>
  <c r="P207" i="21"/>
  <c r="Q207" i="21"/>
  <c r="D207" i="21"/>
  <c r="C207" i="21"/>
  <c r="AH206" i="21"/>
  <c r="AF206" i="21"/>
  <c r="AD206" i="21"/>
  <c r="AB206" i="21"/>
  <c r="Z206" i="21"/>
  <c r="AH205" i="21"/>
  <c r="AF205" i="21"/>
  <c r="AD205" i="21"/>
  <c r="AB205" i="21"/>
  <c r="Z205" i="21"/>
  <c r="AH204" i="21"/>
  <c r="AF204" i="21"/>
  <c r="AD204" i="21"/>
  <c r="AB204" i="21"/>
  <c r="Z204" i="21"/>
  <c r="AH203" i="21"/>
  <c r="AF203" i="21"/>
  <c r="AD203" i="21"/>
  <c r="AB203" i="21"/>
  <c r="Z203" i="21"/>
  <c r="AH202" i="21"/>
  <c r="AF202" i="21"/>
  <c r="AD202" i="21"/>
  <c r="AB202" i="21"/>
  <c r="Z202" i="21"/>
  <c r="BA201" i="21"/>
  <c r="AH201" i="21"/>
  <c r="AF201" i="21"/>
  <c r="AD201" i="21"/>
  <c r="AB201" i="21"/>
  <c r="Z201" i="21"/>
  <c r="R201" i="21"/>
  <c r="BB201" i="21"/>
  <c r="P201" i="21"/>
  <c r="Q201" i="21"/>
  <c r="D201" i="21"/>
  <c r="C201" i="21"/>
  <c r="AH200" i="21"/>
  <c r="AF200" i="21"/>
  <c r="AD200" i="21"/>
  <c r="AB200" i="21"/>
  <c r="Z200" i="21"/>
  <c r="AH199" i="21"/>
  <c r="AF199" i="21"/>
  <c r="AD199" i="21"/>
  <c r="AB199" i="21"/>
  <c r="Z199" i="21"/>
  <c r="AH198" i="21"/>
  <c r="AF198" i="21"/>
  <c r="AD198" i="21"/>
  <c r="AB198" i="21"/>
  <c r="Z198" i="21"/>
  <c r="AH197" i="21"/>
  <c r="AF197" i="21"/>
  <c r="AD197" i="21"/>
  <c r="AB197" i="21"/>
  <c r="Z197" i="21"/>
  <c r="AH196" i="21"/>
  <c r="AF196" i="21"/>
  <c r="AD196" i="21"/>
  <c r="AB196" i="21"/>
  <c r="Z196" i="21"/>
  <c r="BA195" i="21"/>
  <c r="AH195" i="21"/>
  <c r="AF195" i="21"/>
  <c r="AD195" i="21"/>
  <c r="AB195" i="21"/>
  <c r="Z195" i="21"/>
  <c r="R195" i="21"/>
  <c r="BB195" i="21"/>
  <c r="P195" i="21"/>
  <c r="Q195" i="21"/>
  <c r="D195" i="21"/>
  <c r="C195" i="21"/>
  <c r="AH194" i="21"/>
  <c r="AF194" i="21"/>
  <c r="AD194" i="21"/>
  <c r="AB194" i="21"/>
  <c r="Z194" i="21"/>
  <c r="AH193" i="21"/>
  <c r="AF193" i="21"/>
  <c r="AD193" i="21"/>
  <c r="AB193" i="21"/>
  <c r="Z193" i="21"/>
  <c r="AH192" i="21"/>
  <c r="AF192" i="21"/>
  <c r="AD192" i="21"/>
  <c r="AB192" i="21"/>
  <c r="Z192" i="21"/>
  <c r="AH191" i="21"/>
  <c r="AF191" i="21"/>
  <c r="AD191" i="21"/>
  <c r="AB191" i="21"/>
  <c r="Z191" i="21"/>
  <c r="AH190" i="21"/>
  <c r="AF190" i="21"/>
  <c r="AD190" i="21"/>
  <c r="AB190" i="21"/>
  <c r="Z190" i="21"/>
  <c r="BA189" i="21"/>
  <c r="AH189" i="21"/>
  <c r="AF189" i="21"/>
  <c r="AD189" i="21"/>
  <c r="AB189" i="21"/>
  <c r="Z189" i="21"/>
  <c r="R189" i="21"/>
  <c r="BB189" i="21"/>
  <c r="P189" i="21"/>
  <c r="Q189" i="21"/>
  <c r="D189" i="21"/>
  <c r="C189" i="21"/>
  <c r="AH188" i="21"/>
  <c r="AF188" i="21"/>
  <c r="AD188" i="21"/>
  <c r="AB188" i="21"/>
  <c r="Z188" i="21"/>
  <c r="AH187" i="21"/>
  <c r="AF187" i="21"/>
  <c r="AD187" i="21"/>
  <c r="AB187" i="21"/>
  <c r="Z187" i="21"/>
  <c r="AH186" i="21"/>
  <c r="AF186" i="21"/>
  <c r="AD186" i="21"/>
  <c r="AB186" i="21"/>
  <c r="Z186" i="21"/>
  <c r="AH185" i="21"/>
  <c r="AF185" i="21"/>
  <c r="AD185" i="21"/>
  <c r="AB185" i="21"/>
  <c r="Z185" i="21"/>
  <c r="AH184" i="21"/>
  <c r="AF184" i="21"/>
  <c r="AD184" i="21"/>
  <c r="AB184" i="21"/>
  <c r="Z184" i="21"/>
  <c r="BA183" i="21"/>
  <c r="AH183" i="21"/>
  <c r="AF183" i="21"/>
  <c r="AD183" i="21"/>
  <c r="AB183" i="21"/>
  <c r="Z183" i="21"/>
  <c r="R183" i="21"/>
  <c r="P183" i="21"/>
  <c r="Q183" i="21"/>
  <c r="D183" i="21"/>
  <c r="C183" i="21"/>
  <c r="AH182" i="21"/>
  <c r="AF182" i="21"/>
  <c r="AD182" i="21"/>
  <c r="AB182" i="21"/>
  <c r="Z182" i="21"/>
  <c r="AH181" i="21"/>
  <c r="AF181" i="21"/>
  <c r="AD181" i="21"/>
  <c r="AB181" i="21"/>
  <c r="Z181" i="21"/>
  <c r="AH180" i="21"/>
  <c r="AF180" i="21"/>
  <c r="AD180" i="21"/>
  <c r="AB180" i="21"/>
  <c r="Z180" i="21"/>
  <c r="AH179" i="21"/>
  <c r="AF179" i="21"/>
  <c r="AD179" i="21"/>
  <c r="AB179" i="21"/>
  <c r="Z179" i="21"/>
  <c r="AH178" i="21"/>
  <c r="AF178" i="21"/>
  <c r="AD178" i="21"/>
  <c r="AB178" i="21"/>
  <c r="Z178" i="21"/>
  <c r="BA177" i="21"/>
  <c r="AH177" i="21"/>
  <c r="AF177" i="21"/>
  <c r="AD177" i="21"/>
  <c r="AB177" i="21"/>
  <c r="Z177" i="21"/>
  <c r="R177" i="21"/>
  <c r="BB177" i="21"/>
  <c r="P177" i="21"/>
  <c r="Q177" i="21"/>
  <c r="D177" i="21"/>
  <c r="C177" i="21"/>
  <c r="AH176" i="21"/>
  <c r="AF176" i="21"/>
  <c r="AD176" i="21"/>
  <c r="AB176" i="21"/>
  <c r="Z176" i="21"/>
  <c r="AH175" i="21"/>
  <c r="AF175" i="21"/>
  <c r="AD175" i="21"/>
  <c r="AB175" i="21"/>
  <c r="Z175" i="21"/>
  <c r="AH174" i="21"/>
  <c r="AF174" i="21"/>
  <c r="AD174" i="21"/>
  <c r="AB174" i="21"/>
  <c r="Z174" i="21"/>
  <c r="AH173" i="21"/>
  <c r="AF173" i="21"/>
  <c r="AD173" i="21"/>
  <c r="AB173" i="21"/>
  <c r="Z173" i="21"/>
  <c r="AH172" i="21"/>
  <c r="AF172" i="21"/>
  <c r="AD172" i="21"/>
  <c r="AB172" i="21"/>
  <c r="Z172" i="21"/>
  <c r="BA171" i="21"/>
  <c r="AH171" i="21"/>
  <c r="AF171" i="21"/>
  <c r="AD171" i="21"/>
  <c r="AB171" i="21"/>
  <c r="Z171" i="21"/>
  <c r="R171" i="21"/>
  <c r="BB171" i="21"/>
  <c r="P171" i="21"/>
  <c r="Q171" i="21"/>
  <c r="D171" i="21"/>
  <c r="C171" i="21"/>
  <c r="AH170" i="21"/>
  <c r="AF170" i="21"/>
  <c r="AD170" i="21"/>
  <c r="AB170" i="21"/>
  <c r="Z170" i="21"/>
  <c r="AH169" i="21"/>
  <c r="AF169" i="21"/>
  <c r="AD169" i="21"/>
  <c r="AB169" i="21"/>
  <c r="Z169" i="21"/>
  <c r="AH168" i="21"/>
  <c r="AF168" i="21"/>
  <c r="AD168" i="21"/>
  <c r="AB168" i="21"/>
  <c r="Z168" i="21"/>
  <c r="AH167" i="21"/>
  <c r="AF167" i="21"/>
  <c r="AD167" i="21"/>
  <c r="AB167" i="21"/>
  <c r="Z167" i="21"/>
  <c r="AH166" i="21"/>
  <c r="AF166" i="21"/>
  <c r="AD166" i="21"/>
  <c r="AB166" i="21"/>
  <c r="Z166" i="21"/>
  <c r="BA165" i="21"/>
  <c r="AH165" i="21"/>
  <c r="AF165" i="21"/>
  <c r="AD165" i="21"/>
  <c r="AB165" i="21"/>
  <c r="Z165" i="21"/>
  <c r="R165" i="21"/>
  <c r="BB165" i="21"/>
  <c r="P165" i="21"/>
  <c r="Q165" i="21"/>
  <c r="D165" i="21"/>
  <c r="C165" i="21"/>
  <c r="AH164" i="21"/>
  <c r="AF164" i="21"/>
  <c r="AD164" i="21"/>
  <c r="AB164" i="21"/>
  <c r="Z164" i="21"/>
  <c r="AH163" i="21"/>
  <c r="AF163" i="21"/>
  <c r="AD163" i="21"/>
  <c r="AB163" i="21"/>
  <c r="Z163" i="21"/>
  <c r="AH162" i="21"/>
  <c r="AF162" i="21"/>
  <c r="AD162" i="21"/>
  <c r="AB162" i="21"/>
  <c r="Z162" i="21"/>
  <c r="AH161" i="21"/>
  <c r="AF161" i="21"/>
  <c r="AD161" i="21"/>
  <c r="AB161" i="21"/>
  <c r="Z161" i="21"/>
  <c r="AH160" i="21"/>
  <c r="AF160" i="21"/>
  <c r="AD160" i="21"/>
  <c r="AB160" i="21"/>
  <c r="Z160" i="21"/>
  <c r="BA159" i="21"/>
  <c r="AH159" i="21"/>
  <c r="AF159" i="21"/>
  <c r="AD159" i="21"/>
  <c r="AB159" i="21"/>
  <c r="Z159" i="21"/>
  <c r="R159" i="21"/>
  <c r="BB159" i="21"/>
  <c r="P159" i="21"/>
  <c r="Q159" i="21"/>
  <c r="D159" i="21"/>
  <c r="C159" i="21"/>
  <c r="AH158" i="21"/>
  <c r="AF158" i="21"/>
  <c r="AD158" i="21"/>
  <c r="AB158" i="21"/>
  <c r="Z158" i="21"/>
  <c r="AH157" i="21"/>
  <c r="AF157" i="21"/>
  <c r="AD157" i="21"/>
  <c r="AB157" i="21"/>
  <c r="Z157" i="21"/>
  <c r="AH156" i="21"/>
  <c r="AF156" i="21"/>
  <c r="AD156" i="21"/>
  <c r="AB156" i="21"/>
  <c r="Z156" i="21"/>
  <c r="AH155" i="21"/>
  <c r="AF155" i="21"/>
  <c r="AD155" i="21"/>
  <c r="AB155" i="21"/>
  <c r="Z155" i="21"/>
  <c r="AH154" i="21"/>
  <c r="AF154" i="21"/>
  <c r="AD154" i="21"/>
  <c r="AB154" i="21"/>
  <c r="Z154" i="21"/>
  <c r="BA153" i="21"/>
  <c r="AH153" i="21"/>
  <c r="AF153" i="21"/>
  <c r="AD153" i="21"/>
  <c r="AB153" i="21"/>
  <c r="Z153" i="21"/>
  <c r="R153" i="21"/>
  <c r="P153" i="21"/>
  <c r="Q153" i="21"/>
  <c r="D153" i="21"/>
  <c r="C153" i="21"/>
  <c r="AH152" i="21"/>
  <c r="AF152" i="21"/>
  <c r="AD152" i="21"/>
  <c r="AB152" i="21"/>
  <c r="Z152" i="21"/>
  <c r="AH151" i="21"/>
  <c r="AF151" i="21"/>
  <c r="AD151" i="21"/>
  <c r="AB151" i="21"/>
  <c r="Z151" i="21"/>
  <c r="AH150" i="21"/>
  <c r="AF150" i="21"/>
  <c r="AD150" i="21"/>
  <c r="AB150" i="21"/>
  <c r="Z150" i="21"/>
  <c r="AH149" i="21"/>
  <c r="AF149" i="21"/>
  <c r="AD149" i="21"/>
  <c r="AB149" i="21"/>
  <c r="Z149" i="21"/>
  <c r="AH148" i="21"/>
  <c r="AF148" i="21"/>
  <c r="AD148" i="21"/>
  <c r="AB148" i="21"/>
  <c r="Z148" i="21"/>
  <c r="BA147" i="21"/>
  <c r="AH147" i="21"/>
  <c r="AF147" i="21"/>
  <c r="AD147" i="21"/>
  <c r="AB147" i="21"/>
  <c r="Z147" i="21"/>
  <c r="R147" i="21"/>
  <c r="BB147" i="21"/>
  <c r="P147" i="21"/>
  <c r="Q147" i="21"/>
  <c r="D147" i="21"/>
  <c r="C147" i="21"/>
  <c r="AH14" i="21"/>
  <c r="AF14" i="21"/>
  <c r="AD14" i="21"/>
  <c r="AB14" i="21"/>
  <c r="Z14" i="21"/>
  <c r="AH13" i="21"/>
  <c r="AF13" i="21"/>
  <c r="AD13" i="21"/>
  <c r="AB13" i="21"/>
  <c r="Z13" i="21"/>
  <c r="AH12" i="21"/>
  <c r="AF12" i="21"/>
  <c r="AD12" i="21"/>
  <c r="AB12" i="21"/>
  <c r="Z12" i="21"/>
  <c r="AH11" i="21"/>
  <c r="AF11" i="21"/>
  <c r="AD11" i="21"/>
  <c r="AB11" i="21"/>
  <c r="Z11" i="21"/>
  <c r="AH10" i="21"/>
  <c r="AF10" i="21"/>
  <c r="AD10" i="21"/>
  <c r="AB10" i="21"/>
  <c r="Z10" i="21"/>
  <c r="BA9" i="21"/>
  <c r="AH9" i="21"/>
  <c r="AF9" i="21"/>
  <c r="AD9" i="21"/>
  <c r="AB9" i="21"/>
  <c r="Z9" i="21"/>
  <c r="R9" i="21"/>
  <c r="BB9" i="21"/>
  <c r="P9" i="21"/>
  <c r="Q9" i="21"/>
  <c r="D9" i="21"/>
  <c r="C9" i="21"/>
  <c r="BC213" i="21"/>
  <c r="BD213" i="21"/>
  <c r="AI9" i="21"/>
  <c r="AI187" i="21"/>
  <c r="AI191" i="21"/>
  <c r="AI201" i="21"/>
  <c r="AI160" i="21"/>
  <c r="AI167" i="21"/>
  <c r="AI171" i="21"/>
  <c r="BC159" i="21"/>
  <c r="BD159" i="21"/>
  <c r="AI152" i="21"/>
  <c r="AI154" i="21"/>
  <c r="AI165" i="21"/>
  <c r="AI173" i="21"/>
  <c r="AI213" i="21"/>
  <c r="AI190" i="21"/>
  <c r="AI204" i="21"/>
  <c r="AI174" i="21"/>
  <c r="BC177" i="21"/>
  <c r="BD177" i="21"/>
  <c r="AI181" i="21"/>
  <c r="AI185" i="21"/>
  <c r="AI168" i="21"/>
  <c r="AI175" i="21"/>
  <c r="AI179" i="21"/>
  <c r="AI186" i="21"/>
  <c r="BC201" i="21"/>
  <c r="BD201" i="21"/>
  <c r="AI212" i="21"/>
  <c r="AI218" i="21"/>
  <c r="BC219" i="21"/>
  <c r="BD219" i="21"/>
  <c r="AI193" i="21"/>
  <c r="AI200" i="21"/>
  <c r="AI159" i="21"/>
  <c r="AI169" i="21"/>
  <c r="AI206" i="21"/>
  <c r="BC207" i="21"/>
  <c r="BD207" i="21"/>
  <c r="AI203" i="21"/>
  <c r="AI180" i="21"/>
  <c r="AI192" i="21"/>
  <c r="AI194" i="21"/>
  <c r="AI149" i="21"/>
  <c r="S153" i="21"/>
  <c r="T153" i="21"/>
  <c r="AI157" i="21"/>
  <c r="AI163" i="21"/>
  <c r="AI199" i="21"/>
  <c r="AI211" i="21"/>
  <c r="AI216" i="21"/>
  <c r="AI223" i="21"/>
  <c r="AI153" i="21"/>
  <c r="AI196" i="21"/>
  <c r="AI208" i="21"/>
  <c r="AI220" i="21"/>
  <c r="AI151" i="21"/>
  <c r="AI148" i="21"/>
  <c r="AI156" i="21"/>
  <c r="AI162" i="21"/>
  <c r="AI184" i="21"/>
  <c r="AI188" i="21"/>
  <c r="BC189" i="21"/>
  <c r="BD189" i="21"/>
  <c r="AI195" i="21"/>
  <c r="AI198" i="21"/>
  <c r="AI207" i="21"/>
  <c r="AI210" i="21"/>
  <c r="AI215" i="21"/>
  <c r="AI219" i="21"/>
  <c r="AI222" i="21"/>
  <c r="AI178" i="21"/>
  <c r="AI182" i="21"/>
  <c r="AI189" i="21"/>
  <c r="AI205" i="21"/>
  <c r="AI10" i="21"/>
  <c r="AI147" i="21"/>
  <c r="AI150" i="21"/>
  <c r="AI158" i="21"/>
  <c r="AI164" i="21"/>
  <c r="AI172" i="21"/>
  <c r="AI176" i="21"/>
  <c r="AI183" i="21"/>
  <c r="AI202" i="21"/>
  <c r="AI217" i="21"/>
  <c r="AI224" i="21"/>
  <c r="AI155" i="21"/>
  <c r="AI161" i="21"/>
  <c r="BC165" i="21"/>
  <c r="BD165" i="21"/>
  <c r="AI166" i="21"/>
  <c r="AI170" i="21"/>
  <c r="BC171" i="21"/>
  <c r="BD171" i="21"/>
  <c r="AI177" i="21"/>
  <c r="AI197" i="21"/>
  <c r="AI209" i="21"/>
  <c r="AI214" i="21"/>
  <c r="AI221" i="21"/>
  <c r="BB153" i="21"/>
  <c r="BC153" i="21"/>
  <c r="BD153" i="21"/>
  <c r="BC147" i="21"/>
  <c r="BD147" i="21"/>
  <c r="S165" i="21"/>
  <c r="T165" i="21"/>
  <c r="S183" i="21"/>
  <c r="T183" i="21"/>
  <c r="BC195" i="21"/>
  <c r="BD195" i="21"/>
  <c r="S195" i="21"/>
  <c r="T195" i="21"/>
  <c r="S213" i="21"/>
  <c r="T213" i="21"/>
  <c r="BC9" i="21"/>
  <c r="BD9" i="21"/>
  <c r="AI11" i="21"/>
  <c r="AI14" i="21"/>
  <c r="S147" i="21"/>
  <c r="T147" i="21"/>
  <c r="S201" i="21"/>
  <c r="T201" i="21"/>
  <c r="S177" i="21"/>
  <c r="T177" i="21"/>
  <c r="AI13" i="21"/>
  <c r="BB183" i="21"/>
  <c r="BC183" i="21"/>
  <c r="BD183" i="21"/>
  <c r="S189" i="21"/>
  <c r="T189" i="21"/>
  <c r="AI12" i="21"/>
  <c r="S9" i="21"/>
  <c r="T9" i="21"/>
  <c r="S159" i="21"/>
  <c r="T159" i="21"/>
  <c r="S207" i="21"/>
  <c r="T207" i="21"/>
  <c r="S171" i="21"/>
  <c r="T171" i="21"/>
  <c r="S219" i="21"/>
  <c r="T21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Dalila Mariño Morales</author>
    <author>Ingrid</author>
  </authors>
  <commentList>
    <comment ref="BM7" authorId="0" shapeId="0" xr:uid="{00000000-0006-0000-0200-000001000000}">
      <text>
        <r>
          <rPr>
            <b/>
            <sz val="9"/>
            <color indexed="81"/>
            <rFont val="Tahoma"/>
            <family val="2"/>
          </rPr>
          <t>Ingrid Dalila Mariño Morales:</t>
        </r>
        <r>
          <rPr>
            <sz val="9"/>
            <color indexed="81"/>
            <rFont val="Tahoma"/>
            <family val="2"/>
          </rPr>
          <t xml:space="preserve">
SELECCIONAR EL ESTADO DE LA ACTIVIDAD AL CORTE DEL SEGUIMIENTO </t>
        </r>
      </text>
    </comment>
    <comment ref="BO7" authorId="1" shapeId="0" xr:uid="{00000000-0006-0000-0200-000002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S7" authorId="1" shapeId="0" xr:uid="{00000000-0006-0000-0200-000003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W7" authorId="1" shapeId="0" xr:uid="{00000000-0006-0000-0200-000004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A7" authorId="1" shapeId="0" xr:uid="{00000000-0006-0000-0200-000005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E7" authorId="1" shapeId="0" xr:uid="{00000000-0006-0000-0200-000006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I7" authorId="1" shapeId="0" xr:uid="{00000000-0006-0000-0200-000007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M7" authorId="1" shapeId="0" xr:uid="{00000000-0006-0000-0200-000008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Q7" authorId="1" shapeId="0" xr:uid="{00000000-0006-0000-0200-000009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U7" authorId="1" shapeId="0" xr:uid="{00000000-0006-0000-0200-00000A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Y7" authorId="1" shapeId="0" xr:uid="{00000000-0006-0000-0200-00000B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DC7" authorId="1" shapeId="0" xr:uid="{00000000-0006-0000-0200-00000C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DG7" authorId="1" shapeId="0" xr:uid="{00000000-0006-0000-0200-00000D00000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5" authorId="0" shapeId="0" xr:uid="{00000000-0006-0000-0400-00000100000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xr:uid="{00000000-0006-0000-0400-00000200000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<sst xmlns="http://schemas.openxmlformats.org/spreadsheetml/2006/main" count="3105" uniqueCount="830">
  <si>
    <t>Descripción del Riesgo</t>
  </si>
  <si>
    <t>Impacto</t>
  </si>
  <si>
    <t>Causa Inmediata</t>
  </si>
  <si>
    <t>Probabilidad</t>
  </si>
  <si>
    <t>%</t>
  </si>
  <si>
    <t>Alta</t>
  </si>
  <si>
    <t>Mayor</t>
  </si>
  <si>
    <t>Atributos</t>
  </si>
  <si>
    <t>Manual</t>
  </si>
  <si>
    <t>Automático</t>
  </si>
  <si>
    <t>No. Control</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</si>
  <si>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</si>
  <si>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</si>
  <si>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</si>
  <si>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</si>
  <si>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</si>
  <si>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</si>
  <si>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</si>
  <si>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</si>
  <si>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</si>
  <si>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</si>
  <si>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</si>
  <si>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</si>
  <si>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</si>
  <si>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</si>
  <si>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</si>
  <si>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</si>
  <si>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</si>
  <si>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</si>
  <si>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</si>
  <si>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</si>
  <si>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</si>
  <si>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Responsable</t>
  </si>
  <si>
    <t>Estado</t>
  </si>
  <si>
    <t>Finalizado</t>
  </si>
  <si>
    <t>En curso</t>
  </si>
  <si>
    <t>Causa Raíz</t>
  </si>
  <si>
    <t>Zona de Riesgo Inherente</t>
  </si>
  <si>
    <t>Muy Baja</t>
  </si>
  <si>
    <t>Frecuencia de la Actividad</t>
  </si>
  <si>
    <t>Baja</t>
  </si>
  <si>
    <t>Muy Alta</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</si>
  <si>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</si>
  <si>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</si>
  <si>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</si>
  <si>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</si>
  <si>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</si>
  <si>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</si>
  <si>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</si>
  <si>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</si>
  <si>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</si>
  <si>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</si>
  <si>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</si>
  <si>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</si>
  <si>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</si>
  <si>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</si>
  <si>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</si>
  <si>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</si>
  <si>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</si>
  <si>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</si>
  <si>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</si>
  <si>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</si>
  <si>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</si>
  <si>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</si>
  <si>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</si>
  <si>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</si>
  <si>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</si>
  <si>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</si>
  <si>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</si>
  <si>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</si>
  <si>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</si>
  <si>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</si>
  <si>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</si>
  <si>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</si>
  <si>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</si>
  <si>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</si>
  <si>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</si>
  <si>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</si>
  <si>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</si>
  <si>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</si>
  <si>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</si>
  <si>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</si>
  <si>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</si>
  <si>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</si>
  <si>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</si>
  <si>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</si>
  <si>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</si>
  <si>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</si>
  <si>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</si>
  <si>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</si>
  <si>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</si>
  <si>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</si>
  <si>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</si>
  <si>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Identificación del riesgo</t>
  </si>
  <si>
    <t>Análisis del riesgo inherente</t>
  </si>
  <si>
    <t>Evaluación del riesgo - Valoración de los controles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</si>
  <si>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</si>
  <si>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</si>
  <si>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</si>
  <si>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</si>
  <si>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</si>
  <si>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</si>
  <si>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Proceso</t>
  </si>
  <si>
    <t>Objetivo</t>
  </si>
  <si>
    <t>Descripción - Lineamientos para el diligenciamiento</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</si>
  <si>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</si>
  <si>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</si>
  <si>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CONTINGENCIA</t>
  </si>
  <si>
    <t>IMPACTO</t>
  </si>
  <si>
    <t>CLASIFICACIÓN DEL RIESGO</t>
  </si>
  <si>
    <t>Leve</t>
  </si>
  <si>
    <t>ZONA</t>
  </si>
  <si>
    <t>PROBABILIDAD</t>
  </si>
  <si>
    <t>CONCATE</t>
  </si>
  <si>
    <t>EVALUCIÓN</t>
  </si>
  <si>
    <t>Tipo Control</t>
  </si>
  <si>
    <t>Calificación Controles</t>
  </si>
  <si>
    <t>TRATAMIENTO</t>
  </si>
  <si>
    <t>Reducir (Mitigar)</t>
  </si>
  <si>
    <t>Fecha Inicio</t>
  </si>
  <si>
    <t>Soporte / Evidencia</t>
  </si>
  <si>
    <t xml:space="preserve">SELECCIONE EL NOMBRE PROCESO </t>
  </si>
  <si>
    <t>OBJETIVO PROCESO</t>
  </si>
  <si>
    <t>1. Gestión Estratégica</t>
  </si>
  <si>
    <t>2. Gestión de Comunicaciones</t>
  </si>
  <si>
    <t>3. Prevención del Daño Antijurídico y Representación Judicial</t>
  </si>
  <si>
    <t>5. Mejoramiento de Vivienda</t>
  </si>
  <si>
    <t xml:space="preserve">6. Mejoramiento de Barrios </t>
  </si>
  <si>
    <t>7. Urbanizaciones y Titulación</t>
  </si>
  <si>
    <t>8. Servicio al Ciudadano</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</si>
  <si>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</si>
  <si>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</si>
  <si>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</si>
  <si>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11. Gestión Documental</t>
  </si>
  <si>
    <t>12. Gestión del Talento Humano</t>
  </si>
  <si>
    <t>13. Adquisición de Bienes y Servicios</t>
  </si>
  <si>
    <t>14. Gestión Tecnología de la Información y Comunicaciones</t>
  </si>
  <si>
    <t>16. Evaluación de la Gestión</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</si>
  <si>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</si>
  <si>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</si>
  <si>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</si>
  <si>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</si>
  <si>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</si>
  <si>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</si>
  <si>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</si>
  <si>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</si>
  <si>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</si>
  <si>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</si>
  <si>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</si>
  <si>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</si>
  <si>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</si>
  <si>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</si>
  <si>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</si>
  <si>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</si>
  <si>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</si>
  <si>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</si>
  <si>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</si>
  <si>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</si>
  <si>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</si>
  <si>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</si>
  <si>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</si>
  <si>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</si>
  <si>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</si>
  <si>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</si>
  <si>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</si>
  <si>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</si>
  <si>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</si>
  <si>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</si>
  <si>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</si>
  <si>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</si>
  <si>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</si>
  <si>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</si>
  <si>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</si>
  <si>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</si>
  <si>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</si>
  <si>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</si>
  <si>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</si>
  <si>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</si>
  <si>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</si>
  <si>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Corresponde al número único asignado para cada control dentro de cada riesgo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</si>
  <si>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</si>
  <si>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</si>
  <si>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</si>
  <si>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</si>
  <si>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i)Finalizado, ii)En curso, la selección en este caso dependerá de las acciones del plan que se hayan establecido en cada caso.</t>
  </si>
  <si>
    <t>Reputacionales</t>
  </si>
  <si>
    <t>Ejecución y Administración de procesos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</si>
  <si>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</si>
  <si>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</si>
  <si>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Usuarios, productos y practicas</t>
  </si>
  <si>
    <t>4. Reasentamientos</t>
  </si>
  <si>
    <t>Causa Inmediata*</t>
  </si>
  <si>
    <t>No. Control*</t>
  </si>
  <si>
    <t>Descripción del Control*</t>
  </si>
  <si>
    <t>Tipo*</t>
  </si>
  <si>
    <t>Implementación*</t>
  </si>
  <si>
    <t>Documentación*</t>
  </si>
  <si>
    <t>Frecuencia*</t>
  </si>
  <si>
    <t>Evidencia*</t>
  </si>
  <si>
    <t>Tratamiento*</t>
  </si>
  <si>
    <t>Soporte / Evidencia*</t>
  </si>
  <si>
    <t>Estado*</t>
  </si>
  <si>
    <t>SEGUIMIENTO RESPONSABLE DEL PROCESO (reporte de avance de los controles y planes de acción)</t>
  </si>
  <si>
    <t>MONITOREO OFICINA ASESORA DE PLANEACIÓN - PRIMER CUATRIMESTRE</t>
  </si>
  <si>
    <t>SEGUIMIENTO ASESOR CONTROL INTERNO - PRIMER CUATRIMESTRE</t>
  </si>
  <si>
    <t>MONITOREO OFICINA ASESORA DE PLANEACIÓN - SEGUNDO CUATRIMESTRE</t>
  </si>
  <si>
    <t>SEGUIMIENTO ASESOR CONTROL INTERNO - SEGUNDO CUATRIMESTRE</t>
  </si>
  <si>
    <t>MONITOREO OFICINA ASESORA DE PLANEACIÓN - TERCER CUATRIMESTRE</t>
  </si>
  <si>
    <t>SEGUIMIENTO ASESOR CONTROL INTERNO - TERCER CUATRIMESTRE</t>
  </si>
  <si>
    <t>OBSERVACIÓN DEL CONTROL</t>
  </si>
  <si>
    <t>ESTADO DEL CONTROL</t>
  </si>
  <si>
    <t>OBSERVACIÓN DE LA ACTIVIDAD</t>
  </si>
  <si>
    <t>ESTADO DE LA ACTIVIDAD</t>
  </si>
  <si>
    <r>
      <t xml:space="preserve">Descripción del Riesgo*
</t>
    </r>
    <r>
      <rPr>
        <b/>
        <i/>
        <sz val="10"/>
        <color theme="1"/>
        <rFont val="Arial"/>
        <family val="2"/>
      </rPr>
      <t>¿Qué puede suceder?</t>
    </r>
  </si>
  <si>
    <r>
      <t xml:space="preserve">Causa Raíz*
</t>
    </r>
    <r>
      <rPr>
        <sz val="10"/>
        <color theme="1"/>
        <rFont val="Arial"/>
        <family val="2"/>
      </rPr>
      <t xml:space="preserve">
</t>
    </r>
    <r>
      <rPr>
        <i/>
        <sz val="10"/>
        <color theme="1"/>
        <rFont val="Arial"/>
        <family val="2"/>
      </rPr>
      <t>¿Cómo puede suceder?</t>
    </r>
  </si>
  <si>
    <t>Daños Activos Físicos/eventos externos</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</si>
  <si>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</si>
  <si>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Seleccione la periodicidad</t>
  </si>
  <si>
    <t>Diario</t>
  </si>
  <si>
    <t>Semanal</t>
  </si>
  <si>
    <t>Mensual</t>
  </si>
  <si>
    <t>Bimestral</t>
  </si>
  <si>
    <t xml:space="preserve">Trimestral </t>
  </si>
  <si>
    <t>Cuatrimestral</t>
  </si>
  <si>
    <t>Semestral</t>
  </si>
  <si>
    <t>Anual</t>
  </si>
  <si>
    <t>Cada vez que se requiera</t>
  </si>
  <si>
    <t>Periodicidad*</t>
  </si>
  <si>
    <t>RESULTADO DEL INDICADOR DE LA ACTIVIDAD</t>
  </si>
  <si>
    <t>OBSERVACIÓN DE LA ACTIVIDAD DE TRATAMIENTO</t>
  </si>
  <si>
    <t>ESTADO DE LA ACCIÓN DE TRATAMIENTO</t>
  </si>
  <si>
    <t>% DE AVANCE DE LA ACTIVIDAD DE TRATAMIENTO</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</si>
  <si>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</si>
  <si>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</si>
  <si>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</si>
  <si>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</si>
  <si>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 xml:space="preserve">EL RESPONSABLE DEL PROCESO DEBE DILIGENCIAR EL SEGUIMIENTO A REPORTAR DE SUS CONTROLES Y ACTIVIDADES DE CONTROL DE TRATAMIENTO </t>
  </si>
  <si>
    <t>Coordinar la adquisición de los bienes y servicios necesarios en la Caja de la Vivienda Popular, según la normatividad contractual legal vigente</t>
  </si>
  <si>
    <t>Nombre del Riesgo*</t>
  </si>
  <si>
    <r>
      <t xml:space="preserve">Consecuencias *
</t>
    </r>
    <r>
      <rPr>
        <i/>
        <sz val="10"/>
        <color theme="1"/>
        <rFont val="Arial"/>
        <family val="2"/>
      </rPr>
      <t>¿Qué consecuencias puede tener su materialización?</t>
    </r>
  </si>
  <si>
    <t>Versión: 4</t>
  </si>
  <si>
    <t>Código: 208-PLA-Ft-95</t>
  </si>
  <si>
    <t>Vigente desde: Junio 2022</t>
  </si>
  <si>
    <t>MAPA DE RIESGOS CORRUPCIÓN CAJA DE LA VIVIENDA POPULAR</t>
  </si>
  <si>
    <t>Seleccione Opción</t>
  </si>
  <si>
    <t>Nro</t>
  </si>
  <si>
    <t>PROCESO</t>
  </si>
  <si>
    <t xml:space="preserve">RIESGO   </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</si>
  <si>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</si>
  <si>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</si>
  <si>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</si>
  <si>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</si>
  <si>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</si>
  <si>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</si>
  <si>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</si>
  <si>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</si>
  <si>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</si>
  <si>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</si>
  <si>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</si>
  <si>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</si>
  <si>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</si>
  <si>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</si>
  <si>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</si>
  <si>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</si>
  <si>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</si>
  <si>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</si>
  <si>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</si>
  <si>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</si>
  <si>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</si>
  <si>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IMPACTO*</t>
  </si>
  <si>
    <t>Seleccione</t>
  </si>
  <si>
    <t>SELECCIONE DE ACUERDO A LA MAYOR CLASIFICACIÒN</t>
  </si>
  <si>
    <t>Conc</t>
  </si>
  <si>
    <t>Concatenar</t>
  </si>
  <si>
    <t>Evaluación del Riesgo</t>
  </si>
  <si>
    <t>Zona del Riesgo Inherente</t>
  </si>
  <si>
    <t>Probabilidad Riesgo Inherente*
¿Cuándo puede suceder?</t>
  </si>
  <si>
    <t>Casi Seguro</t>
  </si>
  <si>
    <t>Probable</t>
  </si>
  <si>
    <t>Posible</t>
  </si>
  <si>
    <t>Improbable</t>
  </si>
  <si>
    <t>Rara vez</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</si>
  <si>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</si>
  <si>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</si>
  <si>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</si>
  <si>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</si>
  <si>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</si>
  <si>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</si>
  <si>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Rara Vez</t>
  </si>
  <si>
    <t>FUERTE</t>
  </si>
  <si>
    <t>Probabilidad Residual*</t>
  </si>
  <si>
    <t>Fortaleza del Control</t>
  </si>
  <si>
    <t>Zona de Riesgo Residual</t>
  </si>
  <si>
    <t>Investigaciones en contra de la entidad</t>
  </si>
  <si>
    <t>Sanciones legales y disciplinarias</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</si>
  <si>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</si>
  <si>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Correctivos o Desviaciones Control*</t>
  </si>
  <si>
    <t>Evidencia que soporta la ejecución Control*</t>
  </si>
  <si>
    <t>Verificar y aprobar los productos e informes aportados por el contratista o el interventor para el pago, a través del informe de supervisión publicado en SECOP II</t>
  </si>
  <si>
    <t>Acta mensual del comité técnico</t>
  </si>
  <si>
    <t xml:space="preserve">Acta de reunión </t>
  </si>
  <si>
    <t xml:space="preserve">Director de Mejoramiento de Barrios </t>
  </si>
  <si>
    <t>Emitir informe de incumplimiento y presentar a la Dirección de Gestión Corporativa los soportes necesarios para el inicio del procedimiento administrativo para la imposición de multas, sanciones y declaratorias de incumplimiento</t>
  </si>
  <si>
    <t>Demora en los trámites de Reubicación de las Familias (Temporal y Definitiva)</t>
  </si>
  <si>
    <t>Desconocimiento de los procedimientos por parte de los beneficiarios.</t>
  </si>
  <si>
    <t>Que los funcionarios o contratistas propongan algún pago para el desarrollo del trámite.</t>
  </si>
  <si>
    <t>Que haya un daño reputacional.</t>
  </si>
  <si>
    <t>Que haya una sanción a la entidad, al contratista o al funcionario.</t>
  </si>
  <si>
    <t>Que los beneficiarios busquen o propongan alternativas inapropiadas para agilizar el trámite.</t>
  </si>
  <si>
    <t>Que en el territorio se posicionen terceros como tramitadores.</t>
  </si>
  <si>
    <t>Que los beneficiarios sean objeto de estafas por parte de terceros.</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</si>
  <si>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</si>
  <si>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</si>
  <si>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El Director de Reasentamientos de manera mensual realizará la entrega de información del Programa de Reasentamientos al Proceso de Atención al Ciudadano, para la divulgación de éste con la ciudadanía.</t>
  </si>
  <si>
    <t>Desarrollar una reunión con todo el equipo de la Dirección de Reasentamientos para informar sobre la prohibición de realizar cobro a los beneficiarios en los trámites del Programa de Reasentamientos.</t>
  </si>
  <si>
    <t>Comunicado emitido y socializado</t>
  </si>
  <si>
    <t>Solicitar a la profesional del GIS la base de datos actualizada y consolida de los procesos de Reasentamientos que iniciaron a partir de la vigencia del 2020, hasta la fecha.</t>
  </si>
  <si>
    <t>Acta de reunión con el seguimiento de los procesos de Reasentamientos</t>
  </si>
  <si>
    <t>Emitir un comunicado para la ciudadanía, a través de la página web o redes sociales, informando sobre los procedimientos que aplican en el Programa de Reasentamientos</t>
  </si>
  <si>
    <t xml:space="preserve">Actualizar el trámite inscrito ante el SUIT, en el primer semestre de 2022, y mantener la nota que destaca la gratuidad en el trámite del Programa de Reasentamientos. </t>
  </si>
  <si>
    <t>Realizar un Informe trimestral de los procesos de Reasentamientos que iniciaron a partir de la vigencia del 2020, hasta la fecha y que presentan demora o dificultad en el avance y determinar las acciones a seguir.</t>
  </si>
  <si>
    <t xml:space="preserve">Socializar y entregar trimestralmente a los beneficiarios piezas comunicativas informando sobre los procedimientos que aplican en el Programa de Reasentamientos. </t>
  </si>
  <si>
    <t xml:space="preserve">Pantallazo del SUIT </t>
  </si>
  <si>
    <t>Informe de los procesos</t>
  </si>
  <si>
    <t>Acta, Registro fotográfico, Listas de asistencia, piezas comunicativas.</t>
  </si>
  <si>
    <t xml:space="preserve">1 trámite actualizado en SUIT </t>
  </si>
  <si>
    <t>4 informes del estado de los procesos</t>
  </si>
  <si>
    <t>4 socializaciones de realizadas durante la vigencia</t>
  </si>
  <si>
    <t>Realizar las actuaciones administrativas y judiciales pertinentes.</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</si>
  <si>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</si>
  <si>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</si>
  <si>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Presencia de Soborno o Cohecho por parte de un tercero.</t>
  </si>
  <si>
    <t>Manipulación de Informes.</t>
  </si>
  <si>
    <t>Pérdida, daño, perjuicio, o detrimento patrimonial para la entidad.</t>
  </si>
  <si>
    <t>Afectación del buen nombre y reconocimiento de la entidad.</t>
  </si>
  <si>
    <t>Mala toma de decisiones.</t>
  </si>
  <si>
    <t>Pérdida de credibilidad.</t>
  </si>
  <si>
    <t>Realizar mensualmente reuniones entre el Abogado Apoderado, el apoyo a la Supervisión y/o Supervisor del contrato, para verificar las actuaciones de los procesos durante el mes y que se encuentren actualizadas en SIPROJWEB.</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</si>
  <si>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</si>
  <si>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Revisar los informes de actividades y sus evidencias, presentado por los abogados apoderados, con el propósito de validar que las actuaciones de los procesos se encuentren actualizadas en SIPROJWEB.</t>
  </si>
  <si>
    <t>Acta de Reunión de seguimiento a contrato.</t>
  </si>
  <si>
    <t>Generar requerimiento al Abogado Apoderado para que realice la actualización inmediata del SIPROJWEB.</t>
  </si>
  <si>
    <t>Procesos Actualizados en el SIRPOJWEB</t>
  </si>
  <si>
    <t>Realizar 1 sensibilización semestralmente del procedimiento 208-DJ-Pr-17 REPRESENTACIÓN JUDICIAL Y EXTRAJUDICIAL V1, con los abogados del proceso, con el fin de reiterar los lineamientos para el desarrollo de sus tareas</t>
  </si>
  <si>
    <t>Realizar semestralmente con los abogados que ingresen al equipo de trabajo se deberá socializar el protocolo 208-DJ-Ft-53 PROTOCOLO DE INDUCCIÓN Y ENTRENAMIENTO PUESTO DE TRABAJO - V1.</t>
  </si>
  <si>
    <t>Director Jurídico</t>
  </si>
  <si>
    <t>Presentación y/o listas de asistencia</t>
  </si>
  <si>
    <t>2 Sensibilizaciones realizadas</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</si>
  <si>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</si>
  <si>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</si>
  <si>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Aprovechamiento del funcionario y/o contratista por el desconocimiento que los tramites y/o servicios de la Caja de la Vivienda Popular son gratuitos y no requieren intermediarios</t>
  </si>
  <si>
    <t>Falta de herramientas que permitan detectar que las funcionarios y contratistas que puedan realizar cobros sobre tramites y servicios gratuitos</t>
  </si>
  <si>
    <t>Mala imagen de la Entidad y/o perdida de credibilidad</t>
  </si>
  <si>
    <t>Investigaciones disciplinarias, fiscales y/o penales.</t>
  </si>
  <si>
    <t>Una (1) estrategia de divulgación implementada - Registro Documental (Fotografías, Videos, piezas publicitarias)</t>
  </si>
  <si>
    <t>Estrategia gratuidad de trámites y servicios</t>
  </si>
  <si>
    <t>Realizar acciones de mejora si se presenta algún inconveniente durante la implementación de la estrategia.</t>
  </si>
  <si>
    <t>Posibilidad de elaborar estudios previos y pliegos de condiciones cuyos requisitos jurídicos y/o financieros y/o técnicos y/o específicos que pretendan direccionar la adjudicación del contrato a un oferente particular.</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</si>
  <si>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</si>
  <si>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Ajustar de manera irregular los requisitos jurídicos y/o financieros y/o técnicos y/o específicos los estudios previos y pliego de condiciones para favorecer a un tercero.</t>
  </si>
  <si>
    <t>Abuso de poder y/o intereses personales</t>
  </si>
  <si>
    <t>Perdida de recursos públicos por una inadecuada selección en un proceso de contratación</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</si>
  <si>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</si>
  <si>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Realizar observaciones y devolver expediente contractual hasta que se encuentre completa la información.</t>
  </si>
  <si>
    <t xml:space="preserve">Solicitudes de contratación revisadas </t>
  </si>
  <si>
    <t xml:space="preserve">Realizar seguimientos cuatrimestrales mediante mesas de trabajo para revisar las observaciones realizadas a los estudios previos y/o pliego de condiciones. </t>
  </si>
  <si>
    <t>Acta de reunión</t>
  </si>
  <si>
    <t>Realizar observaciones y devolver expediente contractual hasta que se encuentre coherente la información.</t>
  </si>
  <si>
    <t>Posibilidad de adelantar el proceso de selección con documentación faltante o errónea  con el propósito de favorecer a un tercero.</t>
  </si>
  <si>
    <t>Posibilidad de validar documentos elaborados de manera fraudulenta y/o sin acatar la normatividad vigente por parte del funcionario y/o contratista para favorecer a un tercero generando mala imagen a la Entidad y/o perdida de credibilidad.</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</si>
  <si>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</si>
  <si>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</si>
  <si>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</si>
  <si>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</si>
  <si>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Listas de chequeo por modalidad de contratación revisada</t>
  </si>
  <si>
    <t>Realizar una (1) socialización a los referentes de contratación sobre las listas de chequeo por modalidad de contratación.</t>
  </si>
  <si>
    <t>Presentación y/o Lista de asistencia.</t>
  </si>
  <si>
    <t>Una (1) socialización efectuada</t>
  </si>
  <si>
    <t>Deficiencia en la evaluación de las etapas en el desarrollo de las actuaciones disciplinarias.</t>
  </si>
  <si>
    <t>Producir una sanción errada</t>
  </si>
  <si>
    <t>Ausencia de sanciones ejemplarizantes.</t>
  </si>
  <si>
    <t>Actas de Reunión mesa de trabajo</t>
  </si>
  <si>
    <t>Verificar el Número de procesos disciplinarios en curso y estado actual en el cual se encuentran, de manera mensual mediante mesas de trabajo.</t>
  </si>
  <si>
    <t>Realizar reuniones extraordinarias, cuando se requiera para verificar el estado de los procesos y su etapa actual. Que logre evitar beneficiar a los sujetos procesales dentro de las actuaciones disciplinarias contrariando lo señalado en la ley.</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</si>
  <si>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</si>
  <si>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</si>
  <si>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 xml:space="preserve">Incumplimiento de los procedimientos definidos.
</t>
  </si>
  <si>
    <t>Desconocimiento de los reportes vigentes del ranking de cupos de inversión por parte de la Secretaria  de Hacienda Distrital</t>
  </si>
  <si>
    <t>Giros y pagos generados de forma inadecuada causando detrimento patrimonial.</t>
  </si>
  <si>
    <t>Daño reputacional.</t>
  </si>
  <si>
    <t xml:space="preserve">Sanciones legales y disciplinarias. </t>
  </si>
  <si>
    <t xml:space="preserve">Sanciones monetarias.  </t>
  </si>
  <si>
    <t xml:space="preserve">Selección de la entidades bancarias sin un criterio de prevención.
</t>
  </si>
  <si>
    <t>El tesorero generara informes mensuales de los estados de tesorería en el cual se evidencie los movimientos efectuados. (ingresos y egresos).</t>
  </si>
  <si>
    <t xml:space="preserve">El tesorero deberá analizar  el  ranking cada vez que sea  expedido por la Secretaria Distrital de Hacienda y ejecutar las actividades de captación que sean necesarias. </t>
  </si>
  <si>
    <t>Identificar el no cumplimiento de la aplicación el procedimiento dentro del informe de Auditoría y tomar las acciones a que de lugar</t>
  </si>
  <si>
    <t>Estado de tesorería mensual</t>
  </si>
  <si>
    <t xml:space="preserve">Documentos emitidos por la Secretaria Distrital de Hacienda y/o las transferencias bancarias si a ellas hubiese lugar. </t>
  </si>
  <si>
    <t>Elaborar  las conciliaciones bancarias de manera mensual</t>
  </si>
  <si>
    <t xml:space="preserve">Realizar mensualmente dentro de los comité financieros en análisis de los ranking de capitación de bancos. </t>
  </si>
  <si>
    <t xml:space="preserve">Tesorero(a)
Subdirector(a) Financiero(a)
</t>
  </si>
  <si>
    <t>Actas de comité financiero</t>
  </si>
  <si>
    <t xml:space="preserve">12 actas de comité financiero. </t>
  </si>
  <si>
    <t xml:space="preserve">Informar al líder del área para tomar las acciones a las que haya lugar. </t>
  </si>
  <si>
    <t>Posibilidad de ajustar y/u omitir requerimientos específicos en la revisión de documentos aportados por la persona a vincular o contratar, de manera intencional para dar cumplimiento de los requisitos del proceso de talento humano, buscando un beneficio privado.</t>
  </si>
  <si>
    <t>Favorecimiento de un tercero en detrimento de los principios de la función pública</t>
  </si>
  <si>
    <t>Generación de reprocesos y desgaste administrativo.</t>
  </si>
  <si>
    <t>Propicia escenarios de conflictos</t>
  </si>
  <si>
    <t>Demandas a la Entidad</t>
  </si>
  <si>
    <t>Investigaciones disciplinarias, fiscales y/o penales</t>
  </si>
  <si>
    <t>Perdida de imagen institucional</t>
  </si>
  <si>
    <t>Verificación inmediata del cumplimiento del control</t>
  </si>
  <si>
    <t>Formatos 208-SADM-Ft-22 CUMPLIMIENTO REQUISITOS MINÍMOS EXPERIENCIA DEL CARGO diligenciados y suscritos</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</si>
  <si>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</si>
  <si>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Profesional designado por el Subdirector Administrativo</t>
  </si>
  <si>
    <t xml:space="preserve">
De materializarse el riesgo se procede inmediatamente con el reporte a Control Interno Disciplinario, con el fin de establecer las acciones a seguir.
</t>
  </si>
  <si>
    <t>Aceptación de dádivas por parte de los auditores para ocultar, omitir o modificar información en los trabajos de aseguramiento y consultoría</t>
  </si>
  <si>
    <t>Presiones externas o internas para ocultar, omitir o modificar información en los trabajos de aseguramiento y consultoría</t>
  </si>
  <si>
    <t>Ausencia de valores éticos, soborno a servidores, intereses propios y externos</t>
  </si>
  <si>
    <t>Ausencia de principios éticos de auditoría por parte de los auditores</t>
  </si>
  <si>
    <t>Exposición de la Entidad a sanciones y responsabilidades administrativas, fiscales, disciplinarias o penales</t>
  </si>
  <si>
    <t>Ausencia del mejoramiento continuo de la gestión institucional</t>
  </si>
  <si>
    <t>Pérdida de credibilidad y confianza en los seguimientos y evaluación</t>
  </si>
  <si>
    <t>Toma de decisiones inapropiada por parte de la entidad basada en la información generada por el proceso</t>
  </si>
  <si>
    <t>Cuando se identifique que no se suscribió el compromiso ético se debe proceder con la entrega del código de ética al auditor y la suscripción el compromiso</t>
  </si>
  <si>
    <t>Compromisos suscritos por los auditores</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</si>
  <si>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</si>
  <si>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</si>
  <si>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</si>
  <si>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Pérdida de confidencialidad</t>
  </si>
  <si>
    <t>Afectación imagen de la entidad</t>
  </si>
  <si>
    <t xml:space="preserve">Indagaciones e investigaciones derivadas de la pérdida o fuga de información. </t>
  </si>
  <si>
    <t>Sanciones de tipo administrativo, penal y disciplinario por parte de los entes de control.</t>
  </si>
  <si>
    <t>Recibir los reportes de avance de obra por correo electrónico. Y generar investigaciones en los casos que se evidencie alguna irregularidad</t>
  </si>
  <si>
    <t xml:space="preserve">Acta de comité de seguimiento </t>
  </si>
  <si>
    <t>Acta de reunión mensual</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</si>
  <si>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</si>
  <si>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</si>
  <si>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</si>
  <si>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Conductas inapropiadas de servidores públicos y contratistas</t>
  </si>
  <si>
    <t>Fallas o errores en la aplicación de los controles definidos para la gestión documental</t>
  </si>
  <si>
    <t>Vulnerabilidad de los sistemas de información de la entidad</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</si>
  <si>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</si>
  <si>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Se debe identificar mediante instrumentos archivísticos situaciones de sustracción, pérdida o daño de documentación de la CVP</t>
  </si>
  <si>
    <t>Informes trimestrales  sobre instrumentos archivísticos presentados</t>
  </si>
  <si>
    <t>1 jornada de sensibilización anual  para el personal que labora en el proceso de gestión documental, con el fin de dar a conocer las implicaciones legales que conlleva el manejo documental.</t>
  </si>
  <si>
    <t xml:space="preserve">Subdirección Administrativa - Gestión Documental </t>
  </si>
  <si>
    <t>Presentación y lista de asistencia de la sensibilización</t>
  </si>
  <si>
    <t>Una (1) Jornada de sensibilización realizada</t>
  </si>
  <si>
    <t>Acción u omisión en la apropiación de bienes muebles de la entidad para fines particulares</t>
  </si>
  <si>
    <t>Posibilidad de favorecer a nombre propio o de un tercero en el momento de gestionar la recepción, almacenamiento y entrega de bienes muebles, registro de inventarios para apropiarse de los mismos o favorecer a un tercero</t>
  </si>
  <si>
    <t xml:space="preserve">Conductas inapropiadas de funcionarios o contratistas
</t>
  </si>
  <si>
    <t>Fallas o errores en la implementación de los procedimientos de registro e inventario</t>
  </si>
  <si>
    <t>Fallas o errores en la implementación de los procedimientos de almacenamiento y  control de inmuebles</t>
  </si>
  <si>
    <t>Pérdidas económicas para la entidad</t>
  </si>
  <si>
    <t>Sanciones impuestas por entes de control en caso de faltantes o sobrantes en inventario</t>
  </si>
  <si>
    <t>Reporte de las acciones u omisiones a Control Interno Disciplinario</t>
  </si>
  <si>
    <t>toma física de inventario anual</t>
  </si>
  <si>
    <t>Realizar anualmente el proceso de inducción y reinducción a servidores públicos y contratistas de la Subdirección Administrativa, haciendo énfasis en el código de ética e integridad de la CVP en temas de manejo de bienes muebles</t>
  </si>
  <si>
    <t>Listados de asistencia inducción y reinducción</t>
  </si>
  <si>
    <t>De materializarse el riesgo se procede inmediatamente con el reporte a Control Interno Disciplinario, con el fin de establecer las acciones a seguir.</t>
  </si>
  <si>
    <t>Posibilidad de 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</si>
  <si>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</si>
  <si>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Sustracción parcial o total de información sensible por personal interno o instrucción de un externo a la entidad.</t>
  </si>
  <si>
    <t>Inadecuada aplicación de controles de acceso y/o privilegios de los usuarios</t>
  </si>
  <si>
    <t>Falta de credibilidad en la información generada por la entidad</t>
  </si>
  <si>
    <t>Posibles procesos judiciales en contra de la entidad</t>
  </si>
  <si>
    <t>Investigaciones disciplinarias</t>
  </si>
  <si>
    <t>Uso de información sensible con fines maliciosos</t>
  </si>
  <si>
    <t>Generar una mesa trabajo para validar porque no que se realizo la verificación y generar acciones al respecto.</t>
  </si>
  <si>
    <t>Archivo de formato Excel con el cruce entre el listado de funcionarios y contratistas vinculados a la CVP y los usuarios activos del directorio activo</t>
  </si>
  <si>
    <t>Realizar estrategias de sensibilización trimestralmente que apoyen el conocimiento de los funcionarios y/o contratistas de la entidad con respecto al cuidado y buen manejo de la información.</t>
  </si>
  <si>
    <t>Piezas Informativas y/o Presentaciones y/o Listado de Asistencia</t>
  </si>
  <si>
    <t>Reporte de políticas aplicadas en los siguientes componentes: Directorio Activo
Firewall
Equipos de Computo</t>
  </si>
  <si>
    <t>4 Estrategias de sensibilización</t>
  </si>
  <si>
    <t>Profesional Universitario</t>
  </si>
  <si>
    <t>Informar a las instancias a que de lugar solicitando inicio de investigación.</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</si>
  <si>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</si>
  <si>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</si>
  <si>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Débil conocimiento de la norma, bajo arraigo de la cultura ética y baja participación de funcionarios y contratistas en actividades orientadas al fortalecimiento de la cultura de integridad.</t>
  </si>
  <si>
    <t>Investigaciones por entes de control.</t>
  </si>
  <si>
    <t>Daño reputacional</t>
  </si>
  <si>
    <t>Sanciones penales</t>
  </si>
  <si>
    <t xml:space="preserve">Sanciones disciplinarias </t>
  </si>
  <si>
    <t>Acudir al debido proceso disciplinario</t>
  </si>
  <si>
    <t>Validar las actividades de no ejecución que hacen parte del procedimiento y proponer acciones que permitan su implementación</t>
  </si>
  <si>
    <t>Acta de la mesa de trabajo con la validación de la implementación del procedimiento</t>
  </si>
  <si>
    <t>Acta y listado de asistencia</t>
  </si>
  <si>
    <t>Lista de asistencia</t>
  </si>
  <si>
    <t>Número de jornadas de capacitación realizadas /Número de jornadas de capacitación programadas</t>
  </si>
  <si>
    <t>Formular la correspondiente denuncia ante el ente competente</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</si>
  <si>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</si>
  <si>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</si>
  <si>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Acta de observaciones
Proyección del acto administrativo</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</si>
  <si>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</si>
  <si>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</si>
  <si>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 xml:space="preserve">Trafico de influencias </t>
  </si>
  <si>
    <t>Falta aplicación del lineamiento para el establecimiento de criterios y determinación del monto a aplicar para materiales a financiar vía banco distrital de materiales en cada uno de los proyectos que estructure la cvp.</t>
  </si>
  <si>
    <t>Sanciones fiscales y penales</t>
  </si>
  <si>
    <t>Sanciones disciplinarias</t>
  </si>
  <si>
    <t>Acciones judiciales en contra de la entidad</t>
  </si>
  <si>
    <t xml:space="preserve">Soportes o Actos administrativos </t>
  </si>
  <si>
    <t>Resultado de la prueba</t>
  </si>
  <si>
    <t>Actas o listas de asistencia</t>
  </si>
  <si>
    <t>Posibilidad de manipular el trámite de pagos financieros para realizarlos sin el cumplimiento de los requisitos establecidos para benéfico propio o de un tercero.</t>
  </si>
  <si>
    <t xml:space="preserve">Posibilidad de presentar debilidad en la aplicación de los puntos de control establecido en el procedimiento de pagos y Tramitar pagos sin cumplir con los requisitos establecidos   </t>
  </si>
  <si>
    <t>Adulteración de los documentos legales de soporte de pago</t>
  </si>
  <si>
    <t>Sanciones legales</t>
  </si>
  <si>
    <t>El profesional y/o contratista encargado de ejecutar los pagos deberá generar las conciliaciones mensualmente con los reportes de pago, donde se verifica que se  cumplan con la información recibida para los pagos.</t>
  </si>
  <si>
    <t xml:space="preserve">Reportar al área misional o de apoyo que genero la información, para validar la razón por la que se dio esta inconsistencia </t>
  </si>
  <si>
    <t>Conciliaciones realizadas</t>
  </si>
  <si>
    <t>Mesa de trabajo mensual con el equipo de trabajo de pagos, para validar que los pagos realizados en el periodo no presenten novedades.</t>
  </si>
  <si>
    <t>Delegado por la Subdirección Financiera (responsable de pagos)
Subdirector(a) Financiero(a)</t>
  </si>
  <si>
    <t>Correo de conclusiones  o Acta de la mesa de trabajo</t>
  </si>
  <si>
    <t>12  Actas de mesas de trabajo o correo de conclusiones</t>
  </si>
  <si>
    <t>Resarcir el pago y solicitar investigación que permita esclarecer el hecho presentado</t>
  </si>
  <si>
    <t>Posibilidad de expedir a terceros paz y salvos, certificados de deuda y/o recibos de pago e información (personal y financiera) no autorizada de deudores de cartera con el animo de obtener un beneficio privado</t>
  </si>
  <si>
    <t>Posibilidad de desviar recursos, y no recuperar préstamos otorgados, viéndose afectada la imagen y los ingresos de la entidad, con el ánimo de obtener un beneficio privado</t>
  </si>
  <si>
    <t xml:space="preserve">La manipulación de la base de datos y la comercialización de la información que reposa en el aplicativo.
</t>
  </si>
  <si>
    <t>Falta de validación en las solicitudes de información personal y financiera de deudores que formulan los terceros.</t>
  </si>
  <si>
    <t>Investigaciones y sanciones disciplinarias,</t>
  </si>
  <si>
    <t>Sanciones  fiscales y penales y daño reputacional.</t>
  </si>
  <si>
    <t>Notificar a TIC (dependencia encargada de la administración del aplicativo de cartera Formula 4GL) para el ajuste necesario.</t>
  </si>
  <si>
    <t xml:space="preserve">Acta de revisión de usuarios autorizados </t>
  </si>
  <si>
    <t>Realizar una reunión trimestral en la que se validen los usuario autorizados y activos en el aplicativo FORMULA 4GL, y de igual forma se asuma el compromiso de uso adecuado y confidencialidad de la información.</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</si>
  <si>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</si>
  <si>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 xml:space="preserve">Acta de reunión. 
</t>
  </si>
  <si>
    <t xml:space="preserve">Informe de respuestas a las solicitudes realizadas por terceros y actas de sensibilización. </t>
  </si>
  <si>
    <t>Delegado por la Subdirección Financiera (responsable de cartera)
Subdirector(a) Financiero(a)</t>
  </si>
  <si>
    <t>4 actas de reunión</t>
  </si>
  <si>
    <t xml:space="preserve">11 informes y 2 actas de sensibilización </t>
  </si>
  <si>
    <t xml:space="preserve">Solicitar una revisión a la oficina TICS para que valide las acciones por las cuales un usuario no autorizado tiene acceso al aplicativo y lo bloquee de ser necesario. </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</si>
  <si>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</si>
  <si>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</si>
  <si>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 xml:space="preserve">Falta de integridad de los contratistas y funcionarios que intervienen en el proceso de titulación de predios. </t>
  </si>
  <si>
    <t>Afectación reputaciones frente la comunidad.</t>
  </si>
  <si>
    <t>Denuncias penales.</t>
  </si>
  <si>
    <t>Sanciones disciplinarias.</t>
  </si>
  <si>
    <t>Acciones judiciales en contra de la entidad.</t>
  </si>
  <si>
    <t>Desconocimiento del proceso de titulación y la gratuidad de los tramites por parte de la ciudadanía.</t>
  </si>
  <si>
    <t xml:space="preserve">El equipo social de la dirección de Urbanización y Titulación socializará a los ciudadanos, cada vez que se inicie un proceso de titulación, el procedimiento y la gratuidad de los tramites.  </t>
  </si>
  <si>
    <t>Se informara a la Directora de Urbanizaciones y Titulación , el no cumplimento de esta actividad obligatoria y se tomaran las medidas para cumplir con lo establecido en el control.</t>
  </si>
  <si>
    <t xml:space="preserve">No cumplir el procedimiento de ingreso al programa y selección de la acción.
</t>
  </si>
  <si>
    <t xml:space="preserve">No revisar el documento de recomendación.
</t>
  </si>
  <si>
    <t>No solicitar aclaraciones a la entidad que emite el documento de recomendación.</t>
  </si>
  <si>
    <t xml:space="preserve">No verificar el cumplimiento de requisitos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</si>
  <si>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</si>
  <si>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Solicitar al profesional referente del componente financiero la revisión de los informes de factibilidad</t>
  </si>
  <si>
    <t>Relación de Procesos (ID) iniciados o con trámite durante la vigencia con Informe de Prefactiblidad o Informe Interdisciplinario de proceso en curso.</t>
  </si>
  <si>
    <t>Citación a reunión
Lista de Asistencia
Acta de Reunión</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</si>
  <si>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</si>
  <si>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</si>
  <si>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Incumplimiento a la normatividad</t>
  </si>
  <si>
    <t>establecida por la entidad</t>
  </si>
  <si>
    <t xml:space="preserve">Acción u omisión en la verificación de liquidación de la nómina. </t>
  </si>
  <si>
    <t xml:space="preserve">Ausencia o debilidad controles en el procedimiento de liquidación de nómina. </t>
  </si>
  <si>
    <t>Desconocimiento de los principios y valores institucionales</t>
  </si>
  <si>
    <t>Conflicto de Interés</t>
  </si>
  <si>
    <t>Incumplimiento del procedimiento para la liquidación de la nómina</t>
  </si>
  <si>
    <t xml:space="preserve">Desviación de los recursos públicos </t>
  </si>
  <si>
    <t>Detrimento patrimonial</t>
  </si>
  <si>
    <t>Realizar los ajustes necesarios en la liquidación de la nómina, e investigar el hecho ocurrido.</t>
  </si>
  <si>
    <t>Verificación mensual de la Nómina, los resúmenes y la relación de autorización para cada periodo</t>
  </si>
  <si>
    <t>Realizar anualmente el proceso de inducción y reinducción a servidores públicos y contratistas de la Subdirección Administrativa, haciendo énfasis en el código de ética e integridad de la CVP en temas de manejo de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</si>
  <si>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</si>
  <si>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</si>
  <si>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 xml:space="preserve">Uso indebido del poder
Manipulación de la información
Toma de decisiones ajustadas a intereses particulares
</t>
  </si>
  <si>
    <t xml:space="preserve">Desconocimiento del código de integridad
</t>
  </si>
  <si>
    <t>Incumplimiento del procedimiento de certificaciones laborales y pensionales</t>
  </si>
  <si>
    <t>Aumento en la probabilidad de ocurrencia de riesgos de corrupción</t>
  </si>
  <si>
    <t>Reducción de la credibilidad, confianza y prestigio de la CVP</t>
  </si>
  <si>
    <t>Pérdidas económicas</t>
  </si>
  <si>
    <t>Sanciones disciplinarias, penales y fiscales para funcionarios involucrados</t>
  </si>
  <si>
    <t>Realizar los ajustes necesarios en las certificaciones proyectadas erróneamente</t>
  </si>
  <si>
    <t>Informe trimestral de certificaciones emitidas</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</si>
  <si>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</si>
  <si>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</si>
  <si>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Informar de manera inmediata a la Directora de Urbanizaciones y Titulación. Dado el caso escalar el caso a la oficina de Control Interno Disciplinario.
Informar a la Directora de Urbanizaciones y Titulación quien tomara las medidas necesarias para dar cumplimiento a la actividad, debido a la importancia que esta representa.</t>
  </si>
  <si>
    <t>Posibilidad de expedir a terceros recibos de pago e información (personal y financiera) no autorizada de deudores de cartera con el animo de obtener un beneficio privado</t>
  </si>
  <si>
    <t>Actividades de Control de Tratamiento del Riesgo*</t>
  </si>
  <si>
    <t xml:space="preserve">Desconocimiento de los procedimientos por parte de la supervisión y/o interventoría. </t>
  </si>
  <si>
    <t>Afectación a la comunidad beneficiaria</t>
  </si>
  <si>
    <t>Entrega de productos inconformes (que no cumplen con las especificaciones técnicas establecidas)</t>
  </si>
  <si>
    <t>Realizar 1 socialización a los equipos de trabajo de la DMB sobre los puntos de control establecidos en el procedimiento de Supervisión de Contratos para evitar posibles incumplimientos por parte de los contratistas de consultoría, obra e interventoría.</t>
  </si>
  <si>
    <t>1 socialización desarrollada</t>
  </si>
  <si>
    <t xml:space="preserve">Indagaciones e investigaciones. </t>
  </si>
  <si>
    <t>11 Actas de reunión para las vigencias</t>
  </si>
  <si>
    <t>Mensualmente el funcionario encargado del reparto de los expedientes realiza un reporte, para hacer seguimiento en la trazabilidad de los expedientes, en tiempos y movimientos en cada etapa de revisión (social, fon vivienda, técnico, jurídico) del tramite para la titulación del predio.</t>
  </si>
  <si>
    <t xml:space="preserve">Reporte de seguimiento </t>
  </si>
  <si>
    <t>El equipo social de la dirección de Urbanización y Titulación</t>
  </si>
  <si>
    <t>Equipo administrativo</t>
  </si>
  <si>
    <t xml:space="preserve">Acción u omisión en la verificación de los requisitos mínimos de los cargos para la vinculación de personal.
</t>
  </si>
  <si>
    <t xml:space="preserve">Ausencia o debilidad controles en el procedimiento de vinculación de personal. 
</t>
  </si>
  <si>
    <t>Desconocimiento de los principios y valores institucionales Conflicto de Interés Redes clientelares</t>
  </si>
  <si>
    <t>Informes trimestrales de seguimiento al Plan Estratégico de Talento Humano realizados / Informes trimestrales de seguimiento al Plan Estratégico de Talento Humano programados * 100</t>
  </si>
  <si>
    <t>El personal encargado de la Subdirección Administrativa levantará la toma física del inventario en toda la entidad, por lo menos una vez al año a través de lo establecido en el procedimiento existente</t>
  </si>
  <si>
    <t>(No. Jornadas de inducción-reinducción para equipo de la Subdirección Administrativa ejecutadas en la vigencia / No. Jornadas de inducción-reinducción para equipo de la Subdirección Administrativa programadas en la vigencia) * 100</t>
  </si>
  <si>
    <t>(No. Jornadas de inducción-reinducción para equipo de la Subdirección Administrativa ejecutadas en la vigencia  /  No. Jornadas de inducción-reinducción para equipo de la Subdirección Administrativa programadas en la vigencia) * 100</t>
  </si>
  <si>
    <t>(No. Jornadas de inducción-reinducción para equipo de la Subdirección Administrativa ejecutadas en la vigencia  /   No. Jornadas de inducción-reinducción para equipo de la Subdirección Administrativa programadas en la vigencia) * 100</t>
  </si>
  <si>
    <t xml:space="preserve">CAJA DE LA VIVIENDA POPULAR </t>
  </si>
  <si>
    <t>CONTROL DE CAMBIOS DE REGISTROS</t>
  </si>
  <si>
    <t>FECHA</t>
  </si>
  <si>
    <t>VERSIÓN</t>
  </si>
  <si>
    <t>CAMBIO SOLICITADO</t>
  </si>
  <si>
    <t xml:space="preserve">NÚMERO RADICADO </t>
  </si>
  <si>
    <t>N/A</t>
  </si>
  <si>
    <t>MAPA RIESGOS DE CORRUPCIÓN</t>
  </si>
  <si>
    <t>Matriz Mapa de Riesgos Corrupción</t>
  </si>
  <si>
    <t>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Guía para la Administración del Riesgo y el diseño de controles V4, y adaptado a la POLÍTICA DE ADMINISTRACIÓN DEL RIESGO definida por la Entidad.</t>
  </si>
  <si>
    <t>HOJA - "Mapa Corrup"</t>
  </si>
  <si>
    <t>Define el nombre del riesgo identificado. Evitar iniciar con palabras negativas como: “No…”, “Que no…”, o con palabras que denoten un factor de riesgo (causa) tales como: “ausencia de”, “falta de”, “poco(a)”, “escaso(a)”, “insuficiente”, “deficiente”, “debilidades.</t>
  </si>
  <si>
    <t>MARQUE CON UNA "X"</t>
  </si>
  <si>
    <t>Acción u Omisión</t>
  </si>
  <si>
    <t>Uso del Poder</t>
  </si>
  <si>
    <t>Desviar la Gestión de lo Público</t>
  </si>
  <si>
    <t>Beneficio Privado</t>
  </si>
  <si>
    <t>Marque con una "X" si se presenta el caso. Desarrollo u omisión de una actividad especifica</t>
  </si>
  <si>
    <t>Marque con una "X" si se presenta el caso. Autoridad o poder sobre los criterios o evaluaciones resultantes</t>
  </si>
  <si>
    <t>Desviar la Gestión de lo Publico</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</si>
  <si>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</si>
  <si>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</si>
  <si>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</si>
  <si>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</si>
  <si>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Correctivos o Desviaciones</t>
  </si>
  <si>
    <t>Defina la actividad a desarrollar por parte del proceso ante la posible desviación del control.</t>
  </si>
  <si>
    <t>Evidencia que soporta la ejecución*</t>
  </si>
  <si>
    <t>Probabilidad Residual</t>
  </si>
  <si>
    <t>La matriz automáticamente hará el cálculo, acorde con sus atributos analizados, lo que permitirá establecer el nivel de fortaleza del control.</t>
  </si>
  <si>
    <t>Utilice la lista de despliegue que se encuentra parametrizada. Seleccionando la opción luego de analizar la posibilidad de ocurrencia del riesgos frente al análisis de las causas que se han podido presentar, luego de la aplicación de controles.</t>
  </si>
  <si>
    <t>Impacto Residual
(NO CAMBIA SE MANTIENE)</t>
  </si>
  <si>
    <t>Dado que corresponde a riesgos de corrupción el impacto de mantiene a pesar de la aplicación de controles.</t>
  </si>
  <si>
    <t>Utilice la lista de despliegue que se encuentra parametrizada, le aparecerán las opciones: i)Evitar, ii)Reducir (mitigar).</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</si>
  <si>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</si>
  <si>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Consecuencias *</t>
  </si>
  <si>
    <t>Corresponde al impacto que se puede presentan ante la materialización del riesgo, redacte de la forma más concreta posible.</t>
  </si>
  <si>
    <t>Utilice la lista de despliegue que se encuentra parametrizada, le aparecerán las opciones: i)Preventivo, ii)Detectivo</t>
  </si>
  <si>
    <t>La matriz automáticamente hará el cálculo, acorde con el control o controles definidos con sus atributos analizados, lo que permitirá establecer el nivel de riesgo inherente</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</si>
  <si>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</si>
  <si>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HOJA - "Impacto Ri Inhe"</t>
  </si>
  <si>
    <t>Nro*</t>
  </si>
  <si>
    <t>Corresponde al número único que se le asigna a cada uno de los riesgos. Ingrese en este campo el número del riesgo que esta analizando de acuerdo al número asignado para este riesgo en la hoja "Mapa Corrup".</t>
  </si>
  <si>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</si>
  <si>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</si>
  <si>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</si>
  <si>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</si>
  <si>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</si>
  <si>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t>La matriz automáticamente hará el cálculo, dependiendo de las respuestas "SI" generadas en las 19 preguntas, si estas son 6 o menos la matriz colocara "moderado" dentro del campo.</t>
  </si>
  <si>
    <t xml:space="preserve">Utilice la lista de despliegue que se encuentra parametrizada. Seleccionando la opción que identifico la matriz en las columnas Catastrófico, Mayor, Moderado. </t>
  </si>
  <si>
    <t>Seguimiento poco riguroso del contrato designado de parte de la interventoría y/o la supervisión.</t>
  </si>
  <si>
    <t>Posibilidad de investigaciones en contra de la entidad por el favorecimiento a terceros debido al seguimiento poco riguroso del contrato designado de parte de la interventoría y/o la supervisión</t>
  </si>
  <si>
    <t>x</t>
  </si>
  <si>
    <t>Número de jornadas de sensibilización realizadas /2 jornadas</t>
  </si>
  <si>
    <t>El profesional o contratista asignado verificará mensualmente el cumplimiento de los componentes técnicos y jurídicos a través de la validación de los componentes del proyecto y la proyección del acto administrativo.</t>
  </si>
  <si>
    <t>DÈBIL</t>
  </si>
  <si>
    <t>Divulgar y evaluar semestral a los servidores y contratistas del proceso de Mejoramiento de Vivienda sobre la Ley de transparencia.</t>
  </si>
  <si>
    <t>Posibilidad de realizar seguimiento poco riguroso del contrato designado con el propósito de favorecer a terceros por parte de la interventoría y/o la supervisión</t>
  </si>
  <si>
    <t>(No. de seguimientos realizados / 2 seguimientos programados) * 100</t>
  </si>
  <si>
    <t>(No. de seguimientos realizados / 3 seguimiento programados) * 100</t>
  </si>
  <si>
    <t>(No. de mesas de trabajo realizados / 11 mesas de trabajo programadas) * 100</t>
  </si>
  <si>
    <t>El agente de mesa de ayuda verifica de manera mensual las cuentas de usuarios creadas buscando que éstas cumplan con los requisitos de permisos mínimos de acuerdo al perfil de cada usuario.</t>
  </si>
  <si>
    <t>Implementar los controles de seguridad necesarios en Firewall, Directorio Activo (AD) y Equipos de cómputo cada vez que aplique y que permitan la aplicabilidad de la política de seguridad de la información en la entidad.</t>
  </si>
  <si>
    <t xml:space="preserve">3  (Implementación de controles en los tres componentes) Firewall, Directorio Activo (AD) y Equipos de cómputo 
</t>
  </si>
  <si>
    <t>X</t>
  </si>
  <si>
    <t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t>
  </si>
  <si>
    <t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t>
  </si>
  <si>
    <t>Desconocimiento de los beneficiarios respecto a los procesos y la gratuidad de los servicios.</t>
  </si>
  <si>
    <t>Daño moral o material en contra de los intereses de la entidad</t>
  </si>
  <si>
    <t xml:space="preserve">Hallazgos fiscales </t>
  </si>
  <si>
    <t>Posibilidad de desviar la gestión, mediante a asignación de un instrumento financiero para favorecer a una familia que no cumple con los requisitos del Programa de Reasentamientos , haciendo uso indebido del poder, omitiendo el debido proceso o aceptando algún tipo de retribución.</t>
  </si>
  <si>
    <t xml:space="preserve">Posibilidad de asignar un instrumento financiero con el fin de favorecer a una familia que no cumple con los requisitos para el ingreso al Programa de Reasentamientos  </t>
  </si>
  <si>
    <t>Presentar al Director de Reasentamientos para revisar y aprobar los informes y prefactibilidades generados por el equipo interdisciplinario, durante la vigencia.</t>
  </si>
  <si>
    <t>12 actas de reasentamientos</t>
  </si>
  <si>
    <t>Criterio de Evaluación CONTROL</t>
  </si>
  <si>
    <t>Segregación y autoridad*</t>
  </si>
  <si>
    <t>Propósito*</t>
  </si>
  <si>
    <t>Como se realiza la actividad de control*</t>
  </si>
  <si>
    <t>Que pasa con las observaciones o desviaciones*</t>
  </si>
  <si>
    <t>Evidencia de la ejecución del control*</t>
  </si>
  <si>
    <t>SUMA</t>
  </si>
  <si>
    <t>Criterio de evaluacion</t>
  </si>
  <si>
    <t>opcion de respuesta</t>
  </si>
  <si>
    <t>peso</t>
  </si>
  <si>
    <t>Fuerte</t>
  </si>
  <si>
    <t>Calificación entre 96 y 100</t>
  </si>
  <si>
    <t xml:space="preserve">1.1 Asignación del responsable </t>
  </si>
  <si>
    <t>Asignado</t>
  </si>
  <si>
    <t>Calificación entre 86 y 95</t>
  </si>
  <si>
    <t>No Asignado</t>
  </si>
  <si>
    <t>Débil</t>
  </si>
  <si>
    <t>Calificación entre 0 y 85</t>
  </si>
  <si>
    <t xml:space="preserve">1.2 Segregación y autoridad del responsable </t>
  </si>
  <si>
    <t>Adecuado</t>
  </si>
  <si>
    <t>Inadecuado</t>
  </si>
  <si>
    <t xml:space="preserve">2. Periodicidad </t>
  </si>
  <si>
    <t>Oportuna</t>
  </si>
  <si>
    <t>Inoportuna</t>
  </si>
  <si>
    <t xml:space="preserve">3. Propósito </t>
  </si>
  <si>
    <t>Prevenir</t>
  </si>
  <si>
    <t>Detectar</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</si>
  <si>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</si>
  <si>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</si>
  <si>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</si>
  <si>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</si>
  <si>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</si>
  <si>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</si>
  <si>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</si>
  <si>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</si>
  <si>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</si>
  <si>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</si>
  <si>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</si>
  <si>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Falta de validación en la entrada de las solicitudes para pago y los pagos realizados.</t>
  </si>
  <si>
    <t>Falta de validación en las solicitudes de información financiera de deudores que formulan los terceros.</t>
  </si>
  <si>
    <t>Posibilidad de omitir o modificar los resultados de las evaluaciones Independientes, con el fin de desviar la gestión pública mediante el uso indebido del poder.</t>
  </si>
  <si>
    <t>Posibilidad de omitir o modificar los resultados de las evaluaciones Independientes realizadas por el equipo auditor de la Caja de la Vivienda Popular a conveniencia propia o de terceros, con el fin de desviar la gestión pública mediante el uso indebido del poder.</t>
  </si>
  <si>
    <t>Cada vez que se realice una auditoría interna, el(los) auditor(es) designado(s) declararán el cumplimiento del COMPROMISO ÉTICO Y REGLAS DE CONDUCTA DEL AUDITOR,  en el formato: "PROGRAMA DE TRABAJO" Cod:  208-CI-Ft-19 con el fin de evitar la omisión o modificación de los resultados de las evaluaciones Independientes.</t>
  </si>
  <si>
    <t xml:space="preserve">Cuando se presente un conflicto de interés o ponga en riesgo algún principio de auditoría (objetividad e independencia), se deberá cambiar el auditor </t>
  </si>
  <si>
    <t xml:space="preserve">"PROGRAMA DE TRABAJO" Cod:  208-CI-Ft-19 </t>
  </si>
  <si>
    <t>Cada vez que se realice una auditoría interna, el(los) auditor(es) designado(s), solicitarán la carta de representación, para garantizar que la información que se utilizará en el desarrollo de la auditoría es válida, integral, completa y oportuna.</t>
  </si>
  <si>
    <t>En caso de no contar con la carta de representación, se realizara un nuevo requerimiento al líder del proceso auditado para que se suscriba con copia al representante legal.</t>
  </si>
  <si>
    <t>Formato: 208-CI-Ft-14 CARTA DE REPRESENTACION V2</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</si>
  <si>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</si>
  <si>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El asesor de control interno recibe por correo electrónico el borrador del informe de auditoría para revisar y aprobar los informes de las auditorías internas cada vez que se requiera, de acuerdo con el procedimiento "208-CI-Pr-01  Auditoria interna V8", valorando la objetividad de los auditores de acuerdo con los hallazgos, oportunidades de mejora, recomendaciones y conclusiones.</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</si>
  <si>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</si>
  <si>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</si>
  <si>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Análisis del riesgo residual</t>
  </si>
  <si>
    <t>Posibilidad de vincular una persona sin cumplir los requisitos mínimos de un cargo con el fin de obtener un beneficio propio o de terceros.</t>
  </si>
  <si>
    <t>Definición de Controles</t>
  </si>
  <si>
    <t>Plan de Acción</t>
  </si>
  <si>
    <t>Probabilidad Inherente FOR</t>
  </si>
  <si>
    <r>
      <t xml:space="preserve">Impacto Riesgo Inherente*
</t>
    </r>
    <r>
      <rPr>
        <i/>
        <sz val="10"/>
        <color theme="1"/>
        <rFont val="Arial"/>
        <family val="2"/>
      </rPr>
      <t xml:space="preserve">
Dato que se trae automático de la hoja "Impacto Ri Inhe") </t>
    </r>
  </si>
  <si>
    <t>Trámite, servicio y consulta de Información pública</t>
  </si>
  <si>
    <t>Aplica solo para los riesgos que estan asociados a algún trámite, servicio y/o consulta de información pública. En los casos que aplique se debe poner de manera textual el nombre del  trámite, servicio y/o consulta de información pública correspondiente.</t>
  </si>
  <si>
    <t>Impacto Riesgo Inherente</t>
  </si>
  <si>
    <r>
      <t xml:space="preserve">Criterio de Evaluación CONTROL
</t>
    </r>
    <r>
      <rPr>
        <sz val="10"/>
        <rFont val="Arial"/>
        <family val="2"/>
      </rPr>
      <t>Responsable</t>
    </r>
  </si>
  <si>
    <t>Utilice la lista de despliegue que se encuentra parametrizada, le aparecerán las opciones: i)Asignado, ii) No asignado.</t>
  </si>
  <si>
    <r>
      <t xml:space="preserve">Criterio de Evaluación CONTROL
</t>
    </r>
    <r>
      <rPr>
        <sz val="10"/>
        <rFont val="Arial"/>
        <family val="2"/>
      </rPr>
      <t>Segregación y autoridad</t>
    </r>
  </si>
  <si>
    <t>Utilice la lista de despliegue que se encuentra parametrizada, le aparecerán las opciones: i)Adecuado, ii) Inadecuado</t>
  </si>
  <si>
    <r>
      <t>Criterio de Evaluación CONTROL</t>
    </r>
    <r>
      <rPr>
        <sz val="10"/>
        <rFont val="Arial"/>
        <family val="2"/>
      </rPr>
      <t xml:space="preserve">
Periodicidad</t>
    </r>
  </si>
  <si>
    <t>Utilice la lista de despliegue que se encuentra parametrizada, le aparecerán las opciones: i)Oportuna, ii) Inoportuna</t>
  </si>
  <si>
    <r>
      <t>Criterio de Evaluación CONTROL</t>
    </r>
    <r>
      <rPr>
        <sz val="10"/>
        <rFont val="Arial"/>
        <family val="2"/>
      </rPr>
      <t xml:space="preserve">
Propósito</t>
    </r>
  </si>
  <si>
    <t xml:space="preserve">Utilice la lista de despliegue que se encuentra parametrizada, le aparecerán las opciones: i)Prevenir, ii)Detectar, iii) No es un control </t>
  </si>
  <si>
    <r>
      <t>Criterio de Evaluación CONTROL</t>
    </r>
    <r>
      <rPr>
        <sz val="10"/>
        <rFont val="Arial"/>
        <family val="2"/>
      </rPr>
      <t xml:space="preserve">
Como se realiza la actividad de control</t>
    </r>
  </si>
  <si>
    <t>Utilice la lista de despliegue que se encuentra parametrizada, le aparecerán las opciones: i)Confiable, ii) No confiable</t>
  </si>
  <si>
    <r>
      <t>Criterio de Evaluación CONTROL</t>
    </r>
    <r>
      <rPr>
        <sz val="10"/>
        <rFont val="Arial"/>
        <family val="2"/>
      </rPr>
      <t xml:space="preserve">
Que pasa con las observaciones o desviaciones</t>
    </r>
  </si>
  <si>
    <t>Utilice la lista de despliegue que se encuentra parametrizada, le aparecerán las opciones: i)Se investigan y resuelven oportunamente, ii)No se investigan y resuelven oportunamente</t>
  </si>
  <si>
    <r>
      <t>Criterio de Evaluación CONTROL</t>
    </r>
    <r>
      <rPr>
        <sz val="10"/>
        <rFont val="Arial"/>
        <family val="2"/>
      </rPr>
      <t xml:space="preserve">
Evidencia de la ejecución del control</t>
    </r>
  </si>
  <si>
    <t>Utilice la lista de despliegue que se encuentra parametrizada, le aparecerán las opciones: i)Completa, ii)Incompleta, iii) No existe</t>
  </si>
  <si>
    <t>El (los) profesional (les) o contratista(s)  asignado (s) para la supervisión de la interventoría,  validará (n) los informes de avance de obra, el informe de interventoría y recursos del BDM,  que dan parte de la ejecución de los contratos y que soportan el valor que facturen al patrimonio autónomo cada vez que se requiera.</t>
  </si>
  <si>
    <t>Instrucción de pago con condiciones de manejo a la fiduciaria para abonar a la cuenta de destino previas liquidaciones tributarias y aprobación del Comité Fiduciario.</t>
  </si>
  <si>
    <t>Divulgar semestral a los servidores y contratistas del proceso de Mejoramiento de Vivienda en los lineamientos técnicos y soportes que respaldan la ejecución de recursos.</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</si>
  <si>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</si>
  <si>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Sensibilizar trimestralmente a los contratistas y funcionarios sobre el código de integridad de la CVP y temas relacionados con actos de corrupción.</t>
  </si>
  <si>
    <t>Sensibilizaciones realizadas /  4 Sensibilizaciones en la vigencia</t>
  </si>
  <si>
    <t xml:space="preserve">Socializaciones realizadas / No. Procesos de titulación iniciados </t>
  </si>
  <si>
    <t>12 reportes mensuales de conciliaciones bancarias</t>
  </si>
  <si>
    <t xml:space="preserve">Conciliaciones mensuales
</t>
  </si>
  <si>
    <t>Informe de gestión del Plan Estratégico de Talento Humano y/o acta del Comité Institucional de Gestión y Desempeño.</t>
  </si>
  <si>
    <t>Inclusión programa(s) Reasentamientos humanos ubicados en zonas de alto riesgo no mitigable</t>
  </si>
  <si>
    <t>Asistencia técnica para la obtención de licencias de construcción y/o actos de reconocimiento</t>
  </si>
  <si>
    <t>Expedición de paz y salvo y /o certificación de deuda</t>
  </si>
  <si>
    <t>Expedición de recibos de pago</t>
  </si>
  <si>
    <t>Postulación bien(es) fiscales titulables a sus ocupantes</t>
  </si>
  <si>
    <t>Garantizar la disponibilidad de la información contenida en los documentos de archivo de las dependencias de la Caja de la Vivienda Popular</t>
  </si>
  <si>
    <t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t>
  </si>
  <si>
    <t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</si>
  <si>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</si>
  <si>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</si>
  <si>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</si>
  <si>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</si>
  <si>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</si>
  <si>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</si>
  <si>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</si>
  <si>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</si>
  <si>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Herramientas insuficientes para el seguimiento por parte de la supervisión y/o la interventoría.</t>
  </si>
  <si>
    <t>Correo electrónico con la información a socializar con la ciudadanía y los colaboradores que atienden a los ciudadanos</t>
  </si>
  <si>
    <t>En los casos que se evidencien desviaciones en la implementación de la estrategia se debe realizar una mesa de trabajo y definir un plan de acción.</t>
  </si>
  <si>
    <t>A quien se le asigne la labor el subdirector administrativo, deberá 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</si>
  <si>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Atrasos en la ejecución de los contratos destinados para la entrega del proyecto constructivo</t>
  </si>
  <si>
    <t xml:space="preserve">Posibilidad de alteración en los cronogramas de obra, en el proceso de entrega de los proyectos constructivos de la Dirección de Urbanizaciones y Titulación con el fin de favorecer el interés privado. </t>
  </si>
  <si>
    <t xml:space="preserve">Posibilidad de generar sobrecostos con el fin de favorecer el interés privado mediante la alteración en los cronogramas de obra lo cual cambia las condiciones establecidas para la entrega de los proyectos constructivos de la dirección de Urbanizaciones y Titulación, generando posibles favorecimientos a terceros mediante. </t>
  </si>
  <si>
    <t xml:space="preserve">El apoyo a la supervisión, mensualmente realiza comités de seguimiento con los contratistas de las obras asignadas, en el cual se informa el estado de ejecución de los contratos de obra.  </t>
  </si>
  <si>
    <t>A través de reuniones mensuales se informa por parte del Apoyo a la supervisión al Director Técnico de la DUT, el estado de ejecución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</si>
  <si>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Director de Urbanización y Titulación</t>
  </si>
  <si>
    <t>El agente de mesa de ayuda de manera mensual a través de la herramienta GLPI realiza la verificación, creación y control de las cuentas de usuario creadas y/o modificadas en la CVP.</t>
  </si>
  <si>
    <t>De acuerdo a una muestra aleatoria de los usuarios de directorio activo tomada del formato Excel donde reposan estos usuarios, se entregan capturas de pantalla que evidencien los permisos asignados a cada usuario desde el Directorio Activo de la entidad.</t>
  </si>
  <si>
    <t>Débil conocimiento y aplicación de los lineamientos, instrumentos y formatos vigentes.</t>
  </si>
  <si>
    <t>Débil conocimiento de los procedimientos, la normatividad vigente.</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</si>
  <si>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concerté entre la SDHT y la CVP.</t>
  </si>
  <si>
    <t>Lista de asistencia y presentación</t>
  </si>
  <si>
    <t>Actas de reunión</t>
  </si>
  <si>
    <t>Lista de asistencia y/o fotografías y/o actas de reunión</t>
  </si>
  <si>
    <t>Mensualmente el responsable de la liquidación de la nomina, deberá verificar el cumplimiento de los procedimientos establecidos para la liquidación mensual de la nómina de la Caja de la Vivienda Popular, para proceder con la aprobación de la nómina liquidada.</t>
  </si>
  <si>
    <t>Cada vez que se solicite una certificación (laboral o pensional), a quien le sea asignada la labor por parte del subdirector administrativo, deberá verificar el cumplimiento de las actividades definidas en el procedimiento 208-SADM-Pr-20 CERTIFICACIONES LABORES Y PENSIONALES y generación de reporte trimestral de certificaciones emitidas</t>
  </si>
  <si>
    <t xml:space="preserve">El profesional de cartera revisará trimestralmente que los permisos otorgados a los integrantes del proceso de cartera estén restringidos de acuerdo al perfil de uso del aplicativo.
</t>
  </si>
  <si>
    <r>
      <t xml:space="preserve">Trámite, servicio y consulta de Información pública*
</t>
    </r>
    <r>
      <rPr>
        <i/>
        <sz val="10"/>
        <color theme="1"/>
        <rFont val="Arial"/>
        <family val="2"/>
      </rPr>
      <t>¿El riesgo esta asociado a algún Trámite, servicio y consulta de Información pública? ¿Cuál?</t>
    </r>
  </si>
  <si>
    <t>Ejecutar las intervenciones de espacio público priorizadas por la Secretaria Distrital del Hábitat en los barrios legalizados ubicados en las UPZ de mejoramiento integral con los recursos asignados, a través de la planificación, formulación, ejecución, liquidación y estabilidad y sostenibilidad de las obras, para contribuir al Programa de Mejoramiento Integral de Barrios.</t>
  </si>
  <si>
    <t>Titular predios de estrato 1 y 2 y contribuir al saneamiento del Espacio Público en la Ciudad Bogotá D.C. mediante el acompañamiento técnico, jurídico y social a las familias asentadas en predios públicos o privados, ocupados ilegalmente; así mismo generar y realizar el cierre de proyectos urbanísticos para vivienda VIP, en predios de la CVP, con el fin de lograr la obtención del título de propiedad y concretar la entrega de zonas de cesión obligatorias,  cumpliendo los requisitos exigidos en la ley.</t>
  </si>
  <si>
    <t>Director de Gestión Corporativa</t>
  </si>
  <si>
    <t xml:space="preserve">15. Gestión de Control Disciplinario Interno </t>
  </si>
  <si>
    <t xml:space="preserve">Jefe de Oficina de Control Disciplinario Interno </t>
  </si>
  <si>
    <t xml:space="preserve">Posibilidad de expedir actos administrativos sin el debido proceso favoreciendo o desfavoreciendo a terceros por parte de la Oficina de Control Disciplinario Interno </t>
  </si>
  <si>
    <t xml:space="preserve">Realizar mensualmente una mesa de trabajo con los operadores disciplinarios con el fin de verificar el estado de los procesos y su etapa actual por parte de la Oficina de Control Disciplinario Interno </t>
  </si>
  <si>
    <t xml:space="preserve">Cuando se haya materializado el riesgo por la acción u omisión de un funcionario, se debe remitir queja a la Oficina de Control Interno Disciplinario. Cuando el riesgo se haya materializado con ocasión del actuar de un contratista, será necesario recopilar los soportes necesarios para el inicio del procedimiento administrativo para la imposición de multas, sanciones y/o declaratorias de incumplimiento y remitir dicha documentación a la Dirección de Gestión Corporativa.
Indistintamente de la forma de vinculación con la Entidad que tenga la persona responsable de materializar el riesgo, es necesario adelantar las actuaciones legales de carácter penal que corresponda, en caso de configurarse una conducta típica, antijurídica y culpable. A su vez, si la afectación se materializa por persona vinculada a la Entidad cuya profesión es abogado, es necesario informar a la Comisión Seccional de Disciplina Judicial del Consejo Superior de la Judicatura </t>
  </si>
  <si>
    <t>MAPA DE RIESGOS DE CORRUPCIÓN 
CAJA DE LA VIVIENDA POPULAR 2023</t>
  </si>
  <si>
    <t>VIGENCIA 2023</t>
  </si>
  <si>
    <t xml:space="preserve">Mensualmente el profesional y/o técnico encargado validará las solicitudes de información que llegue al correo cartera@cajaviviendapopular.gov.co, realizando la captura digital  de los docuemntos allegados por el solicitante y que exige el instructivo que se encuentra en la pagina web de la entidad. </t>
  </si>
  <si>
    <t xml:space="preserve">Comunicar al tercero que los documentos aportados no satisfacen el requisito para la entrega de la información solicitada. </t>
  </si>
  <si>
    <t xml:space="preserve">Captura digital de las solicitudes. </t>
  </si>
  <si>
    <t xml:space="preserve">Validar la información aportada por los solicitantes, verificando que se trata de documento de identidad del titular inicial de la obligación, copia de la escritura del predio financiado, cesión de derechos aprobada por la entidad, fotocopia de la cédula de ciudadanía del cesionario y fotocopia de la cédula de ciudadanía del adjudicatario inicial, segun el caso. </t>
  </si>
  <si>
    <t xml:space="preserve">Informe de validación de documentos aportados por el solicitante. </t>
  </si>
  <si>
    <t>4 informes de validacion de documentos aportados por el solicitante.</t>
  </si>
  <si>
    <t>Expedición de actos administrativos favoreciendo o desfavoreciendo en la expedición de los actos administrativos</t>
  </si>
  <si>
    <t>Realizar reuniones extraordinarias, para adoptar las medidas tendientes a corregir la actuación  disciplinaria a que haya lugar  y  poner en conocimiento de la autoridad competente a  afectos de iniciar las acciones que correspondan</t>
  </si>
  <si>
    <t>Falta consulta  y apropiación de los procedimientos en versión actualizada en carpeta de calidad.</t>
  </si>
  <si>
    <t>El profesional asignado divulgará anualmente el Plan y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</si>
  <si>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Lista de asistencia y registro fotográfico .
</t>
  </si>
  <si>
    <t xml:space="preserve">El profesional o contratista asignado por el Director de la DMV convocará una mesa de trabajo anualmente para validar la implementación de los procedimientos: Presentación y estructuración de proyectos en el marco del plan terrazas y radicación en curaduría pública social dirección de mejoramiento de vivienda </t>
  </si>
  <si>
    <t>Realizar dos (2)  capacitaciones  de los procedimientos y sus respectivos desarrollos en el sistema  misional  cada que se requiera</t>
  </si>
  <si>
    <t>Sensibilizar  anualmente al equipo de la Dirección de Mejoramiento de Vivienda para actualizarlo en temas normativos, técnicos y/o documentación actualizada con el fin de reducir el riesgo de ambigüedad, interpretaciones  o prácticas profesionales que se alejen del objetivo y principios de integridad propuesto por la Entidad.</t>
  </si>
  <si>
    <t>Número de jornadas de sensibilización realizadas /1 jornadas</t>
  </si>
  <si>
    <t>Memorandos
Oficios
Correos
Actas y Listados según aplique</t>
  </si>
  <si>
    <t>Número de consultas realizadas /Número deconsultas requeridas</t>
  </si>
  <si>
    <t xml:space="preserve">Cada que se requiera elevar consultas jurídicas y técnicas a las entidades competentes, áreas de la entidad y profesionales responsables de la DMV para determinar y unificar criterios a seguir
</t>
  </si>
  <si>
    <t>El Director de Gestión Corporativa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</si>
  <si>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Realizar seguimiento semestral a la ejecución de la estrategia de divulgación sobre la Gratuidad de los Tramites y Servicios que presta la Caja de la Vivienda Popular</t>
  </si>
  <si>
    <t xml:space="preserve">Actualizar y socializar el 208-CI-Mn-01 Código de Ética de los Auditores Internos y el 208-CI-Mn-02 Estatuto Auditoria Interna. </t>
  </si>
  <si>
    <t>Asesora de Control Interno</t>
  </si>
  <si>
    <t>Documentos 208-CI-Mn-01 Código de Ética de los Auditores Internos y el 208-CI-Mn-02 Estatuto Auditoria Interna actualizados y Correo de divulgación a la CVP</t>
  </si>
  <si>
    <t>Dos (2) documentos actualizados</t>
  </si>
  <si>
    <t>Fecha de Actualización:  16 de enero 2023    _Versión  1 - 2023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</si>
</sst>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5" x14ac:knownFonts="1">
    <font>
      <sz val="11"/>
      <color theme="1"/>
      <name val="Calibri"/>
      <family val="2"/>
      <scheme val="minor"/>
    </font>
    <font>
      <sz val="10"/>
      <color rgb="FF000000"/>
      <name val="Arial Narrow"/>
      <family val="2"/>
    </font>
    <font>
      <sz val="10"/>
      <color theme="1"/>
      <name val="Calibri"/>
      <family val="2"/>
      <scheme val="minor"/>
    </font>
    <font>
      <sz val="20"/>
      <color rgb="FF000000"/>
      <name val="Arial Narrow"/>
      <family val="2"/>
    </font>
    <font>
      <sz val="20"/>
      <color rgb="FFFFFFFF"/>
      <name val="Arial Narrow"/>
      <family val="2"/>
    </font>
    <font>
      <sz val="11"/>
      <color theme="1"/>
      <name val="Calibri"/>
      <family val="2"/>
      <scheme val="minor"/>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sz val="12"/>
      <color theme="1"/>
      <name val="Arial"/>
      <family val="2"/>
    </font>
    <font>
      <b/>
      <sz val="11"/>
      <color theme="1"/>
      <name val="Arial"/>
      <family val="2"/>
    </font>
    <font>
      <b/>
      <sz val="10"/>
      <color rgb="FF000000"/>
      <name val="Arial"/>
      <family val="2"/>
    </font>
    <font>
      <b/>
      <sz val="10"/>
      <color theme="1"/>
      <name val="Century Gothic"/>
      <family val="2"/>
    </font>
    <font>
      <b/>
      <i/>
      <sz val="10"/>
      <color theme="1"/>
      <name val="Arial"/>
      <family val="2"/>
    </font>
    <font>
      <i/>
      <sz val="10"/>
      <color theme="1"/>
      <name val="Arial"/>
      <family val="2"/>
    </font>
    <font>
      <b/>
      <sz val="11"/>
      <name val="Arial"/>
      <family val="2"/>
    </font>
    <font>
      <sz val="11"/>
      <name val="Arial"/>
      <family val="2"/>
    </font>
    <font>
      <b/>
      <sz val="26"/>
      <name val="Arial"/>
      <family val="2"/>
    </font>
    <font>
      <b/>
      <sz val="24"/>
      <name val="Arial"/>
      <family val="2"/>
    </font>
    <font>
      <b/>
      <sz val="16"/>
      <name val="Arial"/>
      <family val="2"/>
    </font>
    <font>
      <sz val="11"/>
      <color rgb="FF000000"/>
      <name val="Calibri"/>
      <family val="2"/>
    </font>
    <font>
      <b/>
      <sz val="12"/>
      <color rgb="FFFFFFFF"/>
      <name val="Century Gothic"/>
      <family val="2"/>
    </font>
    <font>
      <b/>
      <sz val="12"/>
      <color rgb="FFFFFFFF"/>
      <name val="Arial Narrow"/>
      <family val="2"/>
    </font>
    <font>
      <sz val="12"/>
      <color rgb="FF000000"/>
      <name val="Calibri"/>
      <family val="2"/>
    </font>
    <font>
      <b/>
      <sz val="11"/>
      <color rgb="FF000000"/>
      <name val="Century Gothic"/>
      <family val="2"/>
    </font>
    <font>
      <sz val="14"/>
      <color rgb="FF000000"/>
      <name val="Arial Narrow"/>
      <family val="2"/>
    </font>
    <font>
      <sz val="14"/>
      <color rgb="FF000000"/>
      <name val="Century Gothic"/>
      <family val="2"/>
    </font>
    <font>
      <b/>
      <sz val="14"/>
      <color theme="1"/>
      <name val="Arial"/>
      <family val="2"/>
    </font>
    <font>
      <b/>
      <sz val="14"/>
      <name val="Arial"/>
      <family val="2"/>
    </font>
    <font>
      <b/>
      <sz val="12"/>
      <name val="Arial"/>
      <family val="2"/>
    </font>
    <font>
      <sz val="11"/>
      <color rgb="FF000000"/>
      <name val="Arial"/>
      <family val="2"/>
    </font>
    <font>
      <b/>
      <sz val="9"/>
      <name val="Arial"/>
      <family val="2"/>
    </font>
    <font>
      <b/>
      <u/>
      <sz val="9"/>
      <name val="Arial"/>
      <family val="2"/>
    </font>
    <font>
      <b/>
      <sz val="16"/>
      <color theme="1"/>
      <name val="Arial"/>
      <family val="2"/>
    </font>
    <font>
      <b/>
      <sz val="11.5"/>
      <color rgb="FF373936"/>
      <name val="Arial"/>
      <family val="2"/>
    </font>
    <font>
      <b/>
      <sz val="8"/>
      <color theme="1"/>
      <name val="Arial"/>
      <family val="2"/>
    </font>
    <font>
      <sz val="8"/>
      <color theme="1"/>
      <name val="Arial"/>
      <family val="2"/>
    </font>
    <font>
      <sz val="10"/>
      <color rgb="FF373936"/>
      <name val="Arial"/>
      <family val="2"/>
    </font>
    <font>
      <b/>
      <sz val="10"/>
      <color rgb="FFFF0000"/>
      <name val="Arial"/>
      <family val="2"/>
    </font>
    <font>
      <sz val="13"/>
      <color rgb="FF000000"/>
      <name val="Arial"/>
      <family val="2"/>
    </font>
  </fonts>
  <fills count="39">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1F3864"/>
        <bgColor rgb="FF1F3864"/>
      </patternFill>
    </fill>
    <fill>
      <patternFill patternType="solid">
        <fgColor theme="3" tint="0.79998168889431442"/>
        <bgColor indexed="64"/>
      </patternFill>
    </fill>
    <fill>
      <patternFill patternType="solid">
        <fgColor rgb="FF375623"/>
        <bgColor rgb="FF375623"/>
      </patternFill>
    </fill>
    <fill>
      <patternFill patternType="solid">
        <fgColor theme="0"/>
        <bgColor rgb="FF1F38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C55A11"/>
      </patternFill>
    </fill>
    <fill>
      <patternFill patternType="solid">
        <fgColor theme="7" tint="0.59999389629810485"/>
        <bgColor rgb="FFC55A11"/>
      </patternFill>
    </fill>
    <fill>
      <patternFill patternType="solid">
        <fgColor theme="4" tint="0.59999389629810485"/>
        <bgColor rgb="FF385623"/>
      </patternFill>
    </fill>
    <fill>
      <patternFill patternType="solid">
        <fgColor theme="7" tint="0.59999389629810485"/>
        <bgColor rgb="FF385623"/>
      </patternFill>
    </fill>
    <fill>
      <patternFill patternType="solid">
        <fgColor theme="5" tint="0.59999389629810485"/>
        <bgColor rgb="FFFFFFFF"/>
      </patternFill>
    </fill>
    <fill>
      <patternFill patternType="solid">
        <fgColor theme="4" tint="0.59999389629810485"/>
        <bgColor rgb="FFFFFFFF"/>
      </patternFill>
    </fill>
    <fill>
      <patternFill patternType="solid">
        <fgColor theme="7" tint="0.59999389629810485"/>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8D8D8"/>
        <bgColor rgb="FFD8D8D8"/>
      </patternFill>
    </fill>
    <fill>
      <patternFill patternType="solid">
        <fgColor rgb="FFFFFFFF"/>
        <bgColor rgb="FFFFFFFF"/>
      </patternFill>
    </fill>
    <fill>
      <patternFill patternType="solid">
        <fgColor theme="9" tint="-0.249977111117893"/>
        <bgColor rgb="FF1F3864"/>
      </patternFill>
    </fill>
    <fill>
      <patternFill patternType="solid">
        <fgColor theme="9" tint="-0.249977111117893"/>
        <bgColor rgb="FF385623"/>
      </patternFill>
    </fill>
    <fill>
      <patternFill patternType="solid">
        <fgColor theme="0" tint="-0.249977111117893"/>
        <bgColor rgb="FFFFFFFF"/>
      </patternFill>
    </fill>
    <fill>
      <patternFill patternType="solid">
        <fgColor theme="0" tint="-4.9989318521683403E-2"/>
        <bgColor rgb="FFBFBFBF"/>
      </patternFill>
    </fill>
    <fill>
      <patternFill patternType="solid">
        <fgColor theme="6" tint="0.59999389629810485"/>
        <bgColor rgb="FF1F3864"/>
      </patternFill>
    </fill>
    <fill>
      <patternFill patternType="solid">
        <fgColor theme="0" tint="-0.14999847407452621"/>
        <bgColor indexed="64"/>
      </patternFill>
    </fill>
    <fill>
      <patternFill patternType="solid">
        <fgColor rgb="FFFFFF00"/>
        <bgColor indexed="64"/>
      </patternFill>
    </fill>
    <fill>
      <patternFill patternType="solid">
        <fgColor theme="0"/>
        <bgColor rgb="FFD8D8D8"/>
      </patternFill>
    </fill>
    <fill>
      <patternFill patternType="solid">
        <fgColor theme="0"/>
        <bgColor rgb="FFFFFFFF"/>
      </patternFill>
    </fill>
  </fills>
  <borders count="9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ashed">
        <color theme="9" tint="-0.24994659260841701"/>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top style="dashed">
        <color theme="9" tint="-0.24994659260841701"/>
      </top>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dashed">
        <color rgb="FFFFC000"/>
      </left>
      <right style="dashed">
        <color rgb="FFFFC000"/>
      </right>
      <top style="dashed">
        <color rgb="FFFFC000"/>
      </top>
      <bottom style="dashed">
        <color rgb="FFFFC000"/>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otted">
        <color theme="9" tint="-0.24994659260841701"/>
      </left>
      <right style="dotted">
        <color theme="9" tint="-0.24994659260841701"/>
      </right>
      <top style="dotted">
        <color theme="9" tint="-0.24994659260841701"/>
      </top>
      <bottom/>
      <diagonal/>
    </border>
    <border>
      <left style="dashed">
        <color rgb="FFFFC000"/>
      </left>
      <right style="dashed">
        <color rgb="FFFFC000"/>
      </right>
      <top style="dashed">
        <color rgb="FFFFC000"/>
      </top>
      <bottom/>
      <diagonal/>
    </border>
    <border>
      <left style="dashed">
        <color rgb="FFFF9900"/>
      </left>
      <right style="dashed">
        <color rgb="FFFF9900"/>
      </right>
      <top style="dashed">
        <color rgb="FFFF9900"/>
      </top>
      <bottom style="dashed">
        <color rgb="FFFF9900"/>
      </bottom>
      <diagonal/>
    </border>
    <border>
      <left style="dashed">
        <color rgb="FFFF9900"/>
      </left>
      <right style="dashed">
        <color theme="9" tint="-0.24994659260841701"/>
      </right>
      <top style="dashed">
        <color rgb="FFFF9900"/>
      </top>
      <bottom style="dashed">
        <color rgb="FFFF9900"/>
      </bottom>
      <diagonal/>
    </border>
    <border>
      <left style="dashed">
        <color rgb="FFFF9900"/>
      </left>
      <right style="dashed">
        <color rgb="FFFF9900"/>
      </right>
      <top style="dashed">
        <color rgb="FFFF9900"/>
      </top>
      <bottom style="dashed">
        <color theme="9" tint="-0.24994659260841701"/>
      </bottom>
      <diagonal/>
    </border>
    <border>
      <left style="dashed">
        <color rgb="FFFF9900"/>
      </left>
      <right style="dashed">
        <color theme="9" tint="-0.24994659260841701"/>
      </right>
      <top style="dashed">
        <color rgb="FFFF9900"/>
      </top>
      <bottom style="dashed">
        <color theme="9" tint="-0.24994659260841701"/>
      </bottom>
      <diagonal/>
    </border>
  </borders>
  <cellStyleXfs count="7">
    <xf numFmtId="0" fontId="0" fillId="0" borderId="0"/>
    <xf numFmtId="9" fontId="5" fillId="0" borderId="0" applyFont="0" applyFill="0" applyBorder="0" applyAlignment="0" applyProtection="0"/>
    <xf numFmtId="0" fontId="14" fillId="0" borderId="0"/>
    <xf numFmtId="0" fontId="15" fillId="0" borderId="0"/>
    <xf numFmtId="0" fontId="2" fillId="0" borderId="0"/>
    <xf numFmtId="0" fontId="45" fillId="0" borderId="0"/>
    <xf numFmtId="41" fontId="5" fillId="0" borderId="0" applyFont="0" applyFill="0" applyBorder="0" applyAlignment="0" applyProtection="0"/>
  </cellStyleXfs>
  <cellXfs count="475">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3" fillId="4" borderId="11"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1"/>
    </xf>
    <xf numFmtId="0" fontId="3" fillId="7"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0" fillId="2" borderId="0" xfId="0" applyFill="1"/>
    <xf numFmtId="0" fontId="2" fillId="2" borderId="0" xfId="0" applyFont="1" applyFill="1"/>
    <xf numFmtId="0" fontId="7" fillId="2" borderId="0" xfId="0" applyFont="1" applyFill="1"/>
    <xf numFmtId="0" fontId="8" fillId="2" borderId="21" xfId="0" applyFont="1" applyFill="1" applyBorder="1" applyAlignment="1">
      <alignment horizontal="center" vertical="center" wrapText="1" readingOrder="1"/>
    </xf>
    <xf numFmtId="0" fontId="9" fillId="2" borderId="21" xfId="0" applyFont="1" applyFill="1" applyBorder="1" applyAlignment="1">
      <alignment horizontal="justify" vertical="center" wrapText="1" readingOrder="1"/>
    </xf>
    <xf numFmtId="9" fontId="8" fillId="2" borderId="29" xfId="0" applyNumberFormat="1" applyFont="1" applyFill="1" applyBorder="1" applyAlignment="1">
      <alignment horizontal="center" vertical="center" wrapText="1" readingOrder="1"/>
    </xf>
    <xf numFmtId="0" fontId="8" fillId="2" borderId="20" xfId="0" applyFont="1" applyFill="1" applyBorder="1" applyAlignment="1">
      <alignment horizontal="center" vertical="center" wrapText="1" readingOrder="1"/>
    </xf>
    <xf numFmtId="0" fontId="9" fillId="2" borderId="20" xfId="0" applyFont="1" applyFill="1" applyBorder="1" applyAlignment="1">
      <alignment horizontal="justify" vertical="center" wrapText="1" readingOrder="1"/>
    </xf>
    <xf numFmtId="9" fontId="8" fillId="2" borderId="25" xfId="0" applyNumberFormat="1" applyFont="1" applyFill="1" applyBorder="1" applyAlignment="1">
      <alignment horizontal="center" vertical="center" wrapText="1" readingOrder="1"/>
    </xf>
    <xf numFmtId="0" fontId="13" fillId="2" borderId="0" xfId="0" applyFont="1" applyFill="1"/>
    <xf numFmtId="0" fontId="8" fillId="10" borderId="31" xfId="0" applyFont="1" applyFill="1" applyBorder="1" applyAlignment="1">
      <alignment horizontal="center" vertical="center" wrapText="1" readingOrder="1"/>
    </xf>
    <xf numFmtId="0" fontId="8" fillId="10" borderId="32" xfId="0" applyFont="1" applyFill="1" applyBorder="1" applyAlignment="1">
      <alignment horizontal="center" vertical="center" wrapText="1" readingOrder="1"/>
    </xf>
    <xf numFmtId="9" fontId="0" fillId="0" borderId="0" xfId="1" applyFont="1"/>
    <xf numFmtId="0" fontId="22" fillId="0" borderId="0" xfId="0" applyFont="1"/>
    <xf numFmtId="9" fontId="3" fillId="4" borderId="11" xfId="0" applyNumberFormat="1" applyFont="1" applyFill="1" applyBorder="1" applyAlignment="1">
      <alignment horizontal="center" vertical="center" wrapText="1" readingOrder="1"/>
    </xf>
    <xf numFmtId="9" fontId="3" fillId="6" borderId="1" xfId="0" applyNumberFormat="1" applyFont="1" applyFill="1" applyBorder="1" applyAlignment="1">
      <alignment horizontal="center" vertical="center" wrapText="1" readingOrder="1"/>
    </xf>
    <xf numFmtId="9" fontId="3" fillId="3" borderId="1" xfId="0" applyNumberFormat="1" applyFont="1" applyFill="1" applyBorder="1" applyAlignment="1">
      <alignment horizontal="center" vertical="center" wrapText="1" readingOrder="1"/>
    </xf>
    <xf numFmtId="9" fontId="3" fillId="7" borderId="1" xfId="0" applyNumberFormat="1" applyFont="1" applyFill="1" applyBorder="1" applyAlignment="1">
      <alignment horizontal="center" vertical="center" wrapText="1" readingOrder="1"/>
    </xf>
    <xf numFmtId="9" fontId="4" fillId="8" borderId="1" xfId="0" applyNumberFormat="1" applyFont="1" applyFill="1" applyBorder="1" applyAlignment="1">
      <alignment horizontal="center" vertical="center" wrapText="1" readingOrder="1"/>
    </xf>
    <xf numFmtId="0" fontId="23" fillId="12" borderId="0" xfId="0" applyFont="1" applyFill="1" applyAlignment="1">
      <alignment horizontal="center" vertical="center" wrapText="1"/>
    </xf>
    <xf numFmtId="0" fontId="24" fillId="0" borderId="0" xfId="0" applyFont="1"/>
    <xf numFmtId="0" fontId="4" fillId="2" borderId="1" xfId="0" applyFont="1" applyFill="1" applyBorder="1" applyAlignment="1">
      <alignment horizontal="center" vertical="center" wrapText="1" readingOrder="1"/>
    </xf>
    <xf numFmtId="0" fontId="21" fillId="0" borderId="0" xfId="0" applyFont="1" applyAlignment="1">
      <alignment horizontal="center"/>
    </xf>
    <xf numFmtId="10" fontId="2" fillId="2" borderId="0" xfId="0" applyNumberFormat="1" applyFont="1" applyFill="1"/>
    <xf numFmtId="0" fontId="8" fillId="13" borderId="20" xfId="0" applyFont="1" applyFill="1" applyBorder="1" applyAlignment="1">
      <alignment horizontal="center" vertical="center" wrapText="1" readingOrder="1"/>
    </xf>
    <xf numFmtId="0" fontId="9" fillId="13" borderId="20" xfId="0" applyFont="1" applyFill="1" applyBorder="1" applyAlignment="1">
      <alignment horizontal="justify" vertical="center" wrapText="1" readingOrder="1"/>
    </xf>
    <xf numFmtId="10" fontId="9" fillId="13" borderId="25" xfId="0" applyNumberFormat="1" applyFont="1" applyFill="1" applyBorder="1" applyAlignment="1">
      <alignment horizontal="center" vertical="center" wrapText="1" readingOrder="1"/>
    </xf>
    <xf numFmtId="9" fontId="9" fillId="13" borderId="25" xfId="0" applyNumberFormat="1" applyFont="1" applyFill="1" applyBorder="1" applyAlignment="1">
      <alignment horizontal="center" vertical="center" wrapText="1" readingOrder="1"/>
    </xf>
    <xf numFmtId="0" fontId="8" fillId="13" borderId="27" xfId="0" applyFont="1" applyFill="1" applyBorder="1" applyAlignment="1">
      <alignment horizontal="center" vertical="center" wrapText="1" readingOrder="1"/>
    </xf>
    <xf numFmtId="0" fontId="9" fillId="13" borderId="27" xfId="0" applyFont="1" applyFill="1" applyBorder="1" applyAlignment="1">
      <alignment horizontal="justify" vertical="center" wrapText="1" readingOrder="1"/>
    </xf>
    <xf numFmtId="0" fontId="23" fillId="14" borderId="52" xfId="0" applyFont="1" applyFill="1" applyBorder="1" applyAlignment="1">
      <alignment horizontal="center" vertical="center" wrapText="1"/>
    </xf>
    <xf numFmtId="0" fontId="25" fillId="5" borderId="53" xfId="0" applyFont="1" applyFill="1" applyBorder="1" applyAlignment="1">
      <alignment vertical="center" wrapText="1"/>
    </xf>
    <xf numFmtId="0" fontId="26" fillId="0" borderId="54" xfId="0" applyFont="1" applyBorder="1" applyAlignment="1">
      <alignment horizontal="justify" vertical="center" wrapText="1"/>
    </xf>
    <xf numFmtId="0" fontId="25" fillId="5" borderId="55" xfId="0" applyFont="1" applyFill="1" applyBorder="1" applyAlignment="1">
      <alignment vertical="center" wrapText="1"/>
    </xf>
    <xf numFmtId="0" fontId="27" fillId="2" borderId="0" xfId="0" applyFont="1" applyFill="1"/>
    <xf numFmtId="0" fontId="20" fillId="0" borderId="0" xfId="0" applyFont="1" applyAlignment="1">
      <alignment vertical="center"/>
    </xf>
    <xf numFmtId="0" fontId="30" fillId="0" borderId="0" xfId="0" applyFont="1" applyAlignment="1">
      <alignment vertical="center"/>
    </xf>
    <xf numFmtId="0" fontId="14" fillId="0" borderId="12" xfId="2" quotePrefix="1" applyBorder="1" applyAlignment="1">
      <alignment vertical="top" wrapText="1"/>
    </xf>
    <xf numFmtId="0" fontId="14" fillId="0" borderId="0" xfId="2" quotePrefix="1" applyAlignment="1">
      <alignment vertical="top" wrapText="1"/>
    </xf>
    <xf numFmtId="0" fontId="14" fillId="0" borderId="13" xfId="2" quotePrefix="1" applyBorder="1" applyAlignment="1">
      <alignment vertical="top" wrapText="1"/>
    </xf>
    <xf numFmtId="0" fontId="14" fillId="2" borderId="12" xfId="2" applyFill="1" applyBorder="1"/>
    <xf numFmtId="0" fontId="14" fillId="2" borderId="13" xfId="2" applyFill="1" applyBorder="1"/>
    <xf numFmtId="0" fontId="14" fillId="2" borderId="14" xfId="2" applyFill="1" applyBorder="1"/>
    <xf numFmtId="0" fontId="14" fillId="2" borderId="16" xfId="2" applyFill="1" applyBorder="1"/>
    <xf numFmtId="0" fontId="14" fillId="2" borderId="15" xfId="2" applyFill="1" applyBorder="1"/>
    <xf numFmtId="0" fontId="17" fillId="2" borderId="0" xfId="0" applyFont="1" applyFill="1" applyAlignment="1">
      <alignment horizontal="left" vertical="center" wrapText="1"/>
    </xf>
    <xf numFmtId="0" fontId="28" fillId="15" borderId="62" xfId="0" applyFont="1" applyFill="1" applyBorder="1" applyAlignment="1">
      <alignment horizontal="left" vertical="center"/>
    </xf>
    <xf numFmtId="0" fontId="32" fillId="2" borderId="63" xfId="0" applyFont="1" applyFill="1" applyBorder="1" applyAlignment="1">
      <alignment horizontal="justify" vertical="center" wrapText="1"/>
    </xf>
    <xf numFmtId="0" fontId="17" fillId="2" borderId="62" xfId="0" applyFont="1" applyFill="1" applyBorder="1" applyAlignment="1">
      <alignment vertical="center" wrapText="1"/>
    </xf>
    <xf numFmtId="0" fontId="14" fillId="2" borderId="63" xfId="2" applyFill="1" applyBorder="1" applyAlignment="1">
      <alignment vertical="center" wrapText="1"/>
    </xf>
    <xf numFmtId="0" fontId="28" fillId="2" borderId="62" xfId="0" applyFont="1" applyFill="1" applyBorder="1" applyAlignment="1">
      <alignment horizontal="left" vertical="center" wrapText="1"/>
    </xf>
    <xf numFmtId="0" fontId="28" fillId="15" borderId="62" xfId="0" applyFont="1" applyFill="1" applyBorder="1" applyAlignment="1">
      <alignment horizontal="left" vertical="center" wrapText="1"/>
    </xf>
    <xf numFmtId="0" fontId="17" fillId="2" borderId="64" xfId="0" applyFont="1" applyFill="1" applyBorder="1" applyAlignment="1">
      <alignment vertical="center" wrapText="1"/>
    </xf>
    <xf numFmtId="0" fontId="17" fillId="2" borderId="65" xfId="0" applyFont="1" applyFill="1" applyBorder="1" applyAlignment="1">
      <alignment vertical="center" wrapText="1"/>
    </xf>
    <xf numFmtId="0" fontId="29" fillId="0" borderId="0" xfId="0" applyFont="1" applyAlignment="1">
      <alignment wrapText="1"/>
    </xf>
    <xf numFmtId="0" fontId="23" fillId="14" borderId="67" xfId="0" applyFont="1" applyFill="1" applyBorder="1" applyAlignment="1">
      <alignment horizontal="center" vertical="center" wrapText="1"/>
    </xf>
    <xf numFmtId="0" fontId="29" fillId="28" borderId="68" xfId="0" applyFont="1" applyFill="1" applyBorder="1" applyAlignment="1">
      <alignment vertical="center" wrapText="1"/>
    </xf>
    <xf numFmtId="0" fontId="29" fillId="29" borderId="0" xfId="0" applyFont="1" applyFill="1" applyAlignment="1">
      <alignment wrapText="1"/>
    </xf>
    <xf numFmtId="9" fontId="28" fillId="0" borderId="2" xfId="1" applyFont="1" applyFill="1" applyBorder="1" applyAlignment="1" applyProtection="1">
      <alignment vertical="center" wrapText="1"/>
      <protection hidden="1"/>
    </xf>
    <xf numFmtId="0" fontId="41" fillId="2" borderId="0" xfId="0" applyFont="1" applyFill="1"/>
    <xf numFmtId="0" fontId="43" fillId="0" borderId="20" xfId="0" applyFont="1" applyBorder="1" applyAlignment="1">
      <alignment vertical="center"/>
    </xf>
    <xf numFmtId="0" fontId="41" fillId="0" borderId="0" xfId="0" applyFont="1"/>
    <xf numFmtId="0" fontId="9" fillId="29" borderId="0" xfId="0" applyFont="1" applyFill="1"/>
    <xf numFmtId="0" fontId="9" fillId="29" borderId="0" xfId="0" applyFont="1" applyFill="1" applyAlignment="1">
      <alignment horizontal="center"/>
    </xf>
    <xf numFmtId="0" fontId="9" fillId="29" borderId="0" xfId="0" applyFont="1" applyFill="1" applyAlignment="1">
      <alignment vertical="center"/>
    </xf>
    <xf numFmtId="0" fontId="45" fillId="0" borderId="0" xfId="0" applyFont="1"/>
    <xf numFmtId="0" fontId="46" fillId="30" borderId="78" xfId="0" applyFont="1" applyFill="1" applyBorder="1" applyAlignment="1">
      <alignment horizontal="center" vertical="center" wrapText="1"/>
    </xf>
    <xf numFmtId="0" fontId="47" fillId="31" borderId="78" xfId="0" applyFont="1" applyFill="1" applyBorder="1" applyAlignment="1">
      <alignment horizontal="center" vertical="center"/>
    </xf>
    <xf numFmtId="0" fontId="47" fillId="31" borderId="78" xfId="0" applyFont="1" applyFill="1" applyBorder="1" applyAlignment="1">
      <alignment horizontal="center" vertical="center" wrapText="1"/>
    </xf>
    <xf numFmtId="0" fontId="47" fillId="31" borderId="79" xfId="0" applyFont="1" applyFill="1" applyBorder="1" applyAlignment="1">
      <alignment horizontal="center" vertical="center"/>
    </xf>
    <xf numFmtId="0" fontId="47" fillId="31" borderId="80" xfId="0" applyFont="1" applyFill="1" applyBorder="1" applyAlignment="1">
      <alignment horizontal="center" vertical="center"/>
    </xf>
    <xf numFmtId="0" fontId="47" fillId="31" borderId="20" xfId="0" applyFont="1" applyFill="1" applyBorder="1" applyAlignment="1">
      <alignment horizontal="center" vertical="center" textRotation="90"/>
    </xf>
    <xf numFmtId="0" fontId="47" fillId="31" borderId="70" xfId="0" applyFont="1" applyFill="1" applyBorder="1" applyAlignment="1">
      <alignment horizontal="center" vertical="center"/>
    </xf>
    <xf numFmtId="0" fontId="48" fillId="0" borderId="0" xfId="0" applyFont="1"/>
    <xf numFmtId="0" fontId="25" fillId="0" borderId="20" xfId="0" applyFont="1" applyBorder="1" applyAlignment="1">
      <alignment horizontal="center" vertical="center" wrapText="1"/>
    </xf>
    <xf numFmtId="0" fontId="9" fillId="29" borderId="20" xfId="0" applyFont="1" applyFill="1" applyBorder="1" applyAlignment="1">
      <alignment horizontal="center" vertical="center" wrapText="1"/>
    </xf>
    <xf numFmtId="0" fontId="8" fillId="32" borderId="81" xfId="0" applyFont="1" applyFill="1" applyBorder="1" applyAlignment="1">
      <alignment horizontal="center" vertical="center"/>
    </xf>
    <xf numFmtId="0" fontId="8" fillId="32" borderId="79" xfId="0" applyFont="1" applyFill="1" applyBorder="1" applyAlignment="1">
      <alignment horizontal="center" vertical="center"/>
    </xf>
    <xf numFmtId="0" fontId="0" fillId="0" borderId="20" xfId="0" applyBorder="1"/>
    <xf numFmtId="0" fontId="0" fillId="0" borderId="20" xfId="0" applyBorder="1" applyAlignment="1">
      <alignment horizontal="center" vertical="center"/>
    </xf>
    <xf numFmtId="0" fontId="9" fillId="29" borderId="20" xfId="0" applyFont="1" applyFill="1" applyBorder="1" applyAlignment="1">
      <alignment horizontal="center"/>
    </xf>
    <xf numFmtId="0" fontId="0" fillId="0" borderId="0" xfId="0" applyAlignment="1">
      <alignment horizontal="center"/>
    </xf>
    <xf numFmtId="0" fontId="45" fillId="2" borderId="82" xfId="0" applyFont="1" applyFill="1" applyBorder="1" applyAlignment="1">
      <alignment horizontal="center" vertical="center" wrapText="1"/>
    </xf>
    <xf numFmtId="0" fontId="49" fillId="29" borderId="20" xfId="0" applyFont="1" applyFill="1" applyBorder="1" applyAlignment="1">
      <alignment wrapText="1"/>
    </xf>
    <xf numFmtId="0" fontId="29" fillId="29" borderId="20" xfId="0" applyFont="1" applyFill="1" applyBorder="1" applyAlignment="1">
      <alignment horizontal="center" vertical="center" wrapText="1"/>
    </xf>
    <xf numFmtId="0" fontId="0" fillId="33" borderId="20" xfId="0" applyFill="1" applyBorder="1" applyAlignment="1">
      <alignment vertical="center"/>
    </xf>
    <xf numFmtId="0" fontId="49" fillId="29" borderId="0" xfId="0" applyFont="1" applyFill="1" applyAlignment="1">
      <alignment vertical="center" wrapText="1"/>
    </xf>
    <xf numFmtId="0" fontId="29" fillId="29" borderId="0" xfId="0" applyFont="1" applyFill="1" applyAlignment="1">
      <alignment vertical="center" wrapText="1"/>
    </xf>
    <xf numFmtId="9" fontId="24" fillId="0" borderId="0" xfId="0" applyNumberFormat="1" applyFont="1"/>
    <xf numFmtId="0" fontId="50" fillId="29" borderId="20" xfId="0" applyFont="1" applyFill="1" applyBorder="1" applyAlignment="1">
      <alignment horizontal="center" vertical="center"/>
    </xf>
    <xf numFmtId="0" fontId="51" fillId="0" borderId="20" xfId="0" applyFont="1" applyBorder="1" applyAlignment="1">
      <alignment horizontal="center" vertical="center" wrapText="1"/>
    </xf>
    <xf numFmtId="0" fontId="50" fillId="29" borderId="20" xfId="0" applyFont="1" applyFill="1" applyBorder="1" applyAlignment="1">
      <alignment horizontal="center"/>
    </xf>
    <xf numFmtId="0" fontId="21" fillId="11" borderId="69" xfId="0" applyFont="1" applyFill="1" applyBorder="1" applyAlignment="1">
      <alignment horizontal="center" vertical="center"/>
    </xf>
    <xf numFmtId="0" fontId="54" fillId="2" borderId="20" xfId="0" applyFont="1" applyFill="1" applyBorder="1" applyAlignment="1">
      <alignment horizontal="center" vertical="center"/>
    </xf>
    <xf numFmtId="0" fontId="0" fillId="2" borderId="69" xfId="0" applyFill="1" applyBorder="1"/>
    <xf numFmtId="0" fontId="45" fillId="2" borderId="69" xfId="0" applyFont="1" applyFill="1" applyBorder="1"/>
    <xf numFmtId="0" fontId="17" fillId="11" borderId="60" xfId="3" applyFont="1" applyFill="1" applyBorder="1" applyAlignment="1">
      <alignment horizontal="center" vertical="center" wrapText="1"/>
    </xf>
    <xf numFmtId="0" fontId="17" fillId="11" borderId="61" xfId="2" applyFont="1" applyFill="1" applyBorder="1" applyAlignment="1">
      <alignment horizontal="center" vertical="center"/>
    </xf>
    <xf numFmtId="0" fontId="27" fillId="2" borderId="63" xfId="2" applyFont="1" applyFill="1" applyBorder="1" applyAlignment="1">
      <alignment vertical="center" wrapText="1"/>
    </xf>
    <xf numFmtId="0" fontId="55" fillId="2" borderId="0" xfId="0" applyFont="1" applyFill="1"/>
    <xf numFmtId="0" fontId="27" fillId="2" borderId="12" xfId="0" applyFont="1" applyFill="1" applyBorder="1"/>
    <xf numFmtId="0" fontId="55" fillId="2" borderId="13" xfId="0" applyFont="1" applyFill="1" applyBorder="1"/>
    <xf numFmtId="0" fontId="55" fillId="2" borderId="12" xfId="0" applyFont="1" applyFill="1" applyBorder="1"/>
    <xf numFmtId="0" fontId="52" fillId="2" borderId="0" xfId="0" applyFont="1" applyFill="1"/>
    <xf numFmtId="0" fontId="54" fillId="11" borderId="84" xfId="3" applyFont="1" applyFill="1" applyBorder="1" applyAlignment="1">
      <alignment horizontal="center" vertical="center" wrapText="1"/>
    </xf>
    <xf numFmtId="0" fontId="54" fillId="11" borderId="84" xfId="2" applyFont="1" applyFill="1" applyBorder="1" applyAlignment="1">
      <alignment horizontal="center" vertical="center"/>
    </xf>
    <xf numFmtId="0" fontId="17" fillId="2" borderId="60" xfId="0" applyFont="1" applyFill="1" applyBorder="1" applyAlignment="1">
      <alignment vertical="center" wrapText="1"/>
    </xf>
    <xf numFmtId="0" fontId="14" fillId="2" borderId="61" xfId="2" applyFill="1" applyBorder="1" applyAlignment="1">
      <alignment vertical="center" wrapText="1"/>
    </xf>
    <xf numFmtId="0" fontId="14" fillId="2" borderId="65" xfId="2" applyFill="1" applyBorder="1" applyAlignment="1">
      <alignment vertical="center" wrapText="1"/>
    </xf>
    <xf numFmtId="0" fontId="0" fillId="2" borderId="69" xfId="0" applyFill="1" applyBorder="1" applyAlignment="1">
      <alignment vertical="center"/>
    </xf>
    <xf numFmtId="0" fontId="0" fillId="2" borderId="69" xfId="0" applyFill="1" applyBorder="1" applyAlignment="1">
      <alignment vertical="center" wrapText="1"/>
    </xf>
    <xf numFmtId="1" fontId="0" fillId="2" borderId="69" xfId="0" applyNumberFormat="1" applyFill="1" applyBorder="1" applyAlignment="1">
      <alignment horizontal="center" vertical="center"/>
    </xf>
    <xf numFmtId="9" fontId="2" fillId="2" borderId="0" xfId="0" applyNumberFormat="1" applyFont="1" applyFill="1"/>
    <xf numFmtId="0" fontId="0" fillId="29" borderId="0" xfId="0" applyFill="1"/>
    <xf numFmtId="0" fontId="59" fillId="0" borderId="20" xfId="0" applyFont="1" applyBorder="1" applyAlignment="1">
      <alignment horizontal="center" vertical="center" wrapText="1"/>
    </xf>
    <xf numFmtId="0" fontId="60" fillId="4" borderId="71" xfId="0" applyFont="1" applyFill="1" applyBorder="1" applyAlignment="1">
      <alignment vertical="center" wrapText="1"/>
    </xf>
    <xf numFmtId="0" fontId="61" fillId="35" borderId="71" xfId="0" applyFont="1" applyFill="1" applyBorder="1" applyAlignment="1">
      <alignment vertical="center" wrapText="1"/>
    </xf>
    <xf numFmtId="0" fontId="61" fillId="35" borderId="38" xfId="0" applyFont="1" applyFill="1" applyBorder="1" applyAlignment="1">
      <alignment vertical="center" wrapText="1"/>
    </xf>
    <xf numFmtId="0" fontId="61" fillId="35" borderId="72" xfId="0" applyFont="1" applyFill="1" applyBorder="1" applyAlignment="1">
      <alignment vertical="center" wrapText="1"/>
    </xf>
    <xf numFmtId="0" fontId="62" fillId="0" borderId="20" xfId="0" applyFont="1" applyBorder="1" applyAlignment="1">
      <alignment vertical="center" wrapText="1"/>
    </xf>
    <xf numFmtId="0" fontId="62" fillId="0" borderId="20" xfId="0" applyFont="1" applyBorder="1" applyAlignment="1">
      <alignment horizontal="center" vertical="center" wrapText="1"/>
    </xf>
    <xf numFmtId="0" fontId="60" fillId="36" borderId="46" xfId="0" applyFont="1" applyFill="1" applyBorder="1" applyAlignment="1">
      <alignment vertical="center" wrapText="1"/>
    </xf>
    <xf numFmtId="0" fontId="62" fillId="0" borderId="20" xfId="0" applyFont="1" applyBorder="1" applyAlignment="1">
      <alignment horizontal="justify" vertical="center" wrapText="1"/>
    </xf>
    <xf numFmtId="0" fontId="60" fillId="8" borderId="51" xfId="0" applyFont="1" applyFill="1" applyBorder="1" applyAlignment="1">
      <alignment vertical="center" wrapText="1"/>
    </xf>
    <xf numFmtId="9" fontId="27" fillId="0" borderId="2" xfId="1" applyFont="1" applyBorder="1" applyAlignment="1" applyProtection="1">
      <alignment horizontal="center" vertical="center"/>
      <protection hidden="1"/>
    </xf>
    <xf numFmtId="9" fontId="27" fillId="0" borderId="2" xfId="0" applyNumberFormat="1" applyFont="1" applyBorder="1" applyAlignment="1" applyProtection="1">
      <alignment horizontal="center" vertical="center"/>
      <protection hidden="1"/>
    </xf>
    <xf numFmtId="9" fontId="14" fillId="0" borderId="2" xfId="1" applyFont="1" applyBorder="1" applyAlignment="1" applyProtection="1">
      <alignment horizontal="center" vertical="center"/>
      <protection hidden="1"/>
    </xf>
    <xf numFmtId="9" fontId="14" fillId="0" borderId="2" xfId="0" applyNumberFormat="1" applyFont="1" applyBorder="1" applyAlignment="1" applyProtection="1">
      <alignment horizontal="center" vertical="center"/>
      <protection hidden="1"/>
    </xf>
    <xf numFmtId="9" fontId="17" fillId="0" borderId="2" xfId="1" applyFont="1" applyFill="1" applyBorder="1" applyAlignment="1" applyProtection="1">
      <alignment vertical="center" wrapText="1"/>
      <protection hidden="1"/>
    </xf>
    <xf numFmtId="16" fontId="0" fillId="2" borderId="69" xfId="0" applyNumberFormat="1" applyFill="1" applyBorder="1" applyAlignment="1">
      <alignment horizontal="center" vertical="center"/>
    </xf>
    <xf numFmtId="0" fontId="0" fillId="2" borderId="0" xfId="0" applyFill="1" applyAlignment="1">
      <alignment horizontal="center" vertical="center"/>
    </xf>
    <xf numFmtId="0" fontId="28" fillId="11" borderId="69" xfId="0" applyFont="1" applyFill="1" applyBorder="1" applyAlignment="1" applyProtection="1">
      <alignment horizontal="center" vertical="center"/>
      <protection hidden="1"/>
    </xf>
    <xf numFmtId="0" fontId="27" fillId="2" borderId="0" xfId="0" applyFont="1" applyFill="1" applyProtection="1">
      <protection hidden="1"/>
    </xf>
    <xf numFmtId="0" fontId="57" fillId="34" borderId="2" xfId="0" applyFont="1" applyFill="1" applyBorder="1" applyAlignment="1" applyProtection="1">
      <alignment horizontal="center" vertical="center" textRotation="90" wrapText="1"/>
      <protection hidden="1"/>
    </xf>
    <xf numFmtId="0" fontId="28" fillId="11" borderId="2" xfId="0" applyFont="1" applyFill="1" applyBorder="1" applyAlignment="1" applyProtection="1">
      <alignment horizontal="center" vertical="center" textRotation="90"/>
      <protection hidden="1"/>
    </xf>
    <xf numFmtId="17" fontId="17" fillId="17" borderId="69" xfId="0" applyNumberFormat="1" applyFont="1" applyFill="1" applyBorder="1" applyAlignment="1" applyProtection="1">
      <alignment horizontal="center" vertical="center" wrapText="1"/>
      <protection hidden="1"/>
    </xf>
    <xf numFmtId="17" fontId="17" fillId="18" borderId="69" xfId="0" applyNumberFormat="1" applyFont="1" applyFill="1" applyBorder="1" applyAlignment="1" applyProtection="1">
      <alignment horizontal="center" vertical="center" wrapText="1"/>
      <protection hidden="1"/>
    </xf>
    <xf numFmtId="17" fontId="17" fillId="19" borderId="69" xfId="0" applyNumberFormat="1" applyFont="1" applyFill="1" applyBorder="1" applyAlignment="1" applyProtection="1">
      <alignment horizontal="center" vertical="center" wrapText="1"/>
      <protection hidden="1"/>
    </xf>
    <xf numFmtId="0" fontId="37" fillId="27" borderId="69" xfId="0" applyFont="1" applyFill="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vertical="top"/>
      <protection hidden="1"/>
    </xf>
    <xf numFmtId="0" fontId="14" fillId="0" borderId="2" xfId="0" applyFont="1" applyBorder="1" applyAlignment="1" applyProtection="1">
      <alignment horizontal="justify" vertical="center" wrapText="1"/>
      <protection hidden="1"/>
    </xf>
    <xf numFmtId="0" fontId="14" fillId="0" borderId="2" xfId="0" applyFont="1" applyBorder="1" applyAlignment="1" applyProtection="1">
      <alignment horizontal="center" vertical="center" textRotation="90"/>
      <protection hidden="1"/>
    </xf>
    <xf numFmtId="9" fontId="14" fillId="2" borderId="2" xfId="0" applyNumberFormat="1" applyFont="1" applyFill="1" applyBorder="1" applyAlignment="1" applyProtection="1">
      <alignment horizontal="center" vertical="center" textRotation="90"/>
      <protection hidden="1"/>
    </xf>
    <xf numFmtId="1" fontId="14" fillId="2" borderId="2" xfId="0" applyNumberFormat="1" applyFont="1" applyFill="1" applyBorder="1" applyAlignment="1" applyProtection="1">
      <alignment horizontal="center" vertical="center" textRotation="90"/>
      <protection hidden="1"/>
    </xf>
    <xf numFmtId="1" fontId="14" fillId="2" borderId="2" xfId="0" applyNumberFormat="1" applyFont="1" applyFill="1" applyBorder="1" applyAlignment="1" applyProtection="1">
      <alignment horizontal="center"/>
      <protection hidden="1"/>
    </xf>
    <xf numFmtId="9" fontId="17" fillId="2" borderId="2" xfId="0" applyNumberFormat="1" applyFont="1" applyFill="1" applyBorder="1" applyAlignment="1" applyProtection="1">
      <alignment horizontal="center" vertical="center"/>
      <protection hidden="1"/>
    </xf>
    <xf numFmtId="14" fontId="14" fillId="0" borderId="4" xfId="0" applyNumberFormat="1" applyFont="1" applyBorder="1" applyAlignment="1" applyProtection="1">
      <alignment horizontal="center" vertical="center" wrapText="1"/>
      <protection hidden="1"/>
    </xf>
    <xf numFmtId="0" fontId="14" fillId="0" borderId="2" xfId="0" applyFont="1" applyBorder="1" applyAlignment="1" applyProtection="1">
      <alignment horizontal="justify" vertical="top" wrapText="1"/>
      <protection hidden="1"/>
    </xf>
    <xf numFmtId="0" fontId="14" fillId="0" borderId="2" xfId="0" applyFont="1" applyBorder="1" applyAlignment="1" applyProtection="1">
      <alignment vertical="top" wrapText="1"/>
      <protection hidden="1"/>
    </xf>
    <xf numFmtId="0" fontId="14" fillId="0" borderId="2" xfId="0" applyFont="1" applyBorder="1" applyAlignment="1" applyProtection="1">
      <alignment horizontal="justify" vertical="top"/>
      <protection hidden="1"/>
    </xf>
    <xf numFmtId="0" fontId="14" fillId="2" borderId="0" xfId="0" applyFont="1" applyFill="1" applyAlignment="1" applyProtection="1">
      <alignment horizontal="left" vertical="center"/>
      <protection hidden="1"/>
    </xf>
    <xf numFmtId="0" fontId="14" fillId="0" borderId="2" xfId="0" applyFont="1" applyBorder="1" applyAlignment="1" applyProtection="1">
      <alignment horizontal="left" vertical="center" wrapText="1"/>
      <protection hidden="1"/>
    </xf>
    <xf numFmtId="0" fontId="14" fillId="0" borderId="4" xfId="0" applyFont="1" applyBorder="1" applyAlignment="1" applyProtection="1">
      <alignment horizontal="center" vertical="top" wrapText="1"/>
      <protection hidden="1"/>
    </xf>
    <xf numFmtId="0" fontId="27" fillId="0" borderId="2" xfId="0" applyFont="1" applyBorder="1" applyAlignment="1" applyProtection="1">
      <alignment horizontal="center" vertical="top"/>
      <protection hidden="1"/>
    </xf>
    <xf numFmtId="0" fontId="27" fillId="0" borderId="2" xfId="0" applyFont="1" applyBorder="1" applyAlignment="1" applyProtection="1">
      <alignment horizontal="justify" vertical="top" wrapText="1"/>
      <protection hidden="1"/>
    </xf>
    <xf numFmtId="0" fontId="27" fillId="0" borderId="2" xfId="0" applyFont="1" applyBorder="1" applyAlignment="1" applyProtection="1">
      <alignment horizontal="center" vertical="center" textRotation="90"/>
      <protection hidden="1"/>
    </xf>
    <xf numFmtId="9" fontId="27" fillId="2" borderId="2" xfId="0" applyNumberFormat="1" applyFont="1" applyFill="1" applyBorder="1" applyAlignment="1" applyProtection="1">
      <alignment horizontal="center" vertical="center" textRotation="90"/>
      <protection hidden="1"/>
    </xf>
    <xf numFmtId="1" fontId="27" fillId="2" borderId="2" xfId="0" applyNumberFormat="1" applyFont="1" applyFill="1" applyBorder="1" applyAlignment="1" applyProtection="1">
      <alignment horizontal="center" vertical="center" textRotation="90"/>
      <protection hidden="1"/>
    </xf>
    <xf numFmtId="1" fontId="27" fillId="2" borderId="2" xfId="0" applyNumberFormat="1" applyFont="1" applyFill="1" applyBorder="1" applyAlignment="1" applyProtection="1">
      <alignment horizontal="center"/>
      <protection hidden="1"/>
    </xf>
    <xf numFmtId="9" fontId="28" fillId="2" borderId="2" xfId="0" applyNumberFormat="1" applyFont="1" applyFill="1" applyBorder="1" applyAlignment="1" applyProtection="1">
      <alignment horizontal="center" vertical="center"/>
      <protection hidden="1"/>
    </xf>
    <xf numFmtId="0" fontId="27" fillId="0" borderId="2" xfId="0" applyFont="1" applyBorder="1" applyAlignment="1" applyProtection="1">
      <alignment vertical="top" wrapText="1"/>
      <protection hidden="1"/>
    </xf>
    <xf numFmtId="0" fontId="14" fillId="0" borderId="8" xfId="0" applyFont="1" applyBorder="1" applyAlignment="1" applyProtection="1">
      <alignment horizontal="center" vertical="top" wrapText="1"/>
      <protection hidden="1"/>
    </xf>
    <xf numFmtId="0" fontId="14" fillId="0" borderId="5" xfId="0" applyFont="1" applyBorder="1" applyAlignment="1" applyProtection="1">
      <alignment horizontal="center" vertical="top" wrapText="1"/>
      <protection hidden="1"/>
    </xf>
    <xf numFmtId="0" fontId="27" fillId="2" borderId="0" xfId="0" applyFont="1" applyFill="1" applyAlignment="1" applyProtection="1">
      <alignment horizontal="left" vertical="center"/>
      <protection hidden="1"/>
    </xf>
    <xf numFmtId="0" fontId="2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protection hidden="1"/>
    </xf>
    <xf numFmtId="0" fontId="0" fillId="2" borderId="69" xfId="0" applyFill="1" applyBorder="1" applyAlignment="1">
      <alignment horizontal="center" vertical="center"/>
    </xf>
    <xf numFmtId="1" fontId="45" fillId="2" borderId="69" xfId="0" applyNumberFormat="1" applyFont="1" applyFill="1" applyBorder="1" applyAlignment="1">
      <alignment horizontal="center" vertical="center"/>
    </xf>
    <xf numFmtId="0" fontId="45" fillId="2" borderId="69" xfId="0" applyFont="1" applyFill="1" applyBorder="1" applyAlignment="1">
      <alignment horizontal="justify" vertical="center" wrapText="1"/>
    </xf>
    <xf numFmtId="0" fontId="0" fillId="2" borderId="69" xfId="0" applyFill="1" applyBorder="1" applyAlignment="1">
      <alignment horizontal="justify" vertical="center" wrapText="1"/>
    </xf>
    <xf numFmtId="0" fontId="14" fillId="0" borderId="4"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9" fontId="17" fillId="0" borderId="8" xfId="1" applyFont="1" applyFill="1" applyBorder="1" applyAlignment="1" applyProtection="1">
      <alignment horizontal="center" vertical="center" wrapText="1"/>
      <protection hidden="1"/>
    </xf>
    <xf numFmtId="9" fontId="17" fillId="0" borderId="5" xfId="1" applyFont="1" applyFill="1" applyBorder="1" applyAlignment="1" applyProtection="1">
      <alignment horizontal="center" vertical="center" wrapText="1"/>
      <protection hidden="1"/>
    </xf>
    <xf numFmtId="9" fontId="28" fillId="0" borderId="4" xfId="1" applyFont="1" applyFill="1" applyBorder="1" applyAlignment="1" applyProtection="1">
      <alignment horizontal="center" vertical="center" wrapText="1"/>
      <protection hidden="1"/>
    </xf>
    <xf numFmtId="9" fontId="28" fillId="0" borderId="8" xfId="1" applyFont="1" applyFill="1" applyBorder="1" applyAlignment="1" applyProtection="1">
      <alignment horizontal="center" vertical="center" wrapText="1"/>
      <protection hidden="1"/>
    </xf>
    <xf numFmtId="9" fontId="28" fillId="0" borderId="5" xfId="1" applyFont="1" applyFill="1" applyBorder="1" applyAlignment="1" applyProtection="1">
      <alignment horizontal="center" vertical="center" wrapText="1"/>
      <protection hidden="1"/>
    </xf>
    <xf numFmtId="0" fontId="14" fillId="0" borderId="4"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9" fontId="27" fillId="2" borderId="0" xfId="0" applyNumberFormat="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9" fontId="27" fillId="2" borderId="2" xfId="0" applyNumberFormat="1" applyFont="1" applyFill="1" applyBorder="1" applyAlignment="1" applyProtection="1">
      <alignment horizontal="center" vertical="center"/>
      <protection hidden="1"/>
    </xf>
    <xf numFmtId="9" fontId="14" fillId="2" borderId="2" xfId="0" applyNumberFormat="1" applyFont="1" applyFill="1" applyBorder="1" applyAlignment="1" applyProtection="1">
      <alignment horizontal="center" vertical="center"/>
      <protection hidden="1"/>
    </xf>
    <xf numFmtId="0" fontId="28" fillId="11" borderId="10" xfId="0" applyFont="1" applyFill="1" applyBorder="1" applyAlignment="1" applyProtection="1">
      <alignment horizontal="center" vertical="center"/>
      <protection hidden="1"/>
    </xf>
    <xf numFmtId="0" fontId="28" fillId="11" borderId="2" xfId="0" applyFont="1" applyFill="1" applyBorder="1" applyAlignment="1" applyProtection="1">
      <alignment horizontal="center" vertical="center" textRotation="90" wrapText="1"/>
      <protection hidden="1"/>
    </xf>
    <xf numFmtId="0" fontId="28" fillId="11" borderId="4" xfId="0" applyFont="1" applyFill="1" applyBorder="1" applyAlignment="1" applyProtection="1">
      <alignment horizontal="center" vertical="center" textRotation="90"/>
      <protection hidden="1"/>
    </xf>
    <xf numFmtId="0" fontId="27" fillId="0" borderId="2" xfId="0" applyFont="1" applyBorder="1" applyAlignment="1" applyProtection="1">
      <alignment horizontal="left" vertical="center" wrapText="1"/>
      <protection hidden="1"/>
    </xf>
    <xf numFmtId="16" fontId="0" fillId="2" borderId="69" xfId="0" applyNumberFormat="1" applyFill="1" applyBorder="1" applyAlignment="1">
      <alignment horizontal="right" vertical="center" wrapText="1"/>
    </xf>
    <xf numFmtId="0" fontId="0" fillId="2" borderId="69" xfId="0" applyFill="1" applyBorder="1" applyAlignment="1">
      <alignment horizontal="center" vertical="center" wrapText="1"/>
    </xf>
    <xf numFmtId="1" fontId="0" fillId="2" borderId="69" xfId="0" applyNumberFormat="1" applyFill="1" applyBorder="1" applyAlignment="1">
      <alignment horizontal="left" vertical="center" wrapText="1"/>
    </xf>
    <xf numFmtId="1" fontId="0" fillId="2" borderId="69" xfId="0" applyNumberFormat="1" applyFill="1" applyBorder="1" applyAlignment="1">
      <alignment horizontal="center" vertical="center" wrapText="1"/>
    </xf>
    <xf numFmtId="0" fontId="17" fillId="0" borderId="0" xfId="0" applyFont="1" applyAlignment="1" applyProtection="1">
      <alignment vertical="center"/>
      <protection hidden="1"/>
    </xf>
    <xf numFmtId="0" fontId="17" fillId="0" borderId="36" xfId="0" applyFont="1" applyBorder="1" applyAlignment="1" applyProtection="1">
      <alignment vertical="center"/>
      <protection hidden="1"/>
    </xf>
    <xf numFmtId="0" fontId="17" fillId="0" borderId="56" xfId="0" applyFont="1" applyBorder="1" applyAlignment="1" applyProtection="1">
      <alignment vertical="center"/>
      <protection hidden="1"/>
    </xf>
    <xf numFmtId="0" fontId="17" fillId="0" borderId="57" xfId="0" applyFont="1" applyBorder="1" applyAlignment="1" applyProtection="1">
      <alignment vertical="center"/>
      <protection hidden="1"/>
    </xf>
    <xf numFmtId="0" fontId="34" fillId="2" borderId="0" xfId="0" applyFont="1" applyFill="1" applyProtection="1">
      <protection hidden="1"/>
    </xf>
    <xf numFmtId="0" fontId="32" fillId="37" borderId="2" xfId="0" applyFont="1" applyFill="1" applyBorder="1" applyAlignment="1" applyProtection="1">
      <alignment horizontal="center" vertical="center" wrapText="1"/>
      <protection locked="0" hidden="1"/>
    </xf>
    <xf numFmtId="0" fontId="32" fillId="37" borderId="2" xfId="0" applyFont="1" applyFill="1" applyBorder="1" applyAlignment="1" applyProtection="1">
      <alignment horizontal="center" vertical="center" wrapText="1"/>
      <protection locked="0"/>
    </xf>
    <xf numFmtId="0" fontId="32" fillId="37" borderId="2" xfId="0" applyFont="1" applyFill="1" applyBorder="1" applyAlignment="1">
      <alignment horizontal="center" vertical="center" wrapText="1"/>
    </xf>
    <xf numFmtId="0" fontId="32" fillId="0" borderId="2" xfId="0" applyFont="1" applyBorder="1" applyAlignment="1">
      <alignment horizontal="left" vertical="center" wrapText="1"/>
    </xf>
    <xf numFmtId="9" fontId="32" fillId="37" borderId="2" xfId="0" applyNumberFormat="1" applyFont="1" applyFill="1" applyBorder="1" applyAlignment="1">
      <alignment horizontal="center" vertical="center" wrapText="1"/>
    </xf>
    <xf numFmtId="0" fontId="32" fillId="37" borderId="2" xfId="0" applyFont="1" applyFill="1" applyBorder="1" applyAlignment="1">
      <alignment horizontal="left" vertical="center" wrapText="1"/>
    </xf>
    <xf numFmtId="0" fontId="14" fillId="37" borderId="2" xfId="0" applyFont="1" applyFill="1" applyBorder="1" applyAlignment="1">
      <alignment horizontal="left" vertical="center" wrapText="1"/>
    </xf>
    <xf numFmtId="0" fontId="14" fillId="37" borderId="2" xfId="0" applyFont="1" applyFill="1" applyBorder="1" applyAlignment="1">
      <alignment vertical="center" wrapText="1"/>
    </xf>
    <xf numFmtId="14" fontId="32" fillId="2" borderId="2" xfId="0" applyNumberFormat="1" applyFont="1" applyFill="1" applyBorder="1" applyAlignment="1">
      <alignment horizontal="justify" vertical="center" wrapText="1"/>
    </xf>
    <xf numFmtId="14" fontId="27" fillId="0" borderId="2" xfId="0"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9" fontId="32" fillId="37" borderId="2" xfId="0" applyNumberFormat="1" applyFont="1" applyFill="1" applyBorder="1" applyAlignment="1" applyProtection="1">
      <alignment horizontal="center" vertical="center" wrapText="1"/>
      <protection locked="0"/>
    </xf>
    <xf numFmtId="14" fontId="32" fillId="0" borderId="2" xfId="0" applyNumberFormat="1" applyFont="1" applyBorder="1" applyAlignment="1">
      <alignment horizontal="justify" vertical="center" wrapText="1"/>
    </xf>
    <xf numFmtId="14" fontId="32" fillId="0" borderId="2" xfId="0" applyNumberFormat="1" applyFont="1" applyBorder="1" applyAlignment="1">
      <alignment horizontal="center" vertical="center" wrapText="1"/>
    </xf>
    <xf numFmtId="14" fontId="32" fillId="2" borderId="2" xfId="0" applyNumberFormat="1" applyFont="1" applyFill="1" applyBorder="1" applyAlignment="1" applyProtection="1">
      <alignment horizontal="justify" vertical="center" wrapText="1"/>
      <protection hidden="1"/>
    </xf>
    <xf numFmtId="9" fontId="32" fillId="2" borderId="2" xfId="1" applyFont="1" applyFill="1" applyBorder="1" applyAlignment="1" applyProtection="1">
      <alignment horizontal="center" vertical="center" wrapText="1"/>
      <protection hidden="1"/>
    </xf>
    <xf numFmtId="14" fontId="32" fillId="0" borderId="2" xfId="0" applyNumberFormat="1" applyFont="1" applyBorder="1" applyAlignment="1" applyProtection="1">
      <alignment horizontal="justify" vertical="center" wrapText="1"/>
      <protection hidden="1"/>
    </xf>
    <xf numFmtId="49" fontId="32" fillId="0" borderId="2" xfId="0" applyNumberFormat="1" applyFont="1" applyBorder="1" applyAlignment="1" applyProtection="1">
      <alignment horizontal="justify" vertical="center" wrapText="1"/>
      <protection hidden="1"/>
    </xf>
    <xf numFmtId="0" fontId="32" fillId="37" borderId="2" xfId="0" applyFont="1" applyFill="1" applyBorder="1" applyAlignment="1" applyProtection="1">
      <alignment horizontal="left" vertical="center" wrapText="1"/>
      <protection locked="0"/>
    </xf>
    <xf numFmtId="0" fontId="32" fillId="0" borderId="2" xfId="0" applyFont="1" applyBorder="1" applyAlignment="1" applyProtection="1">
      <alignment horizontal="center" vertical="top" wrapText="1"/>
      <protection locked="0" hidden="1"/>
    </xf>
    <xf numFmtId="0" fontId="32" fillId="0" borderId="2" xfId="0" applyFont="1" applyBorder="1" applyAlignment="1">
      <alignment horizontal="center" vertical="center" wrapText="1"/>
    </xf>
    <xf numFmtId="0" fontId="32" fillId="37" borderId="2" xfId="0" applyFont="1" applyFill="1" applyBorder="1" applyAlignment="1">
      <alignment horizontal="center" vertical="top" wrapText="1"/>
    </xf>
    <xf numFmtId="0" fontId="32" fillId="37" borderId="2" xfId="0" applyFont="1" applyFill="1" applyBorder="1" applyAlignment="1">
      <alignment horizontal="left" vertical="top" wrapText="1"/>
    </xf>
    <xf numFmtId="0" fontId="32" fillId="2" borderId="2" xfId="0" applyFont="1" applyFill="1" applyBorder="1" applyAlignment="1">
      <alignment horizontal="center" vertical="top" wrapText="1"/>
    </xf>
    <xf numFmtId="0" fontId="32" fillId="2" borderId="2" xfId="0" applyFont="1" applyFill="1" applyBorder="1" applyAlignment="1">
      <alignment horizontal="left" vertical="top" wrapText="1"/>
    </xf>
    <xf numFmtId="0" fontId="32" fillId="2" borderId="2" xfId="0" applyFont="1" applyFill="1" applyBorder="1" applyAlignment="1">
      <alignment horizontal="center" vertical="center" wrapText="1"/>
    </xf>
    <xf numFmtId="0" fontId="14" fillId="0" borderId="2" xfId="0" applyFont="1" applyBorder="1" applyAlignment="1">
      <alignment horizontal="left" vertical="center" wrapText="1"/>
    </xf>
    <xf numFmtId="9" fontId="32" fillId="37" borderId="2" xfId="1" applyFont="1" applyFill="1" applyBorder="1" applyAlignment="1">
      <alignment horizontal="center" vertical="center" wrapText="1"/>
    </xf>
    <xf numFmtId="0" fontId="27" fillId="2" borderId="2" xfId="0" applyFont="1" applyFill="1" applyBorder="1" applyAlignment="1" applyProtection="1">
      <alignment horizontal="left" vertical="center" wrapText="1"/>
      <protection hidden="1"/>
    </xf>
    <xf numFmtId="0" fontId="32"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locked="0" hidden="1"/>
    </xf>
    <xf numFmtId="9" fontId="17" fillId="0" borderId="2" xfId="1" applyFont="1" applyFill="1" applyBorder="1" applyAlignment="1" applyProtection="1">
      <alignment horizontal="center" vertical="center" wrapText="1"/>
      <protection hidden="1"/>
    </xf>
    <xf numFmtId="0" fontId="63" fillId="2" borderId="0" xfId="0" applyFont="1" applyFill="1" applyAlignment="1" applyProtection="1">
      <alignment horizontal="justify" vertical="center" wrapText="1"/>
      <protection hidden="1"/>
    </xf>
    <xf numFmtId="14" fontId="32" fillId="0" borderId="2" xfId="0" applyNumberFormat="1" applyFont="1" applyBorder="1" applyAlignment="1" applyProtection="1">
      <alignment horizontal="center" vertical="center" wrapText="1"/>
      <protection hidden="1"/>
    </xf>
    <xf numFmtId="9" fontId="14" fillId="0" borderId="2" xfId="1" applyFont="1" applyFill="1" applyBorder="1" applyAlignment="1" applyProtection="1">
      <alignment vertical="center" wrapText="1"/>
      <protection hidden="1"/>
    </xf>
    <xf numFmtId="9" fontId="14" fillId="0" borderId="2" xfId="1" applyFont="1" applyFill="1" applyBorder="1" applyAlignment="1" applyProtection="1">
      <alignment horizontal="center" vertical="center" wrapText="1"/>
      <protection hidden="1"/>
    </xf>
    <xf numFmtId="0" fontId="17" fillId="27" borderId="85" xfId="0" applyFont="1" applyFill="1" applyBorder="1" applyAlignment="1" applyProtection="1">
      <alignment horizontal="center" vertical="center" wrapText="1"/>
      <protection hidden="1"/>
    </xf>
    <xf numFmtId="9" fontId="27" fillId="2" borderId="86" xfId="1" applyFont="1" applyFill="1" applyBorder="1" applyAlignment="1" applyProtection="1">
      <alignment horizontal="justify" vertical="center" wrapText="1"/>
      <protection hidden="1"/>
    </xf>
    <xf numFmtId="0" fontId="27" fillId="0" borderId="0" xfId="0" applyFont="1" applyAlignment="1">
      <alignment horizontal="left" vertical="center" wrapText="1"/>
    </xf>
    <xf numFmtId="9" fontId="36" fillId="0" borderId="2" xfId="0" applyNumberFormat="1" applyFont="1" applyBorder="1" applyAlignment="1" applyProtection="1">
      <alignment horizontal="center" vertical="center" wrapText="1"/>
      <protection hidden="1"/>
    </xf>
    <xf numFmtId="14" fontId="27" fillId="2" borderId="86" xfId="0" applyNumberFormat="1" applyFont="1" applyFill="1" applyBorder="1" applyAlignment="1">
      <alignment horizontal="left" vertical="center" wrapText="1"/>
    </xf>
    <xf numFmtId="9" fontId="32" fillId="0" borderId="2" xfId="0" applyNumberFormat="1" applyFont="1" applyBorder="1" applyAlignment="1" applyProtection="1">
      <alignment horizontal="justify" vertical="center" wrapText="1"/>
      <protection hidden="1"/>
    </xf>
    <xf numFmtId="0" fontId="14" fillId="2" borderId="4" xfId="0" applyFont="1" applyFill="1" applyBorder="1" applyAlignment="1" applyProtection="1">
      <alignment horizontal="center" vertical="center" wrapText="1"/>
      <protection hidden="1"/>
    </xf>
    <xf numFmtId="9" fontId="27" fillId="0" borderId="2" xfId="1" applyFont="1" applyFill="1" applyBorder="1" applyAlignment="1" applyProtection="1">
      <alignment vertical="center" wrapText="1"/>
      <protection hidden="1"/>
    </xf>
    <xf numFmtId="14" fontId="27" fillId="0" borderId="86" xfId="0" applyNumberFormat="1" applyFont="1" applyBorder="1" applyAlignment="1">
      <alignment horizontal="left" vertical="center" wrapText="1"/>
    </xf>
    <xf numFmtId="9" fontId="14" fillId="0" borderId="2" xfId="1" applyFont="1" applyFill="1" applyBorder="1" applyAlignment="1" applyProtection="1">
      <alignment horizontal="justify" vertical="center" wrapText="1"/>
      <protection hidden="1"/>
    </xf>
    <xf numFmtId="0" fontId="32" fillId="37" borderId="2" xfId="0" applyFont="1" applyFill="1" applyBorder="1" applyAlignment="1">
      <alignment horizontal="justify" vertical="center" wrapText="1"/>
    </xf>
    <xf numFmtId="41" fontId="28" fillId="0" borderId="2" xfId="6" applyFont="1" applyFill="1" applyBorder="1" applyAlignment="1" applyProtection="1">
      <alignment vertical="center" wrapText="1"/>
      <protection hidden="1"/>
    </xf>
    <xf numFmtId="41" fontId="28" fillId="0" borderId="2" xfId="6" applyFont="1" applyFill="1" applyBorder="1" applyAlignment="1" applyProtection="1">
      <alignment horizontal="center" vertical="center" wrapText="1"/>
      <protection hidden="1"/>
    </xf>
    <xf numFmtId="9" fontId="28" fillId="0" borderId="8" xfId="1" applyFont="1" applyFill="1" applyBorder="1" applyAlignment="1" applyProtection="1">
      <alignment vertical="center" wrapText="1"/>
      <protection hidden="1"/>
    </xf>
    <xf numFmtId="9" fontId="28" fillId="0" borderId="5" xfId="1" applyFont="1" applyFill="1" applyBorder="1" applyAlignment="1" applyProtection="1">
      <alignment vertical="center" wrapText="1"/>
      <protection hidden="1"/>
    </xf>
    <xf numFmtId="9" fontId="28" fillId="0" borderId="4" xfId="1" applyFont="1" applyFill="1" applyBorder="1" applyAlignment="1" applyProtection="1">
      <alignment vertical="center" wrapText="1"/>
      <protection hidden="1"/>
    </xf>
    <xf numFmtId="0" fontId="17" fillId="25" borderId="85" xfId="0" applyFont="1" applyFill="1" applyBorder="1" applyAlignment="1" applyProtection="1">
      <alignment horizontal="center" vertical="center" wrapText="1"/>
      <protection hidden="1"/>
    </xf>
    <xf numFmtId="0" fontId="37" fillId="25" borderId="85" xfId="0" applyFont="1" applyFill="1" applyBorder="1" applyAlignment="1" applyProtection="1">
      <alignment horizontal="center" vertical="center" wrapText="1"/>
      <protection hidden="1"/>
    </xf>
    <xf numFmtId="0" fontId="17" fillId="26" borderId="85" xfId="0" applyFont="1" applyFill="1" applyBorder="1" applyAlignment="1" applyProtection="1">
      <alignment horizontal="center" vertical="center" wrapText="1"/>
      <protection hidden="1"/>
    </xf>
    <xf numFmtId="0" fontId="37" fillId="26" borderId="85" xfId="0" applyFont="1" applyFill="1" applyBorder="1" applyAlignment="1" applyProtection="1">
      <alignment horizontal="center" vertical="center" wrapText="1"/>
      <protection hidden="1"/>
    </xf>
    <xf numFmtId="14" fontId="32" fillId="0" borderId="86" xfId="0" applyNumberFormat="1" applyFont="1" applyBorder="1" applyAlignment="1">
      <alignment horizontal="justify" vertical="center" wrapText="1"/>
    </xf>
    <xf numFmtId="14" fontId="27" fillId="2" borderId="86" xfId="0" applyNumberFormat="1" applyFont="1" applyFill="1" applyBorder="1" applyAlignment="1">
      <alignment horizontal="center" vertical="center" wrapText="1"/>
    </xf>
    <xf numFmtId="9" fontId="27" fillId="0" borderId="86" xfId="1" applyFont="1" applyFill="1" applyBorder="1" applyAlignment="1" applyProtection="1">
      <alignment vertical="center" wrapText="1"/>
      <protection hidden="1"/>
    </xf>
    <xf numFmtId="41" fontId="27" fillId="0" borderId="86" xfId="6" applyFont="1" applyFill="1" applyBorder="1" applyAlignment="1" applyProtection="1">
      <alignment horizontal="center" vertical="center" wrapText="1"/>
      <protection hidden="1"/>
    </xf>
    <xf numFmtId="9" fontId="28" fillId="0" borderId="87" xfId="1" applyFont="1" applyFill="1" applyBorder="1" applyAlignment="1" applyProtection="1">
      <alignment vertical="center" wrapText="1"/>
      <protection hidden="1"/>
    </xf>
    <xf numFmtId="9" fontId="28" fillId="0" borderId="86" xfId="1" applyFont="1" applyFill="1" applyBorder="1" applyAlignment="1" applyProtection="1">
      <alignment vertical="center" wrapText="1"/>
      <protection hidden="1"/>
    </xf>
    <xf numFmtId="9" fontId="32" fillId="0" borderId="86" xfId="1" applyFont="1" applyFill="1" applyBorder="1" applyAlignment="1">
      <alignment horizontal="center" vertical="center" wrapText="1"/>
    </xf>
    <xf numFmtId="0" fontId="32" fillId="0" borderId="86" xfId="1" applyNumberFormat="1" applyFont="1" applyFill="1" applyBorder="1" applyAlignment="1">
      <alignment horizontal="center" vertical="center" wrapText="1"/>
    </xf>
    <xf numFmtId="9" fontId="27" fillId="0" borderId="4" xfId="1" applyFont="1" applyFill="1" applyBorder="1" applyAlignment="1" applyProtection="1">
      <alignment vertical="center" wrapText="1"/>
      <protection hidden="1"/>
    </xf>
    <xf numFmtId="0" fontId="27" fillId="2" borderId="86" xfId="0" applyFont="1" applyFill="1" applyBorder="1" applyAlignment="1">
      <alignment horizontal="center" vertical="center" wrapText="1"/>
    </xf>
    <xf numFmtId="14" fontId="32" fillId="0" borderId="86" xfId="0" applyNumberFormat="1" applyFont="1" applyBorder="1" applyAlignment="1">
      <alignment horizontal="center" vertical="center" wrapText="1"/>
    </xf>
    <xf numFmtId="9" fontId="27" fillId="2" borderId="86" xfId="1" applyFont="1" applyFill="1" applyBorder="1" applyAlignment="1">
      <alignment horizontal="center" vertical="center" wrapText="1"/>
    </xf>
    <xf numFmtId="14" fontId="28" fillId="2" borderId="87" xfId="0" applyNumberFormat="1" applyFont="1" applyFill="1" applyBorder="1" applyAlignment="1">
      <alignment horizontal="left" vertical="center" wrapText="1"/>
    </xf>
    <xf numFmtId="0" fontId="32" fillId="38" borderId="86" xfId="0" applyFont="1" applyFill="1" applyBorder="1" applyAlignment="1">
      <alignment horizontal="center" vertical="center"/>
    </xf>
    <xf numFmtId="0" fontId="64" fillId="0" borderId="0" xfId="0" applyFont="1"/>
    <xf numFmtId="14" fontId="32" fillId="2" borderId="86" xfId="0" applyNumberFormat="1" applyFont="1" applyFill="1" applyBorder="1" applyAlignment="1">
      <alignment horizontal="justify" vertical="center" wrapText="1"/>
    </xf>
    <xf numFmtId="14" fontId="36" fillId="2" borderId="87" xfId="0" applyNumberFormat="1" applyFont="1" applyFill="1" applyBorder="1" applyAlignment="1">
      <alignment horizontal="justify" vertical="center" wrapText="1"/>
    </xf>
    <xf numFmtId="1" fontId="32" fillId="0" borderId="86" xfId="0" applyNumberFormat="1" applyFont="1" applyBorder="1" applyAlignment="1">
      <alignment horizontal="center" vertical="center" wrapText="1"/>
    </xf>
    <xf numFmtId="14" fontId="36" fillId="0" borderId="87" xfId="0" applyNumberFormat="1" applyFont="1" applyBorder="1" applyAlignment="1">
      <alignment horizontal="justify" vertical="center" wrapText="1"/>
    </xf>
    <xf numFmtId="9" fontId="32" fillId="2" borderId="86" xfId="1" applyFont="1" applyFill="1" applyBorder="1" applyAlignment="1">
      <alignment horizontal="center" vertical="center" wrapText="1"/>
    </xf>
    <xf numFmtId="0" fontId="32" fillId="0" borderId="86" xfId="0" applyFont="1" applyBorder="1" applyAlignment="1">
      <alignment horizontal="center" vertical="center" wrapText="1"/>
    </xf>
    <xf numFmtId="14" fontId="36" fillId="0" borderId="86" xfId="0" applyNumberFormat="1" applyFont="1" applyBorder="1" applyAlignment="1">
      <alignment horizontal="justify" vertical="center" wrapText="1"/>
    </xf>
    <xf numFmtId="9" fontId="32" fillId="0" borderId="86" xfId="0" applyNumberFormat="1" applyFont="1" applyBorder="1" applyAlignment="1">
      <alignment horizontal="center" vertical="center" wrapText="1"/>
    </xf>
    <xf numFmtId="0" fontId="32" fillId="0" borderId="0" xfId="0" applyFont="1" applyAlignment="1">
      <alignment horizontal="justify" vertical="center"/>
    </xf>
    <xf numFmtId="9" fontId="27" fillId="0" borderId="8" xfId="1" applyFont="1" applyFill="1" applyBorder="1" applyAlignment="1" applyProtection="1">
      <alignment vertical="center" wrapText="1"/>
      <protection hidden="1"/>
    </xf>
    <xf numFmtId="1" fontId="32" fillId="0" borderId="86" xfId="1" applyNumberFormat="1" applyFont="1" applyFill="1" applyBorder="1" applyAlignment="1">
      <alignment horizontal="center" vertical="center" wrapText="1"/>
    </xf>
    <xf numFmtId="0" fontId="32" fillId="0" borderId="0" xfId="0" applyFont="1" applyAlignment="1">
      <alignment vertical="center"/>
    </xf>
    <xf numFmtId="9" fontId="27" fillId="0" borderId="88" xfId="1" applyFont="1" applyFill="1" applyBorder="1" applyAlignment="1" applyProtection="1">
      <alignment vertical="center" wrapText="1"/>
      <protection hidden="1"/>
    </xf>
    <xf numFmtId="9" fontId="28" fillId="0" borderId="88" xfId="1" applyFont="1" applyFill="1" applyBorder="1" applyAlignment="1" applyProtection="1">
      <alignment vertical="center" wrapText="1"/>
      <protection hidden="1"/>
    </xf>
    <xf numFmtId="9" fontId="28" fillId="0" borderId="89" xfId="1" applyFont="1" applyFill="1" applyBorder="1" applyAlignment="1" applyProtection="1">
      <alignment vertical="center" wrapText="1"/>
      <protection hidden="1"/>
    </xf>
    <xf numFmtId="41" fontId="27" fillId="0" borderId="2" xfId="6" applyFont="1" applyBorder="1" applyAlignment="1">
      <alignment horizontal="center" vertical="center" wrapText="1"/>
    </xf>
    <xf numFmtId="41" fontId="27" fillId="0" borderId="2" xfId="6" applyFont="1" applyBorder="1" applyAlignment="1">
      <alignment vertical="center" wrapText="1"/>
    </xf>
    <xf numFmtId="9" fontId="32" fillId="37" borderId="2" xfId="0" applyNumberFormat="1" applyFont="1" applyFill="1" applyBorder="1" applyAlignment="1" applyProtection="1">
      <alignment horizontal="center" vertical="center" wrapText="1"/>
      <protection locked="0" hidden="1"/>
    </xf>
    <xf numFmtId="9" fontId="28" fillId="0" borderId="2" xfId="1" applyFont="1" applyFill="1" applyBorder="1" applyAlignment="1" applyProtection="1">
      <alignment horizontal="center" vertical="center" wrapText="1"/>
      <protection hidden="1"/>
    </xf>
    <xf numFmtId="9" fontId="32" fillId="37" borderId="2" xfId="1" applyFont="1" applyFill="1" applyBorder="1" applyAlignment="1" applyProtection="1">
      <alignment horizontal="center" vertical="center" wrapText="1"/>
      <protection locked="0"/>
    </xf>
    <xf numFmtId="0" fontId="32" fillId="37" borderId="2" xfId="0" applyFont="1" applyFill="1" applyBorder="1" applyAlignment="1" applyProtection="1">
      <alignment horizontal="center" vertical="center" wrapText="1"/>
      <protection hidden="1"/>
    </xf>
    <xf numFmtId="9" fontId="32" fillId="37" borderId="2" xfId="0" applyNumberFormat="1" applyFont="1" applyFill="1" applyBorder="1" applyAlignment="1" applyProtection="1">
      <alignment horizontal="center" vertical="center" wrapText="1"/>
      <protection hidden="1"/>
    </xf>
    <xf numFmtId="0" fontId="32" fillId="0" borderId="2" xfId="0" applyFont="1" applyBorder="1" applyAlignment="1">
      <alignment horizontal="center" vertical="top" wrapText="1"/>
    </xf>
    <xf numFmtId="0" fontId="32" fillId="0" borderId="2" xfId="0" applyFont="1" applyBorder="1" applyAlignment="1">
      <alignment horizontal="left" vertical="top" wrapText="1"/>
    </xf>
    <xf numFmtId="9" fontId="17" fillId="2" borderId="2" xfId="1" applyFont="1" applyFill="1" applyBorder="1" applyAlignment="1" applyProtection="1">
      <alignment vertical="center" wrapText="1"/>
      <protection hidden="1"/>
    </xf>
    <xf numFmtId="9" fontId="32" fillId="0" borderId="2" xfId="0" applyNumberFormat="1" applyFont="1" applyBorder="1" applyAlignment="1" applyProtection="1">
      <alignment horizontal="center" vertical="center" wrapText="1"/>
      <protection hidden="1"/>
    </xf>
    <xf numFmtId="9" fontId="28" fillId="2" borderId="2" xfId="1" applyFont="1" applyFill="1" applyBorder="1" applyAlignment="1" applyProtection="1">
      <alignment vertical="center" wrapText="1"/>
      <protection hidden="1"/>
    </xf>
    <xf numFmtId="0" fontId="36" fillId="37" borderId="2" xfId="0" applyFont="1" applyFill="1" applyBorder="1" applyAlignment="1" applyProtection="1">
      <alignment horizontal="center" vertical="center" wrapText="1"/>
      <protection locked="0"/>
    </xf>
    <xf numFmtId="9" fontId="28" fillId="0" borderId="2" xfId="6" applyNumberFormat="1" applyFont="1" applyFill="1" applyBorder="1" applyAlignment="1" applyProtection="1">
      <alignment vertical="center" wrapText="1"/>
      <protection hidden="1"/>
    </xf>
    <xf numFmtId="0" fontId="14" fillId="0" borderId="2" xfId="0" applyFont="1" applyBorder="1" applyAlignment="1" applyProtection="1">
      <alignment horizontal="center" vertical="center"/>
      <protection hidden="1"/>
    </xf>
    <xf numFmtId="0" fontId="14" fillId="2" borderId="12" xfId="2" applyFill="1" applyBorder="1" applyAlignment="1">
      <alignment horizontal="left" vertical="top" wrapText="1"/>
    </xf>
    <xf numFmtId="0" fontId="14" fillId="2" borderId="0" xfId="2" applyFill="1" applyAlignment="1">
      <alignment horizontal="left" vertical="top" wrapText="1"/>
    </xf>
    <xf numFmtId="0" fontId="14" fillId="2" borderId="13" xfId="2" applyFill="1" applyBorder="1" applyAlignment="1">
      <alignment horizontal="left" vertical="top" wrapText="1"/>
    </xf>
    <xf numFmtId="0" fontId="17" fillId="11" borderId="34" xfId="2" applyFont="1" applyFill="1" applyBorder="1" applyAlignment="1">
      <alignment horizontal="center" vertical="center" wrapText="1"/>
    </xf>
    <xf numFmtId="0" fontId="17" fillId="11" borderId="35" xfId="2" applyFont="1" applyFill="1" applyBorder="1" applyAlignment="1">
      <alignment horizontal="center" vertical="center" wrapText="1"/>
    </xf>
    <xf numFmtId="0" fontId="17" fillId="11" borderId="36" xfId="2" applyFont="1" applyFill="1" applyBorder="1" applyAlignment="1">
      <alignment horizontal="center" vertical="center" wrapText="1"/>
    </xf>
    <xf numFmtId="0" fontId="31" fillId="2" borderId="37" xfId="2" quotePrefix="1" applyFont="1" applyFill="1" applyBorder="1" applyAlignment="1">
      <alignment horizontal="justify" vertical="center" wrapText="1"/>
    </xf>
    <xf numFmtId="0" fontId="31" fillId="2" borderId="38" xfId="2" quotePrefix="1" applyFont="1" applyFill="1" applyBorder="1" applyAlignment="1">
      <alignment horizontal="justify" vertical="center" wrapText="1"/>
    </xf>
    <xf numFmtId="0" fontId="31" fillId="2" borderId="39" xfId="2" quotePrefix="1" applyFont="1" applyFill="1" applyBorder="1" applyAlignment="1">
      <alignment horizontal="justify" vertical="center" wrapText="1"/>
    </xf>
    <xf numFmtId="0" fontId="14" fillId="2" borderId="40" xfId="2" quotePrefix="1" applyFill="1" applyBorder="1" applyAlignment="1">
      <alignment horizontal="justify" vertical="center" wrapText="1"/>
    </xf>
    <xf numFmtId="0" fontId="14" fillId="2" borderId="41" xfId="2" quotePrefix="1" applyFill="1" applyBorder="1" applyAlignment="1">
      <alignment horizontal="justify" vertical="center" wrapText="1"/>
    </xf>
    <xf numFmtId="0" fontId="14" fillId="2" borderId="42" xfId="2" quotePrefix="1" applyFill="1" applyBorder="1" applyAlignment="1">
      <alignment horizontal="justify" vertical="center" wrapText="1"/>
    </xf>
    <xf numFmtId="0" fontId="54" fillId="0" borderId="37" xfId="2" quotePrefix="1" applyFont="1" applyBorder="1" applyAlignment="1">
      <alignment horizontal="justify" vertical="center" wrapText="1"/>
    </xf>
    <xf numFmtId="0" fontId="54" fillId="0" borderId="38" xfId="2" quotePrefix="1" applyFont="1" applyBorder="1" applyAlignment="1">
      <alignment horizontal="justify" vertical="center" wrapText="1"/>
    </xf>
    <xf numFmtId="0" fontId="54" fillId="0" borderId="39" xfId="2" quotePrefix="1" applyFont="1" applyBorder="1" applyAlignment="1">
      <alignment horizontal="justify" vertical="center" wrapText="1"/>
    </xf>
    <xf numFmtId="0" fontId="14" fillId="0" borderId="58" xfId="2" quotePrefix="1" applyBorder="1" applyAlignment="1">
      <alignment horizontal="justify" vertical="center" wrapText="1"/>
    </xf>
    <xf numFmtId="0" fontId="14" fillId="0" borderId="74" xfId="2" quotePrefix="1" applyBorder="1" applyAlignment="1">
      <alignment horizontal="justify" vertical="center" wrapText="1"/>
    </xf>
    <xf numFmtId="0" fontId="14" fillId="0" borderId="56" xfId="2" quotePrefix="1" applyBorder="1" applyAlignment="1">
      <alignment horizontal="justify" vertical="center" wrapText="1"/>
    </xf>
    <xf numFmtId="9" fontId="28" fillId="0" borderId="4" xfId="1" applyFont="1" applyFill="1" applyBorder="1" applyAlignment="1" applyProtection="1">
      <alignment horizontal="center" vertical="center" wrapText="1"/>
      <protection hidden="1"/>
    </xf>
    <xf numFmtId="9" fontId="28" fillId="0" borderId="8" xfId="1" applyFont="1" applyFill="1" applyBorder="1" applyAlignment="1" applyProtection="1">
      <alignment horizontal="center" vertical="center" wrapText="1"/>
      <protection hidden="1"/>
    </xf>
    <xf numFmtId="9" fontId="28" fillId="0" borderId="5" xfId="1" applyFont="1" applyFill="1" applyBorder="1" applyAlignment="1" applyProtection="1">
      <alignment horizontal="center" vertical="center" wrapText="1"/>
      <protection hidden="1"/>
    </xf>
    <xf numFmtId="0" fontId="14" fillId="0" borderId="4"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0" fontId="14" fillId="0" borderId="4"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27" fillId="0" borderId="4"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5" xfId="0" applyFont="1" applyBorder="1" applyAlignment="1" applyProtection="1">
      <alignment horizontal="center" vertical="center"/>
      <protection hidden="1"/>
    </xf>
    <xf numFmtId="17" fontId="17" fillId="16" borderId="69" xfId="0" applyNumberFormat="1" applyFont="1" applyFill="1" applyBorder="1" applyAlignment="1" applyProtection="1">
      <alignment horizontal="center" vertical="center" wrapText="1"/>
      <protection hidden="1"/>
    </xf>
    <xf numFmtId="0" fontId="17" fillId="16" borderId="69" xfId="0" applyFont="1" applyFill="1" applyBorder="1" applyAlignment="1" applyProtection="1">
      <alignment horizontal="center" vertical="center" wrapText="1"/>
      <protection hidden="1"/>
    </xf>
    <xf numFmtId="0" fontId="36" fillId="22" borderId="69" xfId="0" applyFont="1" applyFill="1" applyBorder="1" applyAlignment="1" applyProtection="1">
      <alignment horizontal="center" vertical="center"/>
      <protection hidden="1"/>
    </xf>
    <xf numFmtId="0" fontId="36" fillId="23" borderId="69" xfId="0" applyFont="1" applyFill="1" applyBorder="1" applyAlignment="1" applyProtection="1">
      <alignment horizontal="center" vertical="center"/>
      <protection hidden="1"/>
    </xf>
    <xf numFmtId="0" fontId="36" fillId="24" borderId="69" xfId="0" applyFont="1" applyFill="1" applyBorder="1" applyAlignment="1" applyProtection="1">
      <alignment horizontal="center" vertical="center"/>
      <protection hidden="1"/>
    </xf>
    <xf numFmtId="9" fontId="27" fillId="0" borderId="8" xfId="1" applyFont="1" applyFill="1" applyBorder="1" applyAlignment="1" applyProtection="1">
      <alignment horizontal="center" vertical="center" wrapText="1"/>
      <protection hidden="1"/>
    </xf>
    <xf numFmtId="17" fontId="17" fillId="20" borderId="69" xfId="0" applyNumberFormat="1" applyFont="1" applyFill="1" applyBorder="1" applyAlignment="1" applyProtection="1">
      <alignment horizontal="center" vertical="center" wrapText="1"/>
      <protection hidden="1"/>
    </xf>
    <xf numFmtId="0" fontId="17" fillId="20" borderId="69" xfId="0" applyFont="1" applyFill="1" applyBorder="1" applyAlignment="1" applyProtection="1">
      <alignment horizontal="center" vertical="center" wrapText="1"/>
      <protection hidden="1"/>
    </xf>
    <xf numFmtId="17" fontId="17" fillId="21" borderId="69" xfId="0" applyNumberFormat="1" applyFont="1" applyFill="1" applyBorder="1" applyAlignment="1" applyProtection="1">
      <alignment horizontal="center" vertical="center" wrapText="1"/>
      <protection hidden="1"/>
    </xf>
    <xf numFmtId="0" fontId="17" fillId="21" borderId="69" xfId="0" applyFont="1" applyFill="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5"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9" fontId="17" fillId="0" borderId="4" xfId="1" applyFont="1" applyFill="1" applyBorder="1" applyAlignment="1" applyProtection="1">
      <alignment horizontal="center" vertical="center" wrapText="1"/>
      <protection hidden="1"/>
    </xf>
    <xf numFmtId="9" fontId="17" fillId="0" borderId="8" xfId="1" applyFont="1" applyFill="1" applyBorder="1" applyAlignment="1" applyProtection="1">
      <alignment horizontal="center" vertical="center" wrapText="1"/>
      <protection hidden="1"/>
    </xf>
    <xf numFmtId="9" fontId="17" fillId="0" borderId="5" xfId="1" applyFont="1" applyFill="1" applyBorder="1" applyAlignment="1" applyProtection="1">
      <alignment horizontal="center" vertical="center" wrapText="1"/>
      <protection hidden="1"/>
    </xf>
    <xf numFmtId="9" fontId="14" fillId="2" borderId="4" xfId="0" applyNumberFormat="1" applyFont="1" applyFill="1" applyBorder="1" applyAlignment="1" applyProtection="1">
      <alignment horizontal="center" vertical="center"/>
      <protection hidden="1"/>
    </xf>
    <xf numFmtId="9" fontId="14" fillId="2" borderId="8" xfId="0" applyNumberFormat="1" applyFont="1" applyFill="1" applyBorder="1" applyAlignment="1" applyProtection="1">
      <alignment horizontal="center" vertical="center"/>
      <protection hidden="1"/>
    </xf>
    <xf numFmtId="9" fontId="14" fillId="2" borderId="5" xfId="0" applyNumberFormat="1" applyFont="1" applyFill="1" applyBorder="1" applyAlignment="1" applyProtection="1">
      <alignment horizontal="center" vertical="center"/>
      <protection hidden="1"/>
    </xf>
    <xf numFmtId="0" fontId="14" fillId="0" borderId="4"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27" fillId="0" borderId="4" xfId="0" applyFont="1" applyBorder="1" applyAlignment="1" applyProtection="1">
      <alignment horizontal="center" vertical="top"/>
      <protection hidden="1"/>
    </xf>
    <xf numFmtId="0" fontId="27" fillId="0" borderId="8" xfId="0" applyFont="1" applyBorder="1" applyAlignment="1" applyProtection="1">
      <alignment horizontal="center" vertical="top"/>
      <protection hidden="1"/>
    </xf>
    <xf numFmtId="0" fontId="27" fillId="0" borderId="5" xfId="0" applyFont="1" applyBorder="1" applyAlignment="1" applyProtection="1">
      <alignment horizontal="center" vertical="top"/>
      <protection hidden="1"/>
    </xf>
    <xf numFmtId="0" fontId="27" fillId="0" borderId="2"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27" fillId="0" borderId="4"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hidden="1"/>
    </xf>
    <xf numFmtId="0" fontId="27" fillId="0" borderId="4" xfId="0" applyFont="1" applyBorder="1" applyAlignment="1" applyProtection="1">
      <alignment horizontal="left" vertical="center" wrapText="1"/>
      <protection hidden="1"/>
    </xf>
    <xf numFmtId="0" fontId="27" fillId="0" borderId="8" xfId="0" applyFont="1" applyBorder="1" applyAlignment="1" applyProtection="1">
      <alignment horizontal="left" vertical="center" wrapText="1"/>
      <protection hidden="1"/>
    </xf>
    <xf numFmtId="0" fontId="27" fillId="0" borderId="5" xfId="0" applyFont="1" applyBorder="1" applyAlignment="1" applyProtection="1">
      <alignment horizontal="left" vertical="center" wrapText="1"/>
      <protection hidden="1"/>
    </xf>
    <xf numFmtId="0" fontId="14" fillId="2" borderId="4"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6" fillId="0" borderId="50"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70" xfId="0" applyFont="1" applyBorder="1" applyAlignment="1" applyProtection="1">
      <alignment horizontal="center" vertical="center" wrapText="1"/>
      <protection hidden="1"/>
    </xf>
    <xf numFmtId="0" fontId="16" fillId="0" borderId="46"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51"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28" fillId="11" borderId="5" xfId="0" applyFont="1" applyFill="1" applyBorder="1" applyAlignment="1" applyProtection="1">
      <alignment horizontal="center" vertical="center" wrapText="1"/>
      <protection hidden="1"/>
    </xf>
    <xf numFmtId="0" fontId="28" fillId="11" borderId="2" xfId="0" applyFont="1" applyFill="1" applyBorder="1" applyAlignment="1" applyProtection="1">
      <alignment horizontal="center" vertical="center" wrapText="1"/>
      <protection hidden="1"/>
    </xf>
    <xf numFmtId="0" fontId="28" fillId="11" borderId="4" xfId="0" applyFont="1" applyFill="1" applyBorder="1" applyAlignment="1" applyProtection="1">
      <alignment horizontal="center" vertical="center" wrapText="1"/>
      <protection hidden="1"/>
    </xf>
    <xf numFmtId="0" fontId="56" fillId="34" borderId="2" xfId="0" applyFont="1" applyFill="1" applyBorder="1" applyAlignment="1" applyProtection="1">
      <alignment horizontal="center" vertical="center" wrapText="1"/>
      <protection hidden="1"/>
    </xf>
    <xf numFmtId="0" fontId="28" fillId="11" borderId="66" xfId="0" applyFont="1" applyFill="1" applyBorder="1" applyAlignment="1" applyProtection="1">
      <alignment horizontal="center" vertical="center" wrapText="1"/>
      <protection hidden="1"/>
    </xf>
    <xf numFmtId="0" fontId="28" fillId="11" borderId="3" xfId="0" applyFont="1" applyFill="1" applyBorder="1" applyAlignment="1" applyProtection="1">
      <alignment horizontal="center" vertical="center" wrapText="1"/>
      <protection hidden="1"/>
    </xf>
    <xf numFmtId="0" fontId="28" fillId="11" borderId="10" xfId="0" applyFont="1" applyFill="1" applyBorder="1" applyAlignment="1" applyProtection="1">
      <alignment horizontal="center" vertical="center"/>
      <protection hidden="1"/>
    </xf>
    <xf numFmtId="0" fontId="28" fillId="11" borderId="7" xfId="0" applyFont="1" applyFill="1" applyBorder="1" applyAlignment="1" applyProtection="1">
      <alignment horizontal="center" vertical="center"/>
      <protection hidden="1"/>
    </xf>
    <xf numFmtId="0" fontId="17" fillId="11" borderId="6" xfId="0" applyFont="1" applyFill="1" applyBorder="1" applyAlignment="1" applyProtection="1">
      <alignment horizontal="center" vertical="center"/>
      <protection hidden="1"/>
    </xf>
    <xf numFmtId="0" fontId="17" fillId="11" borderId="10" xfId="0" applyFont="1" applyFill="1" applyBorder="1" applyAlignment="1" applyProtection="1">
      <alignment horizontal="center" vertical="center"/>
      <protection hidden="1"/>
    </xf>
    <xf numFmtId="0" fontId="28" fillId="11" borderId="2" xfId="0" applyFont="1" applyFill="1" applyBorder="1" applyAlignment="1" applyProtection="1">
      <alignment horizontal="center" vertical="center" textRotation="90" wrapText="1"/>
      <protection hidden="1"/>
    </xf>
    <xf numFmtId="0" fontId="28" fillId="11" borderId="4" xfId="0" applyFont="1" applyFill="1" applyBorder="1" applyAlignment="1" applyProtection="1">
      <alignment horizontal="center" vertical="center" textRotation="90" wrapText="1"/>
      <protection hidden="1"/>
    </xf>
    <xf numFmtId="0" fontId="28" fillId="11" borderId="9" xfId="0" applyFont="1" applyFill="1" applyBorder="1" applyAlignment="1" applyProtection="1">
      <alignment horizontal="center" vertical="center" wrapText="1"/>
      <protection hidden="1"/>
    </xf>
    <xf numFmtId="0" fontId="28" fillId="11" borderId="3" xfId="0" applyFont="1" applyFill="1" applyBorder="1" applyAlignment="1" applyProtection="1">
      <alignment horizontal="center" vertical="center"/>
      <protection hidden="1"/>
    </xf>
    <xf numFmtId="0" fontId="28" fillId="11" borderId="19" xfId="0" applyFont="1" applyFill="1" applyBorder="1" applyAlignment="1" applyProtection="1">
      <alignment horizontal="center" vertical="center" wrapText="1"/>
      <protection hidden="1"/>
    </xf>
    <xf numFmtId="0" fontId="28" fillId="11" borderId="45" xfId="0" applyFont="1" applyFill="1" applyBorder="1" applyAlignment="1" applyProtection="1">
      <alignment horizontal="center" vertical="center" wrapText="1"/>
      <protection hidden="1"/>
    </xf>
    <xf numFmtId="0" fontId="28" fillId="11" borderId="5" xfId="0" applyFont="1" applyFill="1" applyBorder="1" applyAlignment="1" applyProtection="1">
      <alignment horizontal="center" vertical="center" textRotation="90" wrapText="1"/>
      <protection hidden="1"/>
    </xf>
    <xf numFmtId="0" fontId="28" fillId="11" borderId="4" xfId="0" applyFont="1" applyFill="1" applyBorder="1" applyAlignment="1" applyProtection="1">
      <alignment horizontal="center" vertical="center" textRotation="90"/>
      <protection hidden="1"/>
    </xf>
    <xf numFmtId="0" fontId="28" fillId="11" borderId="5" xfId="0" applyFont="1" applyFill="1" applyBorder="1" applyAlignment="1" applyProtection="1">
      <alignment horizontal="center" vertical="center" textRotation="90"/>
      <protection hidden="1"/>
    </xf>
    <xf numFmtId="0" fontId="28" fillId="11" borderId="8" xfId="0" applyFont="1" applyFill="1" applyBorder="1" applyAlignment="1" applyProtection="1">
      <alignment horizontal="center" vertical="center" textRotation="90" wrapText="1"/>
      <protection hidden="1"/>
    </xf>
    <xf numFmtId="0" fontId="28" fillId="11" borderId="6" xfId="0" applyFont="1" applyFill="1" applyBorder="1" applyAlignment="1" applyProtection="1">
      <alignment horizontal="center" vertical="center"/>
      <protection hidden="1"/>
    </xf>
    <xf numFmtId="0" fontId="17" fillId="11" borderId="4" xfId="0" applyFont="1" applyFill="1" applyBorder="1" applyAlignment="1" applyProtection="1">
      <alignment horizontal="center" vertical="center" wrapText="1"/>
      <protection hidden="1"/>
    </xf>
    <xf numFmtId="0" fontId="17" fillId="11" borderId="5" xfId="0" applyFont="1" applyFill="1" applyBorder="1" applyAlignment="1" applyProtection="1">
      <alignment horizontal="center" vertical="center" wrapText="1"/>
      <protection hidden="1"/>
    </xf>
    <xf numFmtId="0" fontId="28" fillId="11" borderId="5" xfId="0" applyFont="1" applyFill="1" applyBorder="1" applyAlignment="1" applyProtection="1">
      <alignment horizontal="center" vertical="center"/>
      <protection hidden="1"/>
    </xf>
    <xf numFmtId="0" fontId="35" fillId="11" borderId="69" xfId="0" applyFont="1" applyFill="1" applyBorder="1" applyAlignment="1" applyProtection="1">
      <alignment horizontal="center" vertical="center"/>
      <protection hidden="1"/>
    </xf>
    <xf numFmtId="0" fontId="28" fillId="9" borderId="18"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9" borderId="19" xfId="0" applyFont="1" applyFill="1" applyBorder="1" applyAlignment="1" applyProtection="1">
      <alignment horizontal="center" vertical="center"/>
      <protection hidden="1"/>
    </xf>
    <xf numFmtId="0" fontId="28" fillId="11" borderId="2" xfId="0" applyFont="1" applyFill="1" applyBorder="1" applyAlignment="1" applyProtection="1">
      <alignment horizontal="center" vertical="center"/>
      <protection hidden="1"/>
    </xf>
    <xf numFmtId="0" fontId="40" fillId="11" borderId="69" xfId="0" applyFont="1" applyFill="1" applyBorder="1" applyAlignment="1" applyProtection="1">
      <alignment horizontal="center" vertical="center"/>
      <protection hidden="1"/>
    </xf>
    <xf numFmtId="9" fontId="14" fillId="2" borderId="2" xfId="0" applyNumberFormat="1"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9" fontId="27" fillId="2" borderId="2" xfId="0" applyNumberFormat="1"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9" fontId="27" fillId="2" borderId="0" xfId="0" applyNumberFormat="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0" borderId="0" xfId="0" applyFont="1" applyAlignment="1" applyProtection="1">
      <alignment horizontal="center" vertical="top"/>
      <protection hidden="1"/>
    </xf>
    <xf numFmtId="9" fontId="14" fillId="0" borderId="4" xfId="1" applyFont="1" applyFill="1" applyBorder="1" applyAlignment="1" applyProtection="1">
      <alignment horizontal="center" vertical="center" wrapText="1"/>
      <protection hidden="1"/>
    </xf>
    <xf numFmtId="9" fontId="14" fillId="0" borderId="8" xfId="1" applyFont="1" applyFill="1" applyBorder="1" applyAlignment="1" applyProtection="1">
      <alignment horizontal="center" vertical="center" wrapText="1"/>
      <protection hidden="1"/>
    </xf>
    <xf numFmtId="9" fontId="14" fillId="0" borderId="5" xfId="1" applyFont="1" applyFill="1" applyBorder="1" applyAlignment="1" applyProtection="1">
      <alignment horizontal="center" vertical="center" wrapText="1"/>
      <protection hidden="1"/>
    </xf>
    <xf numFmtId="9" fontId="14" fillId="0" borderId="4" xfId="1" applyFont="1" applyFill="1" applyBorder="1" applyAlignment="1" applyProtection="1">
      <alignment horizontal="justify" vertical="center" wrapText="1"/>
      <protection hidden="1"/>
    </xf>
    <xf numFmtId="9" fontId="14" fillId="0" borderId="8" xfId="1" applyFont="1" applyFill="1" applyBorder="1" applyAlignment="1" applyProtection="1">
      <alignment horizontal="justify" vertical="center" wrapText="1"/>
      <protection hidden="1"/>
    </xf>
    <xf numFmtId="9" fontId="14" fillId="0" borderId="5" xfId="1" applyFont="1" applyFill="1" applyBorder="1" applyAlignment="1" applyProtection="1">
      <alignment horizontal="justify" vertical="center" wrapText="1"/>
      <protection hidden="1"/>
    </xf>
    <xf numFmtId="0" fontId="17" fillId="0" borderId="34" xfId="0" applyFont="1" applyBorder="1" applyAlignment="1" applyProtection="1">
      <alignment horizontal="left" vertical="center"/>
      <protection hidden="1"/>
    </xf>
    <xf numFmtId="0" fontId="17" fillId="0" borderId="35" xfId="0" applyFont="1" applyBorder="1" applyAlignment="1" applyProtection="1">
      <alignment horizontal="left" vertical="center"/>
      <protection hidden="1"/>
    </xf>
    <xf numFmtId="0" fontId="17" fillId="0" borderId="58" xfId="0" applyFont="1" applyBorder="1" applyAlignment="1" applyProtection="1">
      <alignment horizontal="left" vertical="center"/>
      <protection hidden="1"/>
    </xf>
    <xf numFmtId="0" fontId="17" fillId="0" borderId="74" xfId="0" applyFont="1" applyBorder="1" applyAlignment="1" applyProtection="1">
      <alignment horizontal="left" vertical="center"/>
      <protection hidden="1"/>
    </xf>
    <xf numFmtId="0" fontId="17" fillId="0" borderId="59" xfId="0" applyFont="1" applyBorder="1" applyAlignment="1" applyProtection="1">
      <alignment horizontal="left" vertical="center"/>
      <protection hidden="1"/>
    </xf>
    <xf numFmtId="0" fontId="17" fillId="0" borderId="83" xfId="0" applyFont="1" applyBorder="1" applyAlignment="1" applyProtection="1">
      <alignment horizontal="left" vertical="center"/>
      <protection hidden="1"/>
    </xf>
    <xf numFmtId="0" fontId="27" fillId="2" borderId="43" xfId="0" applyFont="1" applyFill="1" applyBorder="1" applyAlignment="1" applyProtection="1">
      <alignment horizontal="center"/>
      <protection hidden="1"/>
    </xf>
    <xf numFmtId="0" fontId="27" fillId="2" borderId="47" xfId="0" applyFont="1" applyFill="1" applyBorder="1" applyAlignment="1" applyProtection="1">
      <alignment horizontal="center"/>
      <protection hidden="1"/>
    </xf>
    <xf numFmtId="0" fontId="27" fillId="2" borderId="44" xfId="0" applyFont="1" applyFill="1" applyBorder="1" applyAlignment="1" applyProtection="1">
      <alignment horizontal="center"/>
      <protection hidden="1"/>
    </xf>
    <xf numFmtId="0" fontId="27" fillId="2" borderId="24" xfId="0" applyFont="1" applyFill="1" applyBorder="1" applyAlignment="1" applyProtection="1">
      <alignment horizontal="center"/>
      <protection hidden="1"/>
    </xf>
    <xf numFmtId="0" fontId="27" fillId="2" borderId="48" xfId="0" applyFont="1" applyFill="1" applyBorder="1" applyAlignment="1" applyProtection="1">
      <alignment horizontal="center"/>
      <protection hidden="1"/>
    </xf>
    <xf numFmtId="0" fontId="27" fillId="2" borderId="20" xfId="0" applyFont="1" applyFill="1" applyBorder="1" applyAlignment="1" applyProtection="1">
      <alignment horizontal="center"/>
      <protection hidden="1"/>
    </xf>
    <xf numFmtId="0" fontId="27" fillId="2" borderId="26" xfId="0" applyFont="1" applyFill="1" applyBorder="1" applyAlignment="1" applyProtection="1">
      <alignment horizontal="center"/>
      <protection hidden="1"/>
    </xf>
    <xf numFmtId="0" fontId="27" fillId="2" borderId="49" xfId="0" applyFont="1" applyFill="1" applyBorder="1" applyAlignment="1" applyProtection="1">
      <alignment horizontal="center"/>
      <protection hidden="1"/>
    </xf>
    <xf numFmtId="0" fontId="27" fillId="2" borderId="27" xfId="0" applyFont="1" applyFill="1" applyBorder="1" applyAlignment="1" applyProtection="1">
      <alignment horizontal="center"/>
      <protection hidden="1"/>
    </xf>
    <xf numFmtId="0" fontId="11" fillId="10" borderId="22" xfId="0" applyFont="1" applyFill="1" applyBorder="1" applyAlignment="1">
      <alignment horizontal="center" vertical="center" wrapText="1" readingOrder="1"/>
    </xf>
    <xf numFmtId="0" fontId="11" fillId="10" borderId="23" xfId="0" applyFont="1" applyFill="1" applyBorder="1" applyAlignment="1">
      <alignment horizontal="center" vertical="center" wrapText="1" readingOrder="1"/>
    </xf>
    <xf numFmtId="0" fontId="11" fillId="10" borderId="33" xfId="0" applyFont="1" applyFill="1" applyBorder="1" applyAlignment="1">
      <alignment horizontal="center" vertical="center" wrapText="1" readingOrder="1"/>
    </xf>
    <xf numFmtId="0" fontId="6" fillId="2" borderId="0" xfId="0" applyFont="1" applyFill="1" applyAlignment="1">
      <alignment horizontal="justify" vertical="center" wrapText="1"/>
    </xf>
    <xf numFmtId="0" fontId="8" fillId="10" borderId="30" xfId="0" applyFont="1" applyFill="1" applyBorder="1" applyAlignment="1">
      <alignment horizontal="center" vertical="center" wrapText="1" readingOrder="1"/>
    </xf>
    <xf numFmtId="0" fontId="8" fillId="10" borderId="31" xfId="0" applyFont="1" applyFill="1" applyBorder="1" applyAlignment="1">
      <alignment horizontal="center" vertical="center" wrapText="1" readingOrder="1"/>
    </xf>
    <xf numFmtId="0" fontId="8" fillId="2" borderId="28" xfId="0" applyFont="1" applyFill="1" applyBorder="1" applyAlignment="1">
      <alignment horizontal="center" vertical="center" wrapText="1" readingOrder="1"/>
    </xf>
    <xf numFmtId="0" fontId="8" fillId="2" borderId="24" xfId="0" applyFont="1" applyFill="1" applyBorder="1" applyAlignment="1">
      <alignment horizontal="center" vertical="center" wrapText="1" readingOrder="1"/>
    </xf>
    <xf numFmtId="0" fontId="8" fillId="2" borderId="21" xfId="0" applyFont="1" applyFill="1" applyBorder="1" applyAlignment="1">
      <alignment horizontal="center" vertical="center" wrapText="1" readingOrder="1"/>
    </xf>
    <xf numFmtId="0" fontId="8" fillId="2" borderId="20" xfId="0" applyFont="1" applyFill="1" applyBorder="1" applyAlignment="1">
      <alignment horizontal="center" vertical="center" wrapText="1" readingOrder="1"/>
    </xf>
    <xf numFmtId="0" fontId="8" fillId="13" borderId="24" xfId="0" applyFont="1" applyFill="1" applyBorder="1" applyAlignment="1">
      <alignment horizontal="center" vertical="center" wrapText="1" readingOrder="1"/>
    </xf>
    <xf numFmtId="0" fontId="8" fillId="13" borderId="26" xfId="0" applyFont="1" applyFill="1" applyBorder="1" applyAlignment="1">
      <alignment horizontal="center" vertical="center" wrapText="1" readingOrder="1"/>
    </xf>
    <xf numFmtId="0" fontId="8" fillId="13" borderId="20" xfId="0" applyFont="1" applyFill="1" applyBorder="1" applyAlignment="1">
      <alignment horizontal="center" vertical="center" wrapText="1" readingOrder="1"/>
    </xf>
    <xf numFmtId="0" fontId="8" fillId="13" borderId="27" xfId="0" applyFont="1" applyFill="1" applyBorder="1" applyAlignment="1">
      <alignment horizontal="center" vertical="center" wrapText="1" readingOrder="1"/>
    </xf>
    <xf numFmtId="0" fontId="41" fillId="2" borderId="20" xfId="0" applyFont="1" applyFill="1" applyBorder="1" applyAlignment="1">
      <alignment horizontal="center"/>
    </xf>
    <xf numFmtId="0" fontId="42" fillId="0" borderId="71" xfId="0" applyFont="1" applyBorder="1" applyAlignment="1">
      <alignment horizontal="center" vertical="center"/>
    </xf>
    <xf numFmtId="0" fontId="42" fillId="0" borderId="38" xfId="0" applyFont="1" applyBorder="1" applyAlignment="1">
      <alignment horizontal="center" vertical="center"/>
    </xf>
    <xf numFmtId="0" fontId="42" fillId="0" borderId="72" xfId="0" applyFont="1" applyBorder="1" applyAlignment="1">
      <alignment horizontal="center" vertical="center"/>
    </xf>
    <xf numFmtId="0" fontId="42" fillId="0" borderId="46" xfId="0" applyFont="1" applyBorder="1" applyAlignment="1">
      <alignment horizontal="center" vertical="center"/>
    </xf>
    <xf numFmtId="0" fontId="42" fillId="0" borderId="0" xfId="0" applyFont="1" applyAlignment="1">
      <alignment horizontal="center" vertical="center"/>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41" xfId="0" applyFont="1" applyBorder="1" applyAlignment="1">
      <alignment horizontal="center" vertical="center"/>
    </xf>
    <xf numFmtId="0" fontId="42" fillId="0" borderId="77" xfId="0" applyFont="1" applyBorder="1" applyAlignment="1">
      <alignment horizontal="center" vertical="center"/>
    </xf>
    <xf numFmtId="0" fontId="44" fillId="0" borderId="73" xfId="0" applyFont="1" applyBorder="1" applyAlignment="1">
      <alignment horizontal="left" vertical="center"/>
    </xf>
    <xf numFmtId="0" fontId="44" fillId="0" borderId="74" xfId="0" applyFont="1" applyBorder="1" applyAlignment="1">
      <alignment horizontal="left" vertical="center"/>
    </xf>
    <xf numFmtId="0" fontId="44" fillId="0" borderId="48" xfId="0" applyFont="1" applyBorder="1" applyAlignment="1">
      <alignment horizontal="left" vertical="center"/>
    </xf>
    <xf numFmtId="0" fontId="52" fillId="2" borderId="0" xfId="0" applyFont="1" applyFill="1" applyAlignment="1">
      <alignment horizontal="center" vertical="center"/>
    </xf>
    <xf numFmtId="0" fontId="53" fillId="2" borderId="0" xfId="0" applyFont="1" applyFill="1" applyAlignment="1">
      <alignment horizontal="center" vertical="center"/>
    </xf>
    <xf numFmtId="0" fontId="53" fillId="2" borderId="0" xfId="0" applyFont="1" applyFill="1" applyAlignment="1">
      <alignment horizontal="center" vertical="center" wrapText="1"/>
    </xf>
    <xf numFmtId="0" fontId="62" fillId="0" borderId="20" xfId="0" applyFont="1" applyBorder="1" applyAlignment="1">
      <alignment horizontal="left" vertical="center" wrapText="1"/>
    </xf>
  </cellXfs>
  <cellStyles count="7">
    <cellStyle name="Millares [0]" xfId="6" builtinId="6"/>
    <cellStyle name="Normal" xfId="0" builtinId="0"/>
    <cellStyle name="Normal - Style1 2" xfId="2" xr:uid="{00000000-0005-0000-0000-000002000000}"/>
    <cellStyle name="Normal 2" xfId="4" xr:uid="{00000000-0005-0000-0000-000003000000}"/>
    <cellStyle name="Normal 2 2" xfId="3" xr:uid="{00000000-0005-0000-0000-000004000000}"/>
    <cellStyle name="Normal 3" xfId="5" xr:uid="{00000000-0005-0000-0000-000005000000}"/>
    <cellStyle name="Porcentaje" xfId="1" builtinId="5"/>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381000</xdr:colOff>
      <xdr:row>0</xdr:row>
      <xdr:rowOff>0</xdr:rowOff>
    </xdr:from>
    <xdr:ext cx="937576" cy="1095375"/>
    <xdr:pic>
      <xdr:nvPicPr>
        <xdr:cNvPr id="2" name="2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358499</xdr:colOff>
      <xdr:row>0</xdr:row>
      <xdr:rowOff>0</xdr:rowOff>
    </xdr:from>
    <xdr:to>
      <xdr:col>3</xdr:col>
      <xdr:colOff>1973036</xdr:colOff>
      <xdr:row>2</xdr:row>
      <xdr:rowOff>464897</xdr:rowOff>
    </xdr:to>
    <xdr:pic>
      <xdr:nvPicPr>
        <xdr:cNvPr id="2" name="2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2834999" y="0"/>
          <a:ext cx="1614537" cy="1526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219075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457200" y="123825"/>
          <a:ext cx="762000" cy="742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ULTORIAS%202021\CAJA%20DE%20LA%20VIVIENDA%20POPULAR\PAAC\RIESGOS\PUBLICACION%20DEFINITIVA%202021\FICHAS%202021\208-PLA-Ft-73-74-75%20Riesgos%20GF_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imarino\Downloads\Mapa%20de%20riesgos%20corrupci&#243;n%20V1%20SC%202023.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08-PLA-Ft-95%20Mapa%20Riesgos%20de%20Corrupci&#243;n_2022_Versi&#243;n%201-2023_DMB.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2.%20Formulaci&#243;n%20Mapa%20Riesgos%20de%20Corrupci&#243;n%20-2023_v2_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LILA\CAJA%20DE%20LA%20VIVIENDA%20POPULAR%202022\RIESGOS\MAPAS%20DE%20RIESGOS\INSTRUMENTOS%20PROPUESTOS%20MAYO%202022\208-PLA-Ft-95%20Mapa%20Riesgos%20de%20Corrupci&#243;n_2022_Versi&#243;n%204-2022_INSTRUM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marino\Downloads\1202211600050873_0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LILA\CAJA%20DE%20LA%20VIVIENDA%20POPULAR%202022\PAAC\MAPAS%20DE%20RIESGOS\2%20Cuatrimestre\208-PLA-Ft-95%20Mapa%20Riesgos%20de%20Corrupci&#243;n_2022_Versi&#243;n%202-2022_CONSO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LILA\CAJA%20DE%20LA%20VIVIENDA%20POPULAR%202022\PAAC\MAPAS%20DE%20RIESGOS\1%20Cuatrimestre\Reporte%20de%20Seguimiento%20Mapa%20de%20Riesgos%20de%20Gesti&#243;n_2022_CONSOL.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202317100002933_00004.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02311500001283_0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imarino\Downloads\208-PLA-Ft-95%20Mapa%20Riesgos%20de%20Corrupci&#243;n_2023_Versi&#243;n%201-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PORTADA"/>
      <sheetName val="Instructivo"/>
      <sheetName val="208-PLA-Ft-78 Mapa Corrup"/>
      <sheetName val="Tabla Valoración controles"/>
      <sheetName val="Impacto Ri Inhe"/>
      <sheetName val="CONTROL DE CAMBIOS"/>
      <sheetName val="Tabla probabilidad"/>
      <sheetName val="Tabla Impacto"/>
      <sheetName val="FORMULAS"/>
      <sheetName val="Opciones Tratamiento"/>
      <sheetName val="Hoja1"/>
    </sheetNames>
    <sheetDataSet>
      <sheetData sheetId="0" refreshError="1">
        <row r="50">
          <cell r="C50" t="str">
            <v>Asignado</v>
          </cell>
          <cell r="D50">
            <v>15</v>
          </cell>
        </row>
        <row r="51">
          <cell r="D51">
            <v>0</v>
          </cell>
        </row>
        <row r="52">
          <cell r="C52" t="str">
            <v>Adecuado</v>
          </cell>
          <cell r="D52">
            <v>15</v>
          </cell>
        </row>
        <row r="53">
          <cell r="D53">
            <v>0</v>
          </cell>
        </row>
        <row r="54">
          <cell r="C54" t="str">
            <v>Oportuna</v>
          </cell>
          <cell r="D54">
            <v>15</v>
          </cell>
        </row>
        <row r="55">
          <cell r="D55">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Instructivo"/>
      <sheetName val="208-PLA-Ft-78 Mapa Corrup"/>
      <sheetName val="Tabla Valoración controles"/>
      <sheetName val="Impacto Ri Inhe"/>
      <sheetName val="CONTROL DE CAMBIO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structivo"/>
      <sheetName val="208-PLA-Ft-78 Mapa Corrup"/>
      <sheetName val="Tabla Valoración controles"/>
      <sheetName val="Impacto Ri Inhe"/>
      <sheetName val="CONTROL DE CAMBIOS"/>
      <sheetName val="CONTROLES"/>
      <sheetName val="FORMULA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CONTROL DE CAMBIOS"/>
      <sheetName val="Tabla Valoración controles"/>
      <sheetName val="Tabla probabilidad"/>
      <sheetName val="Tabla Impacto"/>
      <sheetName val="FORMULA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cion"/>
      <sheetName val="Tabla Valoración controles"/>
      <sheetName val="Impacto Ri Inhe"/>
      <sheetName val="CONTROL DE CAMBIOS"/>
      <sheetName val="CONTROLES"/>
      <sheetName val="FORMULA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E90"/>
  <sheetViews>
    <sheetView tabSelected="1" zoomScale="110" zoomScaleNormal="110" workbookViewId="0"/>
  </sheetViews>
  <sheetFormatPr baseColWidth="10" defaultRowHeight="12.75" x14ac:dyDescent="0.2"/>
  <cols>
    <col min="1" max="1" width="2.85546875" style="42" customWidth="1"/>
    <col min="2" max="3" width="24.7109375" style="42" customWidth="1"/>
    <col min="4" max="4" width="63.85546875" style="42" customWidth="1"/>
    <col min="5" max="5" width="24.7109375" style="42" customWidth="1"/>
    <col min="6" max="16384" width="11.42578125" style="42"/>
  </cols>
  <sheetData>
    <row r="1" spans="2:5" ht="13.5" thickBot="1" x14ac:dyDescent="0.25"/>
    <row r="2" spans="2:5" ht="18" customHeight="1" x14ac:dyDescent="0.2">
      <c r="B2" s="311" t="s">
        <v>607</v>
      </c>
      <c r="C2" s="312"/>
      <c r="D2" s="312"/>
      <c r="E2" s="313"/>
    </row>
    <row r="3" spans="2:5" ht="68.25" customHeight="1" x14ac:dyDescent="0.2">
      <c r="B3" s="323" t="s">
        <v>608</v>
      </c>
      <c r="C3" s="324"/>
      <c r="D3" s="324"/>
      <c r="E3" s="325"/>
    </row>
    <row r="4" spans="2:5" ht="12.75" customHeight="1" x14ac:dyDescent="0.2">
      <c r="B4" s="314" t="s">
        <v>100</v>
      </c>
      <c r="C4" s="315"/>
      <c r="D4" s="315"/>
      <c r="E4" s="316"/>
    </row>
    <row r="5" spans="2:5" ht="30" customHeight="1" x14ac:dyDescent="0.2">
      <c r="B5" s="317" t="s">
        <v>176</v>
      </c>
      <c r="C5" s="318"/>
      <c r="D5" s="318"/>
      <c r="E5" s="319"/>
    </row>
    <row r="6" spans="2:5" ht="27" customHeight="1" x14ac:dyDescent="0.2">
      <c r="B6" s="320" t="s">
        <v>609</v>
      </c>
      <c r="C6" s="321"/>
      <c r="D6" s="321"/>
      <c r="E6" s="322"/>
    </row>
    <row r="7" spans="2:5" ht="12" customHeight="1" thickBot="1" x14ac:dyDescent="0.25">
      <c r="B7" s="45"/>
      <c r="C7" s="46"/>
      <c r="D7" s="46"/>
      <c r="E7" s="47"/>
    </row>
    <row r="8" spans="2:5" ht="31.5" customHeight="1" x14ac:dyDescent="0.2">
      <c r="B8" s="48"/>
      <c r="C8" s="104" t="s">
        <v>101</v>
      </c>
      <c r="D8" s="105" t="s">
        <v>104</v>
      </c>
      <c r="E8" s="49"/>
    </row>
    <row r="9" spans="2:5" ht="25.5" x14ac:dyDescent="0.2">
      <c r="B9" s="48"/>
      <c r="C9" s="54" t="s">
        <v>177</v>
      </c>
      <c r="D9" s="55" t="s">
        <v>151</v>
      </c>
      <c r="E9" s="49"/>
    </row>
    <row r="10" spans="2:5" ht="25.5" x14ac:dyDescent="0.2">
      <c r="B10" s="48"/>
      <c r="C10" s="54" t="s">
        <v>102</v>
      </c>
      <c r="D10" s="55" t="s">
        <v>152</v>
      </c>
      <c r="E10" s="49"/>
    </row>
    <row r="11" spans="2:5" ht="25.5" x14ac:dyDescent="0.2">
      <c r="B11" s="48"/>
      <c r="C11" s="54" t="s">
        <v>103</v>
      </c>
      <c r="D11" s="55" t="s">
        <v>153</v>
      </c>
      <c r="E11" s="49"/>
    </row>
    <row r="12" spans="2:5" ht="38.25" x14ac:dyDescent="0.2">
      <c r="B12" s="48"/>
      <c r="C12" s="54" t="s">
        <v>32</v>
      </c>
      <c r="D12" s="55" t="s">
        <v>154</v>
      </c>
      <c r="E12" s="49"/>
    </row>
    <row r="13" spans="2:5" ht="25.5" x14ac:dyDescent="0.2">
      <c r="B13" s="48"/>
      <c r="C13" s="56" t="s">
        <v>2</v>
      </c>
      <c r="D13" s="57" t="s">
        <v>105</v>
      </c>
      <c r="E13" s="49"/>
    </row>
    <row r="14" spans="2:5" ht="25.5" x14ac:dyDescent="0.2">
      <c r="B14" s="48"/>
      <c r="C14" s="56" t="s">
        <v>36</v>
      </c>
      <c r="D14" s="57" t="s">
        <v>106</v>
      </c>
      <c r="E14" s="49"/>
    </row>
    <row r="15" spans="2:5" ht="25.5" x14ac:dyDescent="0.2">
      <c r="B15" s="48"/>
      <c r="C15" s="56" t="s">
        <v>633</v>
      </c>
      <c r="D15" s="57" t="s">
        <v>634</v>
      </c>
      <c r="E15" s="49"/>
    </row>
    <row r="16" spans="2:5" ht="51" x14ac:dyDescent="0.2">
      <c r="B16" s="48"/>
      <c r="C16" s="56" t="s">
        <v>238</v>
      </c>
      <c r="D16" s="57" t="s">
        <v>610</v>
      </c>
      <c r="E16" s="49"/>
    </row>
    <row r="17" spans="2:5" ht="63.75" x14ac:dyDescent="0.2">
      <c r="B17" s="48"/>
      <c r="C17" s="56" t="s">
        <v>0</v>
      </c>
      <c r="D17" s="57" t="s">
        <v>178</v>
      </c>
      <c r="E17" s="49"/>
    </row>
    <row r="18" spans="2:5" ht="51" x14ac:dyDescent="0.2">
      <c r="B18" s="48"/>
      <c r="C18" s="56" t="s">
        <v>730</v>
      </c>
      <c r="D18" s="57" t="s">
        <v>731</v>
      </c>
      <c r="E18" s="49"/>
    </row>
    <row r="19" spans="2:5" ht="25.5" x14ac:dyDescent="0.2">
      <c r="B19" s="48"/>
      <c r="C19" s="56" t="s">
        <v>612</v>
      </c>
      <c r="D19" s="57" t="s">
        <v>616</v>
      </c>
      <c r="E19" s="49"/>
    </row>
    <row r="20" spans="2:5" ht="25.5" x14ac:dyDescent="0.2">
      <c r="B20" s="48"/>
      <c r="C20" s="56" t="s">
        <v>613</v>
      </c>
      <c r="D20" s="57" t="s">
        <v>617</v>
      </c>
      <c r="E20" s="49"/>
    </row>
    <row r="21" spans="2:5" ht="25.5" x14ac:dyDescent="0.2">
      <c r="B21" s="48"/>
      <c r="C21" s="56" t="s">
        <v>618</v>
      </c>
      <c r="D21" s="57" t="s">
        <v>619</v>
      </c>
      <c r="E21" s="49"/>
    </row>
    <row r="22" spans="2:5" ht="25.5" x14ac:dyDescent="0.2">
      <c r="B22" s="48"/>
      <c r="C22" s="56" t="s">
        <v>615</v>
      </c>
      <c r="D22" s="57" t="s">
        <v>620</v>
      </c>
      <c r="E22" s="49"/>
    </row>
    <row r="23" spans="2:5" ht="51" x14ac:dyDescent="0.2">
      <c r="B23" s="48"/>
      <c r="C23" s="56" t="s">
        <v>31</v>
      </c>
      <c r="D23" s="57" t="s">
        <v>621</v>
      </c>
      <c r="E23" s="49"/>
    </row>
    <row r="24" spans="2:5" ht="25.5" x14ac:dyDescent="0.2">
      <c r="B24" s="48"/>
      <c r="C24" s="56" t="s">
        <v>732</v>
      </c>
      <c r="D24" s="57" t="s">
        <v>622</v>
      </c>
      <c r="E24" s="49"/>
    </row>
    <row r="25" spans="2:5" ht="38.25" x14ac:dyDescent="0.2">
      <c r="B25" s="48"/>
      <c r="C25" s="56" t="s">
        <v>37</v>
      </c>
      <c r="D25" s="57" t="s">
        <v>160</v>
      </c>
      <c r="E25" s="49"/>
    </row>
    <row r="26" spans="2:5" ht="25.5" x14ac:dyDescent="0.2">
      <c r="B26" s="48"/>
      <c r="C26" s="56" t="s">
        <v>10</v>
      </c>
      <c r="D26" s="57" t="s">
        <v>179</v>
      </c>
      <c r="E26" s="49"/>
    </row>
    <row r="27" spans="2:5" ht="51" x14ac:dyDescent="0.2">
      <c r="B27" s="48"/>
      <c r="C27" s="56" t="s">
        <v>99</v>
      </c>
      <c r="D27" s="57" t="s">
        <v>155</v>
      </c>
      <c r="E27" s="49"/>
    </row>
    <row r="28" spans="2:5" ht="25.5" x14ac:dyDescent="0.2">
      <c r="B28" s="48"/>
      <c r="C28" s="56" t="s">
        <v>623</v>
      </c>
      <c r="D28" s="57" t="s">
        <v>624</v>
      </c>
      <c r="E28" s="49"/>
    </row>
    <row r="29" spans="2:5" ht="25.5" x14ac:dyDescent="0.2">
      <c r="B29" s="48"/>
      <c r="C29" s="56" t="s">
        <v>625</v>
      </c>
      <c r="D29" s="57" t="s">
        <v>162</v>
      </c>
      <c r="E29" s="49"/>
    </row>
    <row r="30" spans="2:5" ht="25.5" x14ac:dyDescent="0.2">
      <c r="B30" s="48"/>
      <c r="C30" s="56" t="s">
        <v>156</v>
      </c>
      <c r="D30" s="57" t="s">
        <v>635</v>
      </c>
      <c r="E30" s="49"/>
    </row>
    <row r="31" spans="2:5" ht="25.5" x14ac:dyDescent="0.2">
      <c r="B31" s="48"/>
      <c r="C31" s="56" t="s">
        <v>157</v>
      </c>
      <c r="D31" s="57" t="s">
        <v>180</v>
      </c>
      <c r="E31" s="49"/>
    </row>
    <row r="32" spans="2:5" ht="25.5" x14ac:dyDescent="0.2">
      <c r="B32" s="48"/>
      <c r="C32" s="56" t="s">
        <v>157</v>
      </c>
      <c r="D32" s="57" t="s">
        <v>180</v>
      </c>
      <c r="E32" s="49"/>
    </row>
    <row r="33" spans="2:5" ht="38.25" x14ac:dyDescent="0.2">
      <c r="B33" s="48"/>
      <c r="C33" s="56" t="s">
        <v>158</v>
      </c>
      <c r="D33" s="57" t="s">
        <v>181</v>
      </c>
      <c r="E33" s="49"/>
    </row>
    <row r="34" spans="2:5" ht="38.25" x14ac:dyDescent="0.2">
      <c r="B34" s="48"/>
      <c r="C34" s="56" t="s">
        <v>159</v>
      </c>
      <c r="D34" s="57" t="s">
        <v>182</v>
      </c>
      <c r="E34" s="49"/>
    </row>
    <row r="35" spans="2:5" ht="38.25" x14ac:dyDescent="0.2">
      <c r="B35" s="48"/>
      <c r="C35" s="56" t="s">
        <v>161</v>
      </c>
      <c r="D35" s="57" t="s">
        <v>183</v>
      </c>
      <c r="E35" s="49"/>
    </row>
    <row r="36" spans="2:5" ht="38.25" x14ac:dyDescent="0.2">
      <c r="B36" s="48"/>
      <c r="C36" s="56" t="s">
        <v>733</v>
      </c>
      <c r="D36" s="57" t="s">
        <v>734</v>
      </c>
      <c r="E36" s="49"/>
    </row>
    <row r="37" spans="2:5" ht="38.25" x14ac:dyDescent="0.2">
      <c r="B37" s="48"/>
      <c r="C37" s="56" t="s">
        <v>735</v>
      </c>
      <c r="D37" s="57" t="s">
        <v>736</v>
      </c>
      <c r="E37" s="49"/>
    </row>
    <row r="38" spans="2:5" ht="38.25" x14ac:dyDescent="0.2">
      <c r="B38" s="48"/>
      <c r="C38" s="56" t="s">
        <v>737</v>
      </c>
      <c r="D38" s="57" t="s">
        <v>738</v>
      </c>
      <c r="E38" s="49"/>
    </row>
    <row r="39" spans="2:5" ht="38.25" x14ac:dyDescent="0.2">
      <c r="B39" s="48"/>
      <c r="C39" s="56" t="s">
        <v>739</v>
      </c>
      <c r="D39" s="57" t="s">
        <v>740</v>
      </c>
      <c r="E39" s="49"/>
    </row>
    <row r="40" spans="2:5" ht="51" x14ac:dyDescent="0.2">
      <c r="B40" s="48"/>
      <c r="C40" s="56" t="s">
        <v>741</v>
      </c>
      <c r="D40" s="57" t="s">
        <v>742</v>
      </c>
      <c r="E40" s="49"/>
    </row>
    <row r="41" spans="2:5" ht="63.75" x14ac:dyDescent="0.2">
      <c r="B41" s="48"/>
      <c r="C41" s="56" t="s">
        <v>743</v>
      </c>
      <c r="D41" s="57" t="s">
        <v>744</v>
      </c>
      <c r="E41" s="49"/>
    </row>
    <row r="42" spans="2:5" ht="51" x14ac:dyDescent="0.2">
      <c r="B42" s="48"/>
      <c r="C42" s="56" t="s">
        <v>745</v>
      </c>
      <c r="D42" s="57" t="s">
        <v>746</v>
      </c>
      <c r="E42" s="49"/>
    </row>
    <row r="43" spans="2:5" ht="25.5" x14ac:dyDescent="0.2">
      <c r="B43" s="48"/>
      <c r="C43" s="56" t="s">
        <v>291</v>
      </c>
      <c r="D43" s="57" t="s">
        <v>627</v>
      </c>
      <c r="E43" s="49"/>
    </row>
    <row r="44" spans="2:5" ht="51" x14ac:dyDescent="0.2">
      <c r="B44" s="48"/>
      <c r="C44" s="56" t="s">
        <v>626</v>
      </c>
      <c r="D44" s="57" t="s">
        <v>628</v>
      </c>
      <c r="E44" s="49"/>
    </row>
    <row r="45" spans="2:5" ht="38.25" x14ac:dyDescent="0.2">
      <c r="B45" s="48"/>
      <c r="C45" s="56" t="s">
        <v>629</v>
      </c>
      <c r="D45" s="57" t="s">
        <v>630</v>
      </c>
      <c r="E45" s="49"/>
    </row>
    <row r="46" spans="2:5" ht="38.25" x14ac:dyDescent="0.2">
      <c r="B46" s="48"/>
      <c r="C46" s="56" t="s">
        <v>292</v>
      </c>
      <c r="D46" s="106" t="s">
        <v>636</v>
      </c>
      <c r="E46" s="49"/>
    </row>
    <row r="47" spans="2:5" ht="25.5" x14ac:dyDescent="0.2">
      <c r="B47" s="48"/>
      <c r="C47" s="56" t="s">
        <v>27</v>
      </c>
      <c r="D47" s="57" t="s">
        <v>631</v>
      </c>
      <c r="E47" s="49"/>
    </row>
    <row r="48" spans="2:5" ht="89.25" x14ac:dyDescent="0.2">
      <c r="B48" s="48"/>
      <c r="C48" s="56" t="s">
        <v>579</v>
      </c>
      <c r="D48" s="57" t="s">
        <v>632</v>
      </c>
      <c r="E48" s="49"/>
    </row>
    <row r="49" spans="2:5" ht="51" x14ac:dyDescent="0.2">
      <c r="B49" s="48"/>
      <c r="C49" s="58" t="s">
        <v>167</v>
      </c>
      <c r="D49" s="55" t="s">
        <v>163</v>
      </c>
      <c r="E49" s="49"/>
    </row>
    <row r="50" spans="2:5" ht="25.5" x14ac:dyDescent="0.2">
      <c r="B50" s="48"/>
      <c r="C50" s="58" t="s">
        <v>168</v>
      </c>
      <c r="D50" s="55" t="s">
        <v>164</v>
      </c>
      <c r="E50" s="49"/>
    </row>
    <row r="51" spans="2:5" ht="25.5" x14ac:dyDescent="0.2">
      <c r="B51" s="48"/>
      <c r="C51" s="58" t="s">
        <v>169</v>
      </c>
      <c r="D51" s="55" t="s">
        <v>165</v>
      </c>
      <c r="E51" s="49"/>
    </row>
    <row r="52" spans="2:5" x14ac:dyDescent="0.2">
      <c r="B52" s="48"/>
      <c r="C52" s="58" t="s">
        <v>120</v>
      </c>
      <c r="D52" s="55" t="s">
        <v>162</v>
      </c>
      <c r="E52" s="49"/>
    </row>
    <row r="53" spans="2:5" ht="38.25" x14ac:dyDescent="0.2">
      <c r="B53" s="48"/>
      <c r="C53" s="58" t="s">
        <v>170</v>
      </c>
      <c r="D53" s="55" t="s">
        <v>166</v>
      </c>
      <c r="E53" s="49"/>
    </row>
    <row r="54" spans="2:5" ht="51" x14ac:dyDescent="0.2">
      <c r="B54" s="48"/>
      <c r="C54" s="56" t="s">
        <v>33</v>
      </c>
      <c r="D54" s="57" t="s">
        <v>184</v>
      </c>
      <c r="E54" s="49"/>
    </row>
    <row r="55" spans="2:5" ht="38.25" x14ac:dyDescent="0.2">
      <c r="B55" s="48"/>
      <c r="C55" s="59" t="s">
        <v>174</v>
      </c>
      <c r="D55" s="55" t="s">
        <v>175</v>
      </c>
      <c r="E55" s="49"/>
    </row>
    <row r="56" spans="2:5" ht="6.75" customHeight="1" thickBot="1" x14ac:dyDescent="0.25">
      <c r="B56" s="48"/>
      <c r="C56" s="60"/>
      <c r="D56" s="61"/>
      <c r="E56" s="49"/>
    </row>
    <row r="57" spans="2:5" x14ac:dyDescent="0.2">
      <c r="B57" s="48"/>
      <c r="C57" s="53"/>
      <c r="D57" s="53"/>
      <c r="E57" s="49"/>
    </row>
    <row r="58" spans="2:5" s="107" customFormat="1" ht="20.25" x14ac:dyDescent="0.3">
      <c r="B58" s="108" t="s">
        <v>637</v>
      </c>
      <c r="E58" s="109"/>
    </row>
    <row r="59" spans="2:5" s="107" customFormat="1" ht="14.25" x14ac:dyDescent="0.2">
      <c r="B59" s="108"/>
      <c r="E59" s="109"/>
    </row>
    <row r="60" spans="2:5" s="107" customFormat="1" ht="14.25" x14ac:dyDescent="0.2">
      <c r="B60" s="108"/>
      <c r="E60" s="109"/>
    </row>
    <row r="61" spans="2:5" s="107" customFormat="1" ht="18" x14ac:dyDescent="0.25">
      <c r="B61" s="110"/>
      <c r="C61" s="111" t="s">
        <v>638</v>
      </c>
      <c r="E61" s="109"/>
    </row>
    <row r="62" spans="2:5" s="107" customFormat="1" ht="16.5" thickBot="1" x14ac:dyDescent="0.25">
      <c r="B62" s="110"/>
      <c r="C62" s="112" t="s">
        <v>101</v>
      </c>
      <c r="D62" s="113" t="s">
        <v>104</v>
      </c>
      <c r="E62" s="109"/>
    </row>
    <row r="63" spans="2:5" s="107" customFormat="1" ht="38.25" x14ac:dyDescent="0.2">
      <c r="B63" s="110"/>
      <c r="C63" s="114" t="s">
        <v>639</v>
      </c>
      <c r="D63" s="115" t="s">
        <v>640</v>
      </c>
      <c r="E63" s="109"/>
    </row>
    <row r="64" spans="2:5" s="107" customFormat="1" ht="25.5" x14ac:dyDescent="0.2">
      <c r="B64" s="110"/>
      <c r="C64" s="56" t="s">
        <v>246</v>
      </c>
      <c r="D64" s="57" t="s">
        <v>641</v>
      </c>
      <c r="E64" s="109"/>
    </row>
    <row r="65" spans="2:5" s="107" customFormat="1" ht="25.5" x14ac:dyDescent="0.2">
      <c r="B65" s="110"/>
      <c r="C65" s="56" t="s">
        <v>247</v>
      </c>
      <c r="D65" s="57" t="s">
        <v>642</v>
      </c>
      <c r="E65" s="109"/>
    </row>
    <row r="66" spans="2:5" s="107" customFormat="1" ht="51" x14ac:dyDescent="0.2">
      <c r="B66" s="110"/>
      <c r="C66" s="56" t="s">
        <v>248</v>
      </c>
      <c r="D66" s="57" t="s">
        <v>643</v>
      </c>
      <c r="E66" s="109"/>
    </row>
    <row r="67" spans="2:5" s="107" customFormat="1" ht="51" x14ac:dyDescent="0.2">
      <c r="B67" s="110"/>
      <c r="C67" s="56" t="s">
        <v>249</v>
      </c>
      <c r="D67" s="57" t="s">
        <v>643</v>
      </c>
      <c r="E67" s="109"/>
    </row>
    <row r="68" spans="2:5" s="107" customFormat="1" ht="51" x14ac:dyDescent="0.2">
      <c r="B68" s="110"/>
      <c r="C68" s="56" t="s">
        <v>250</v>
      </c>
      <c r="D68" s="57" t="s">
        <v>643</v>
      </c>
      <c r="E68" s="109"/>
    </row>
    <row r="69" spans="2:5" s="107" customFormat="1" ht="51" x14ac:dyDescent="0.2">
      <c r="B69" s="110"/>
      <c r="C69" s="56" t="s">
        <v>251</v>
      </c>
      <c r="D69" s="57" t="s">
        <v>643</v>
      </c>
      <c r="E69" s="109"/>
    </row>
    <row r="70" spans="2:5" s="107" customFormat="1" ht="51" x14ac:dyDescent="0.2">
      <c r="B70" s="110"/>
      <c r="C70" s="56" t="s">
        <v>252</v>
      </c>
      <c r="D70" s="57" t="s">
        <v>643</v>
      </c>
      <c r="E70" s="109"/>
    </row>
    <row r="71" spans="2:5" s="107" customFormat="1" ht="51" x14ac:dyDescent="0.2">
      <c r="B71" s="110"/>
      <c r="C71" s="56" t="s">
        <v>253</v>
      </c>
      <c r="D71" s="57" t="s">
        <v>643</v>
      </c>
      <c r="E71" s="109"/>
    </row>
    <row r="72" spans="2:5" s="107" customFormat="1" ht="51" x14ac:dyDescent="0.2">
      <c r="B72" s="110"/>
      <c r="C72" s="56" t="s">
        <v>254</v>
      </c>
      <c r="D72" s="57" t="s">
        <v>643</v>
      </c>
      <c r="E72" s="109"/>
    </row>
    <row r="73" spans="2:5" s="107" customFormat="1" ht="76.5" x14ac:dyDescent="0.2">
      <c r="B73" s="110"/>
      <c r="C73" s="56" t="s">
        <v>255</v>
      </c>
      <c r="D73" s="57" t="s">
        <v>643</v>
      </c>
      <c r="E73" s="109"/>
    </row>
    <row r="74" spans="2:5" s="107" customFormat="1" ht="51" x14ac:dyDescent="0.2">
      <c r="B74" s="110"/>
      <c r="C74" s="56" t="s">
        <v>256</v>
      </c>
      <c r="D74" s="57" t="s">
        <v>643</v>
      </c>
      <c r="E74" s="109"/>
    </row>
    <row r="75" spans="2:5" s="107" customFormat="1" ht="51" x14ac:dyDescent="0.2">
      <c r="B75" s="110"/>
      <c r="C75" s="56" t="s">
        <v>257</v>
      </c>
      <c r="D75" s="57" t="s">
        <v>643</v>
      </c>
      <c r="E75" s="109"/>
    </row>
    <row r="76" spans="2:5" s="107" customFormat="1" ht="51" x14ac:dyDescent="0.2">
      <c r="B76" s="110"/>
      <c r="C76" s="56" t="s">
        <v>258</v>
      </c>
      <c r="D76" s="57" t="s">
        <v>643</v>
      </c>
      <c r="E76" s="109"/>
    </row>
    <row r="77" spans="2:5" s="107" customFormat="1" ht="51" x14ac:dyDescent="0.2">
      <c r="B77" s="110"/>
      <c r="C77" s="56" t="s">
        <v>259</v>
      </c>
      <c r="D77" s="57" t="s">
        <v>643</v>
      </c>
      <c r="E77" s="109"/>
    </row>
    <row r="78" spans="2:5" s="107" customFormat="1" ht="51" x14ac:dyDescent="0.2">
      <c r="B78" s="110"/>
      <c r="C78" s="56" t="s">
        <v>260</v>
      </c>
      <c r="D78" s="57" t="s">
        <v>643</v>
      </c>
      <c r="E78" s="109"/>
    </row>
    <row r="79" spans="2:5" s="107" customFormat="1" ht="51" x14ac:dyDescent="0.2">
      <c r="B79" s="110"/>
      <c r="C79" s="56" t="s">
        <v>261</v>
      </c>
      <c r="D79" s="57" t="s">
        <v>643</v>
      </c>
      <c r="E79" s="109"/>
    </row>
    <row r="80" spans="2:5" s="107" customFormat="1" ht="51" x14ac:dyDescent="0.2">
      <c r="B80" s="110"/>
      <c r="C80" s="56" t="s">
        <v>262</v>
      </c>
      <c r="D80" s="57" t="s">
        <v>643</v>
      </c>
      <c r="E80" s="109"/>
    </row>
    <row r="81" spans="2:5" s="107" customFormat="1" ht="51" x14ac:dyDescent="0.2">
      <c r="B81" s="110"/>
      <c r="C81" s="56" t="s">
        <v>263</v>
      </c>
      <c r="D81" s="57" t="s">
        <v>643</v>
      </c>
      <c r="E81" s="109"/>
    </row>
    <row r="82" spans="2:5" s="107" customFormat="1" ht="51" x14ac:dyDescent="0.2">
      <c r="B82" s="110"/>
      <c r="C82" s="56" t="s">
        <v>264</v>
      </c>
      <c r="D82" s="57" t="s">
        <v>643</v>
      </c>
      <c r="E82" s="109"/>
    </row>
    <row r="83" spans="2:5" s="107" customFormat="1" ht="51" x14ac:dyDescent="0.2">
      <c r="B83" s="110"/>
      <c r="C83" s="56" t="s">
        <v>265</v>
      </c>
      <c r="D83" s="57" t="s">
        <v>643</v>
      </c>
      <c r="E83" s="109"/>
    </row>
    <row r="84" spans="2:5" s="107" customFormat="1" ht="51" x14ac:dyDescent="0.2">
      <c r="B84" s="110"/>
      <c r="C84" s="56" t="s">
        <v>266</v>
      </c>
      <c r="D84" s="57" t="s">
        <v>643</v>
      </c>
      <c r="E84" s="109"/>
    </row>
    <row r="85" spans="2:5" s="107" customFormat="1" ht="38.25" x14ac:dyDescent="0.2">
      <c r="B85" s="110"/>
      <c r="C85" s="56" t="s">
        <v>62</v>
      </c>
      <c r="D85" s="57" t="s">
        <v>644</v>
      </c>
      <c r="E85" s="109"/>
    </row>
    <row r="86" spans="2:5" s="107" customFormat="1" ht="38.25" x14ac:dyDescent="0.2">
      <c r="B86" s="110"/>
      <c r="C86" s="56" t="s">
        <v>6</v>
      </c>
      <c r="D86" s="57" t="s">
        <v>645</v>
      </c>
      <c r="E86" s="109"/>
    </row>
    <row r="87" spans="2:5" s="107" customFormat="1" ht="38.25" x14ac:dyDescent="0.2">
      <c r="B87" s="110"/>
      <c r="C87" s="56" t="s">
        <v>58</v>
      </c>
      <c r="D87" s="57" t="s">
        <v>646</v>
      </c>
      <c r="E87" s="109"/>
    </row>
    <row r="88" spans="2:5" s="107" customFormat="1" ht="39" thickBot="1" x14ac:dyDescent="0.25">
      <c r="B88" s="110"/>
      <c r="C88" s="60" t="s">
        <v>269</v>
      </c>
      <c r="D88" s="116" t="s">
        <v>647</v>
      </c>
      <c r="E88" s="109"/>
    </row>
    <row r="89" spans="2:5" ht="20.25" customHeight="1" x14ac:dyDescent="0.2">
      <c r="B89" s="308"/>
      <c r="C89" s="309"/>
      <c r="D89" s="309"/>
      <c r="E89" s="310"/>
    </row>
    <row r="90" spans="2:5" ht="6.75" customHeight="1" thickBot="1" x14ac:dyDescent="0.25">
      <c r="B90" s="50"/>
      <c r="C90" s="51"/>
      <c r="D90" s="51"/>
      <c r="E90" s="52"/>
    </row>
  </sheetData>
  <mergeCells count="6">
    <mergeCell ref="B89:E89"/>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K334"/>
  <sheetViews>
    <sheetView zoomScale="70" zoomScaleNormal="70" workbookViewId="0">
      <selection activeCell="A7" sqref="A7:A8"/>
    </sheetView>
  </sheetViews>
  <sheetFormatPr baseColWidth="10" defaultRowHeight="12.75" x14ac:dyDescent="0.2"/>
  <cols>
    <col min="1" max="1" width="7.42578125" style="140" customWidth="1"/>
    <col min="2" max="2" width="23.28515625" style="140" customWidth="1"/>
    <col min="3" max="3" width="48.7109375" style="140" customWidth="1"/>
    <col min="4" max="4" width="25" style="140" customWidth="1"/>
    <col min="5" max="5" width="33.85546875" style="140" customWidth="1"/>
    <col min="6" max="6" width="30.140625" style="140" customWidth="1"/>
    <col min="7" max="7" width="32.42578125" style="140" customWidth="1"/>
    <col min="8" max="8" width="27" style="140" customWidth="1"/>
    <col min="9" max="10" width="34.42578125" style="140" customWidth="1"/>
    <col min="11" max="11" width="5.28515625" style="140" customWidth="1"/>
    <col min="12" max="14" width="5.42578125" style="140" customWidth="1"/>
    <col min="15" max="15" width="27.28515625" style="140" customWidth="1"/>
    <col min="16" max="16" width="22.28515625" style="140" hidden="1" customWidth="1"/>
    <col min="17" max="17" width="21.5703125" style="140" hidden="1" customWidth="1"/>
    <col min="18" max="18" width="20.42578125" style="140" customWidth="1"/>
    <col min="19" max="19" width="12.28515625" style="140" hidden="1" customWidth="1"/>
    <col min="20" max="20" width="22.5703125" style="140" customWidth="1"/>
    <col min="21" max="21" width="5.7109375" style="140" customWidth="1"/>
    <col min="22" max="22" width="72" style="140" customWidth="1"/>
    <col min="23" max="24" width="42" style="140" customWidth="1"/>
    <col min="25" max="25" width="11.42578125" style="140" customWidth="1"/>
    <col min="26" max="26" width="11.42578125" style="140" hidden="1" customWidth="1"/>
    <col min="27" max="27" width="11.42578125" style="140" customWidth="1"/>
    <col min="28" max="28" width="12" style="140" hidden="1" customWidth="1"/>
    <col min="29" max="29" width="11.42578125" style="140" customWidth="1"/>
    <col min="30" max="30" width="11.42578125" style="140" hidden="1" customWidth="1"/>
    <col min="31" max="31" width="11.42578125" style="140" customWidth="1"/>
    <col min="32" max="32" width="12" style="140" hidden="1" customWidth="1"/>
    <col min="33" max="33" width="13.5703125" style="140" customWidth="1"/>
    <col min="34" max="34" width="13.5703125" style="140" hidden="1" customWidth="1"/>
    <col min="35" max="35" width="14.28515625" style="140" hidden="1" customWidth="1"/>
    <col min="36" max="36" width="8" style="140" customWidth="1"/>
    <col min="37" max="37" width="8" style="140" hidden="1" customWidth="1"/>
    <col min="38" max="38" width="8" style="140" customWidth="1"/>
    <col min="39" max="39" width="8" style="140" hidden="1" customWidth="1"/>
    <col min="40" max="40" width="8" style="140" customWidth="1"/>
    <col min="41" max="41" width="8" style="140" hidden="1" customWidth="1"/>
    <col min="42" max="42" width="8" style="140" customWidth="1"/>
    <col min="43" max="43" width="8" style="140" hidden="1" customWidth="1"/>
    <col min="44" max="44" width="8" style="140" customWidth="1"/>
    <col min="45" max="45" width="8" style="140" hidden="1" customWidth="1"/>
    <col min="46" max="46" width="8" style="140" customWidth="1"/>
    <col min="47" max="47" width="8" style="140" hidden="1" customWidth="1"/>
    <col min="48" max="48" width="8" style="140" customWidth="1"/>
    <col min="49" max="50" width="8" style="140" hidden="1" customWidth="1"/>
    <col min="51" max="51" width="14.28515625" style="140" customWidth="1"/>
    <col min="52" max="53" width="13.7109375" style="140" customWidth="1"/>
    <col min="54" max="54" width="11.42578125" style="140" customWidth="1"/>
    <col min="55" max="55" width="27" style="140" hidden="1" customWidth="1"/>
    <col min="56" max="57" width="11.42578125" style="140" customWidth="1"/>
    <col min="58" max="58" width="58" style="140" customWidth="1"/>
    <col min="59" max="63" width="16.140625" style="140" customWidth="1"/>
    <col min="64" max="64" width="30.85546875" style="140" customWidth="1"/>
    <col min="65" max="65" width="20.28515625" style="140" customWidth="1"/>
    <col min="66" max="66" width="59.42578125" style="140" customWidth="1"/>
    <col min="67" max="98" width="25" style="140" hidden="1" customWidth="1"/>
    <col min="99" max="99" width="59.85546875" style="140" hidden="1" customWidth="1"/>
    <col min="100" max="102" width="25" style="140" hidden="1" customWidth="1"/>
    <col min="103" max="103" width="50" style="140" hidden="1" customWidth="1"/>
    <col min="104" max="104" width="25" style="140" hidden="1" customWidth="1"/>
    <col min="105" max="105" width="46.85546875" style="140" hidden="1" customWidth="1"/>
    <col min="106" max="106" width="25" style="140" hidden="1" customWidth="1"/>
    <col min="107" max="107" width="58.42578125" style="140" hidden="1" customWidth="1"/>
    <col min="108" max="109" width="32.85546875" style="140" hidden="1" customWidth="1"/>
    <col min="110" max="110" width="25" style="140" hidden="1" customWidth="1"/>
    <col min="111" max="111" width="48.85546875" style="140" hidden="1" customWidth="1"/>
    <col min="112" max="112" width="47.42578125" style="140" hidden="1" customWidth="1"/>
    <col min="113" max="113" width="51.85546875" style="140" hidden="1" customWidth="1"/>
    <col min="114" max="114" width="25" style="140" hidden="1" customWidth="1"/>
    <col min="115" max="128" width="21.85546875" style="140" hidden="1" customWidth="1"/>
    <col min="129" max="130" width="63.140625" style="140" hidden="1" customWidth="1"/>
    <col min="131" max="132" width="24.7109375" style="140" hidden="1" customWidth="1"/>
    <col min="133" max="133" width="85" style="140" hidden="1" customWidth="1"/>
    <col min="134" max="134" width="19.7109375" style="140" hidden="1" customWidth="1"/>
    <col min="135" max="135" width="93.85546875" style="140" hidden="1" customWidth="1"/>
    <col min="136" max="137" width="25.5703125" style="140" hidden="1" customWidth="1"/>
    <col min="138" max="141" width="24" style="140" hidden="1" customWidth="1"/>
    <col min="142" max="144" width="24" style="140" customWidth="1"/>
    <col min="145" max="16384" width="11.42578125" style="140"/>
  </cols>
  <sheetData>
    <row r="1" spans="1:141" ht="33.75" customHeight="1" x14ac:dyDescent="0.2">
      <c r="A1" s="435"/>
      <c r="B1" s="436"/>
      <c r="C1" s="436"/>
      <c r="D1" s="436"/>
      <c r="E1" s="437"/>
      <c r="F1" s="437"/>
      <c r="G1" s="377" t="s">
        <v>803</v>
      </c>
      <c r="H1" s="378"/>
      <c r="I1" s="378"/>
      <c r="J1" s="378"/>
      <c r="K1" s="378"/>
      <c r="L1" s="378"/>
      <c r="M1" s="378"/>
      <c r="N1" s="378"/>
      <c r="O1" s="378"/>
      <c r="P1" s="378"/>
      <c r="Q1" s="378"/>
      <c r="R1" s="378"/>
      <c r="S1" s="378"/>
      <c r="T1" s="378"/>
      <c r="U1" s="379"/>
      <c r="V1" s="429" t="s">
        <v>241</v>
      </c>
      <c r="W1" s="430"/>
      <c r="X1" s="430"/>
      <c r="Y1" s="202"/>
      <c r="Z1" s="203"/>
    </row>
    <row r="2" spans="1:141" ht="33.75" customHeight="1" x14ac:dyDescent="0.2">
      <c r="A2" s="438"/>
      <c r="B2" s="439"/>
      <c r="C2" s="439"/>
      <c r="D2" s="439"/>
      <c r="E2" s="440"/>
      <c r="F2" s="440"/>
      <c r="G2" s="380"/>
      <c r="H2" s="381"/>
      <c r="I2" s="381"/>
      <c r="J2" s="381"/>
      <c r="K2" s="381"/>
      <c r="L2" s="381"/>
      <c r="M2" s="381"/>
      <c r="N2" s="381"/>
      <c r="O2" s="381"/>
      <c r="P2" s="381"/>
      <c r="Q2" s="381"/>
      <c r="R2" s="381"/>
      <c r="S2" s="381"/>
      <c r="T2" s="381"/>
      <c r="U2" s="382"/>
      <c r="V2" s="431" t="s">
        <v>240</v>
      </c>
      <c r="W2" s="432"/>
      <c r="X2" s="432"/>
      <c r="Y2" s="202"/>
      <c r="Z2" s="204"/>
    </row>
    <row r="3" spans="1:141" ht="33.75" customHeight="1" thickBot="1" x14ac:dyDescent="0.25">
      <c r="A3" s="441"/>
      <c r="B3" s="442"/>
      <c r="C3" s="442"/>
      <c r="D3" s="442"/>
      <c r="E3" s="443"/>
      <c r="F3" s="443"/>
      <c r="G3" s="383"/>
      <c r="H3" s="384"/>
      <c r="I3" s="384"/>
      <c r="J3" s="384"/>
      <c r="K3" s="384"/>
      <c r="L3" s="384"/>
      <c r="M3" s="384"/>
      <c r="N3" s="384"/>
      <c r="O3" s="384"/>
      <c r="P3" s="384"/>
      <c r="Q3" s="384"/>
      <c r="R3" s="384"/>
      <c r="S3" s="384"/>
      <c r="T3" s="384"/>
      <c r="U3" s="385"/>
      <c r="V3" s="433" t="s">
        <v>242</v>
      </c>
      <c r="W3" s="434"/>
      <c r="X3" s="434"/>
      <c r="Y3" s="202"/>
      <c r="Z3" s="205"/>
    </row>
    <row r="5" spans="1:141" ht="15" x14ac:dyDescent="0.2">
      <c r="A5" s="206" t="s">
        <v>829</v>
      </c>
      <c r="BM5" s="239"/>
    </row>
    <row r="6" spans="1:141" ht="15" x14ac:dyDescent="0.2">
      <c r="A6" s="406" t="s">
        <v>93</v>
      </c>
      <c r="B6" s="392"/>
      <c r="C6" s="392"/>
      <c r="D6" s="392"/>
      <c r="E6" s="392"/>
      <c r="F6" s="392"/>
      <c r="G6" s="392"/>
      <c r="H6" s="392"/>
      <c r="I6" s="392"/>
      <c r="J6" s="392"/>
      <c r="K6" s="392"/>
      <c r="L6" s="392"/>
      <c r="M6" s="392"/>
      <c r="N6" s="392"/>
      <c r="O6" s="393"/>
      <c r="P6" s="194"/>
      <c r="Q6" s="406" t="s">
        <v>94</v>
      </c>
      <c r="R6" s="392"/>
      <c r="S6" s="392"/>
      <c r="T6" s="392"/>
      <c r="U6" s="406" t="s">
        <v>726</v>
      </c>
      <c r="V6" s="392"/>
      <c r="W6" s="392"/>
      <c r="X6" s="393"/>
      <c r="Y6" s="406" t="s">
        <v>95</v>
      </c>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t="s">
        <v>724</v>
      </c>
      <c r="BA6" s="392"/>
      <c r="BB6" s="392"/>
      <c r="BC6" s="392"/>
      <c r="BD6" s="392"/>
      <c r="BE6" s="393"/>
      <c r="BF6" s="394" t="s">
        <v>727</v>
      </c>
      <c r="BG6" s="395"/>
      <c r="BH6" s="395"/>
      <c r="BI6" s="395"/>
      <c r="BJ6" s="395"/>
      <c r="BK6" s="395"/>
      <c r="BL6" s="395"/>
      <c r="BM6" s="395"/>
      <c r="BN6" s="411" t="s">
        <v>107</v>
      </c>
      <c r="BO6" s="415" t="s">
        <v>236</v>
      </c>
      <c r="BP6" s="415"/>
      <c r="BQ6" s="415"/>
      <c r="BR6" s="415"/>
      <c r="BS6" s="415"/>
      <c r="BT6" s="415"/>
      <c r="BU6" s="415"/>
      <c r="BV6" s="415"/>
      <c r="BW6" s="415"/>
      <c r="BX6" s="415"/>
      <c r="BY6" s="415"/>
      <c r="BZ6" s="415"/>
      <c r="CA6" s="415"/>
      <c r="CB6" s="415"/>
      <c r="CC6" s="415"/>
      <c r="CD6" s="415"/>
      <c r="CE6" s="139"/>
      <c r="CF6" s="139"/>
      <c r="CG6" s="410" t="s">
        <v>202</v>
      </c>
      <c r="CH6" s="410"/>
      <c r="CI6" s="410"/>
      <c r="CJ6" s="410"/>
      <c r="CK6" s="410"/>
      <c r="CL6" s="410"/>
      <c r="CM6" s="410"/>
      <c r="CN6" s="410"/>
      <c r="CO6" s="410"/>
      <c r="CP6" s="410"/>
      <c r="CQ6" s="410"/>
      <c r="CR6" s="410"/>
      <c r="CS6" s="410"/>
      <c r="CT6" s="410"/>
      <c r="CU6" s="410"/>
      <c r="CV6" s="410"/>
      <c r="CW6" s="410"/>
      <c r="CX6" s="410"/>
      <c r="CY6" s="410"/>
      <c r="CZ6" s="410"/>
      <c r="DA6" s="410"/>
      <c r="DB6" s="410"/>
      <c r="DC6" s="410"/>
      <c r="DD6" s="410"/>
      <c r="DE6" s="410"/>
      <c r="DF6" s="410"/>
      <c r="DG6" s="410"/>
      <c r="DH6" s="410"/>
      <c r="DI6" s="410"/>
      <c r="DJ6" s="410"/>
      <c r="DK6" s="340" t="s">
        <v>203</v>
      </c>
      <c r="DL6" s="340"/>
      <c r="DM6" s="340"/>
      <c r="DN6" s="340"/>
      <c r="DO6" s="340"/>
      <c r="DP6" s="340" t="s">
        <v>204</v>
      </c>
      <c r="DQ6" s="340"/>
      <c r="DR6" s="340"/>
      <c r="DS6" s="340"/>
      <c r="DT6" s="341" t="s">
        <v>205</v>
      </c>
      <c r="DU6" s="341"/>
      <c r="DV6" s="341"/>
      <c r="DW6" s="341"/>
      <c r="DX6" s="341"/>
      <c r="DY6" s="341" t="s">
        <v>206</v>
      </c>
      <c r="DZ6" s="341"/>
      <c r="EA6" s="341"/>
      <c r="EB6" s="341"/>
      <c r="EC6" s="342" t="s">
        <v>207</v>
      </c>
      <c r="ED6" s="342"/>
      <c r="EE6" s="342"/>
      <c r="EF6" s="342"/>
      <c r="EG6" s="342"/>
      <c r="EH6" s="342" t="s">
        <v>208</v>
      </c>
      <c r="EI6" s="342"/>
      <c r="EJ6" s="342"/>
      <c r="EK6" s="342"/>
    </row>
    <row r="7" spans="1:141" ht="27" customHeight="1" x14ac:dyDescent="0.2">
      <c r="A7" s="403" t="s">
        <v>177</v>
      </c>
      <c r="B7" s="414" t="s">
        <v>102</v>
      </c>
      <c r="C7" s="414" t="s">
        <v>103</v>
      </c>
      <c r="D7" s="414" t="s">
        <v>138</v>
      </c>
      <c r="E7" s="386" t="s">
        <v>191</v>
      </c>
      <c r="F7" s="386" t="s">
        <v>214</v>
      </c>
      <c r="G7" s="386" t="s">
        <v>239</v>
      </c>
      <c r="H7" s="388" t="s">
        <v>238</v>
      </c>
      <c r="I7" s="388" t="s">
        <v>213</v>
      </c>
      <c r="J7" s="388" t="s">
        <v>794</v>
      </c>
      <c r="K7" s="389" t="s">
        <v>611</v>
      </c>
      <c r="L7" s="389"/>
      <c r="M7" s="389"/>
      <c r="N7" s="389"/>
      <c r="O7" s="388" t="s">
        <v>276</v>
      </c>
      <c r="P7" s="388" t="s">
        <v>287</v>
      </c>
      <c r="Q7" s="388" t="s">
        <v>728</v>
      </c>
      <c r="R7" s="388" t="s">
        <v>729</v>
      </c>
      <c r="S7" s="398" t="s">
        <v>272</v>
      </c>
      <c r="T7" s="388" t="s">
        <v>275</v>
      </c>
      <c r="U7" s="405" t="s">
        <v>192</v>
      </c>
      <c r="V7" s="386" t="s">
        <v>193</v>
      </c>
      <c r="W7" s="386" t="s">
        <v>296</v>
      </c>
      <c r="X7" s="386" t="s">
        <v>297</v>
      </c>
      <c r="Y7" s="391" t="s">
        <v>7</v>
      </c>
      <c r="Z7" s="400"/>
      <c r="AA7" s="400"/>
      <c r="AB7" s="400"/>
      <c r="AC7" s="400"/>
      <c r="AD7" s="400"/>
      <c r="AE7" s="400"/>
      <c r="AF7" s="400"/>
      <c r="AG7" s="400"/>
      <c r="AH7" s="401"/>
      <c r="AI7" s="396" t="s">
        <v>116</v>
      </c>
      <c r="AJ7" s="387" t="s">
        <v>672</v>
      </c>
      <c r="AK7" s="387"/>
      <c r="AL7" s="387"/>
      <c r="AM7" s="387"/>
      <c r="AN7" s="387"/>
      <c r="AO7" s="387"/>
      <c r="AP7" s="387"/>
      <c r="AQ7" s="387"/>
      <c r="AR7" s="387"/>
      <c r="AS7" s="387"/>
      <c r="AT7" s="387"/>
      <c r="AU7" s="387"/>
      <c r="AV7" s="387"/>
      <c r="AW7" s="387"/>
      <c r="AX7" s="387"/>
      <c r="AY7" s="396" t="s">
        <v>291</v>
      </c>
      <c r="AZ7" s="396" t="s">
        <v>290</v>
      </c>
      <c r="BA7" s="388" t="s">
        <v>287</v>
      </c>
      <c r="BB7" s="396" t="s">
        <v>629</v>
      </c>
      <c r="BC7" s="398" t="s">
        <v>272</v>
      </c>
      <c r="BD7" s="396" t="s">
        <v>292</v>
      </c>
      <c r="BE7" s="397" t="s">
        <v>199</v>
      </c>
      <c r="BF7" s="407" t="s">
        <v>727</v>
      </c>
      <c r="BG7" s="388" t="s">
        <v>167</v>
      </c>
      <c r="BH7" s="386" t="s">
        <v>227</v>
      </c>
      <c r="BI7" s="388" t="s">
        <v>168</v>
      </c>
      <c r="BJ7" s="388" t="s">
        <v>169</v>
      </c>
      <c r="BK7" s="388" t="s">
        <v>200</v>
      </c>
      <c r="BL7" s="388" t="s">
        <v>170</v>
      </c>
      <c r="BM7" s="390" t="s">
        <v>201</v>
      </c>
      <c r="BN7" s="412"/>
      <c r="BO7" s="338">
        <v>44927</v>
      </c>
      <c r="BP7" s="339"/>
      <c r="BQ7" s="339"/>
      <c r="BR7" s="339"/>
      <c r="BS7" s="338">
        <v>44958</v>
      </c>
      <c r="BT7" s="339"/>
      <c r="BU7" s="339"/>
      <c r="BV7" s="339"/>
      <c r="BW7" s="338">
        <v>44986</v>
      </c>
      <c r="BX7" s="339"/>
      <c r="BY7" s="339"/>
      <c r="BZ7" s="339"/>
      <c r="CA7" s="338">
        <v>45017</v>
      </c>
      <c r="CB7" s="339"/>
      <c r="CC7" s="339"/>
      <c r="CD7" s="339"/>
      <c r="CE7" s="344">
        <v>45047</v>
      </c>
      <c r="CF7" s="345"/>
      <c r="CG7" s="345"/>
      <c r="CH7" s="345"/>
      <c r="CI7" s="344">
        <v>45078</v>
      </c>
      <c r="CJ7" s="345"/>
      <c r="CK7" s="345"/>
      <c r="CL7" s="345"/>
      <c r="CM7" s="344">
        <v>45108</v>
      </c>
      <c r="CN7" s="345"/>
      <c r="CO7" s="345"/>
      <c r="CP7" s="345"/>
      <c r="CQ7" s="344">
        <v>45139</v>
      </c>
      <c r="CR7" s="345"/>
      <c r="CS7" s="345"/>
      <c r="CT7" s="345"/>
      <c r="CU7" s="346">
        <v>45170</v>
      </c>
      <c r="CV7" s="347"/>
      <c r="CW7" s="347"/>
      <c r="CX7" s="347"/>
      <c r="CY7" s="346">
        <v>45200</v>
      </c>
      <c r="CZ7" s="347"/>
      <c r="DA7" s="347"/>
      <c r="DB7" s="347"/>
      <c r="DC7" s="346">
        <v>45231</v>
      </c>
      <c r="DD7" s="347"/>
      <c r="DE7" s="347"/>
      <c r="DF7" s="347"/>
      <c r="DG7" s="346">
        <v>45261</v>
      </c>
      <c r="DH7" s="347"/>
      <c r="DI7" s="347"/>
      <c r="DJ7" s="347"/>
      <c r="DK7" s="340"/>
      <c r="DL7" s="340"/>
      <c r="DM7" s="340"/>
      <c r="DN7" s="340"/>
      <c r="DO7" s="340"/>
      <c r="DP7" s="340"/>
      <c r="DQ7" s="340"/>
      <c r="DR7" s="340"/>
      <c r="DS7" s="340"/>
      <c r="DT7" s="341"/>
      <c r="DU7" s="341"/>
      <c r="DV7" s="341"/>
      <c r="DW7" s="341"/>
      <c r="DX7" s="341"/>
      <c r="DY7" s="341"/>
      <c r="DZ7" s="341"/>
      <c r="EA7" s="341"/>
      <c r="EB7" s="341"/>
      <c r="EC7" s="342"/>
      <c r="ED7" s="342"/>
      <c r="EE7" s="342"/>
      <c r="EF7" s="342"/>
      <c r="EG7" s="342"/>
      <c r="EH7" s="342"/>
      <c r="EI7" s="342"/>
      <c r="EJ7" s="342"/>
      <c r="EK7" s="342"/>
    </row>
    <row r="8" spans="1:141" ht="87" customHeight="1" x14ac:dyDescent="0.2">
      <c r="A8" s="404"/>
      <c r="B8" s="414"/>
      <c r="C8" s="414"/>
      <c r="D8" s="414"/>
      <c r="E8" s="387"/>
      <c r="F8" s="387"/>
      <c r="G8" s="387"/>
      <c r="H8" s="409"/>
      <c r="I8" s="409"/>
      <c r="J8" s="409"/>
      <c r="K8" s="141" t="s">
        <v>612</v>
      </c>
      <c r="L8" s="141" t="s">
        <v>613</v>
      </c>
      <c r="M8" s="141" t="s">
        <v>614</v>
      </c>
      <c r="N8" s="141" t="s">
        <v>615</v>
      </c>
      <c r="O8" s="386"/>
      <c r="P8" s="386"/>
      <c r="Q8" s="386"/>
      <c r="R8" s="386"/>
      <c r="S8" s="399"/>
      <c r="T8" s="409"/>
      <c r="U8" s="402"/>
      <c r="V8" s="387"/>
      <c r="W8" s="387"/>
      <c r="X8" s="387"/>
      <c r="Y8" s="142" t="s">
        <v>194</v>
      </c>
      <c r="Z8" s="142" t="s">
        <v>26</v>
      </c>
      <c r="AA8" s="142" t="s">
        <v>195</v>
      </c>
      <c r="AB8" s="142" t="s">
        <v>26</v>
      </c>
      <c r="AC8" s="142" t="s">
        <v>196</v>
      </c>
      <c r="AD8" s="142" t="s">
        <v>26</v>
      </c>
      <c r="AE8" s="196" t="s">
        <v>197</v>
      </c>
      <c r="AF8" s="196" t="s">
        <v>26</v>
      </c>
      <c r="AG8" s="196" t="s">
        <v>198</v>
      </c>
      <c r="AH8" s="196" t="s">
        <v>26</v>
      </c>
      <c r="AI8" s="397"/>
      <c r="AJ8" s="195" t="s">
        <v>167</v>
      </c>
      <c r="AK8" s="195" t="s">
        <v>44</v>
      </c>
      <c r="AL8" s="195" t="s">
        <v>673</v>
      </c>
      <c r="AM8" s="195" t="s">
        <v>44</v>
      </c>
      <c r="AN8" s="195" t="s">
        <v>227</v>
      </c>
      <c r="AO8" s="195" t="s">
        <v>44</v>
      </c>
      <c r="AP8" s="195" t="s">
        <v>674</v>
      </c>
      <c r="AQ8" s="195" t="s">
        <v>44</v>
      </c>
      <c r="AR8" s="195" t="s">
        <v>675</v>
      </c>
      <c r="AS8" s="195" t="s">
        <v>44</v>
      </c>
      <c r="AT8" s="195" t="s">
        <v>676</v>
      </c>
      <c r="AU8" s="195" t="s">
        <v>44</v>
      </c>
      <c r="AV8" s="195" t="s">
        <v>677</v>
      </c>
      <c r="AW8" s="195" t="s">
        <v>44</v>
      </c>
      <c r="AX8" s="195" t="s">
        <v>678</v>
      </c>
      <c r="AY8" s="397"/>
      <c r="AZ8" s="397"/>
      <c r="BA8" s="386"/>
      <c r="BB8" s="397"/>
      <c r="BC8" s="399"/>
      <c r="BD8" s="396"/>
      <c r="BE8" s="402"/>
      <c r="BF8" s="408"/>
      <c r="BG8" s="386"/>
      <c r="BH8" s="387" t="s">
        <v>227</v>
      </c>
      <c r="BI8" s="386" t="s">
        <v>119</v>
      </c>
      <c r="BJ8" s="386"/>
      <c r="BK8" s="386"/>
      <c r="BL8" s="386"/>
      <c r="BM8" s="391"/>
      <c r="BN8" s="413"/>
      <c r="BO8" s="143" t="s">
        <v>232</v>
      </c>
      <c r="BP8" s="143" t="s">
        <v>233</v>
      </c>
      <c r="BQ8" s="143" t="s">
        <v>234</v>
      </c>
      <c r="BR8" s="143" t="s">
        <v>235</v>
      </c>
      <c r="BS8" s="143" t="s">
        <v>232</v>
      </c>
      <c r="BT8" s="143" t="s">
        <v>233</v>
      </c>
      <c r="BU8" s="143" t="s">
        <v>234</v>
      </c>
      <c r="BV8" s="143" t="s">
        <v>235</v>
      </c>
      <c r="BW8" s="143" t="s">
        <v>232</v>
      </c>
      <c r="BX8" s="143" t="s">
        <v>233</v>
      </c>
      <c r="BY8" s="143" t="s">
        <v>234</v>
      </c>
      <c r="BZ8" s="143" t="s">
        <v>235</v>
      </c>
      <c r="CA8" s="143" t="s">
        <v>232</v>
      </c>
      <c r="CB8" s="143" t="s">
        <v>233</v>
      </c>
      <c r="CC8" s="143" t="s">
        <v>234</v>
      </c>
      <c r="CD8" s="143" t="s">
        <v>235</v>
      </c>
      <c r="CE8" s="144" t="s">
        <v>232</v>
      </c>
      <c r="CF8" s="144" t="s">
        <v>233</v>
      </c>
      <c r="CG8" s="144" t="s">
        <v>234</v>
      </c>
      <c r="CH8" s="144" t="s">
        <v>235</v>
      </c>
      <c r="CI8" s="144" t="s">
        <v>232</v>
      </c>
      <c r="CJ8" s="144" t="s">
        <v>233</v>
      </c>
      <c r="CK8" s="144" t="s">
        <v>234</v>
      </c>
      <c r="CL8" s="144" t="s">
        <v>235</v>
      </c>
      <c r="CM8" s="144" t="s">
        <v>232</v>
      </c>
      <c r="CN8" s="144" t="s">
        <v>233</v>
      </c>
      <c r="CO8" s="144" t="s">
        <v>234</v>
      </c>
      <c r="CP8" s="144" t="s">
        <v>235</v>
      </c>
      <c r="CQ8" s="144" t="s">
        <v>232</v>
      </c>
      <c r="CR8" s="144" t="s">
        <v>233</v>
      </c>
      <c r="CS8" s="144" t="s">
        <v>234</v>
      </c>
      <c r="CT8" s="144" t="s">
        <v>235</v>
      </c>
      <c r="CU8" s="145" t="s">
        <v>232</v>
      </c>
      <c r="CV8" s="145" t="s">
        <v>233</v>
      </c>
      <c r="CW8" s="145" t="s">
        <v>234</v>
      </c>
      <c r="CX8" s="145" t="s">
        <v>235</v>
      </c>
      <c r="CY8" s="145" t="s">
        <v>232</v>
      </c>
      <c r="CZ8" s="145" t="s">
        <v>233</v>
      </c>
      <c r="DA8" s="145" t="s">
        <v>234</v>
      </c>
      <c r="DB8" s="145" t="s">
        <v>235</v>
      </c>
      <c r="DC8" s="145" t="s">
        <v>232</v>
      </c>
      <c r="DD8" s="145" t="s">
        <v>233</v>
      </c>
      <c r="DE8" s="145" t="s">
        <v>234</v>
      </c>
      <c r="DF8" s="145" t="s">
        <v>235</v>
      </c>
      <c r="DG8" s="145" t="s">
        <v>232</v>
      </c>
      <c r="DH8" s="145" t="s">
        <v>233</v>
      </c>
      <c r="DI8" s="145" t="s">
        <v>234</v>
      </c>
      <c r="DJ8" s="145" t="s">
        <v>235</v>
      </c>
      <c r="DK8" s="259" t="s">
        <v>209</v>
      </c>
      <c r="DL8" s="259" t="s">
        <v>210</v>
      </c>
      <c r="DM8" s="259" t="s">
        <v>211</v>
      </c>
      <c r="DN8" s="259" t="s">
        <v>228</v>
      </c>
      <c r="DO8" s="259" t="s">
        <v>212</v>
      </c>
      <c r="DP8" s="260" t="s">
        <v>209</v>
      </c>
      <c r="DQ8" s="260" t="s">
        <v>229</v>
      </c>
      <c r="DR8" s="260" t="s">
        <v>230</v>
      </c>
      <c r="DS8" s="260" t="s">
        <v>231</v>
      </c>
      <c r="DT8" s="261" t="s">
        <v>209</v>
      </c>
      <c r="DU8" s="261" t="s">
        <v>210</v>
      </c>
      <c r="DV8" s="261" t="s">
        <v>211</v>
      </c>
      <c r="DW8" s="261" t="s">
        <v>228</v>
      </c>
      <c r="DX8" s="261" t="s">
        <v>212</v>
      </c>
      <c r="DY8" s="262" t="s">
        <v>209</v>
      </c>
      <c r="DZ8" s="262" t="s">
        <v>229</v>
      </c>
      <c r="EA8" s="262" t="s">
        <v>230</v>
      </c>
      <c r="EB8" s="262" t="s">
        <v>231</v>
      </c>
      <c r="EC8" s="243" t="s">
        <v>209</v>
      </c>
      <c r="ED8" s="243" t="s">
        <v>210</v>
      </c>
      <c r="EE8" s="243" t="s">
        <v>211</v>
      </c>
      <c r="EF8" s="243" t="s">
        <v>228</v>
      </c>
      <c r="EG8" s="243" t="s">
        <v>212</v>
      </c>
      <c r="EH8" s="146" t="s">
        <v>209</v>
      </c>
      <c r="EI8" s="146" t="s">
        <v>229</v>
      </c>
      <c r="EJ8" s="146" t="s">
        <v>230</v>
      </c>
      <c r="EK8" s="146" t="s">
        <v>231</v>
      </c>
    </row>
    <row r="9" spans="1:141" ht="106.5" customHeight="1" x14ac:dyDescent="0.2">
      <c r="A9" s="363">
        <v>1</v>
      </c>
      <c r="B9" s="374" t="s">
        <v>127</v>
      </c>
      <c r="C9" s="360" t="str">
        <f>VLOOKUP(B9,FORMULAS!$A$30:$B$46,2,0)</f>
        <v>Ejecutar las intervenciones de espacio público priorizadas por la Secretaria Distrital del Hábitat en los barrios legalizados ubicados en las UPZ de mejoramiento integral con los recursos asignados, a través de la planificación, formulación, ejecución, liquidación y estabilidad y sostenibilidad de las obras, para contribuir al Programa de Mejoramiento Integral de Barrios.</v>
      </c>
      <c r="D9" s="360" t="str">
        <f>VLOOKUP(B9,FORMULAS!$A$30:$C$46,3,0)</f>
        <v>Director de Mejoramiento de Barrios</v>
      </c>
      <c r="E9" s="160" t="s">
        <v>773</v>
      </c>
      <c r="F9" s="160" t="s">
        <v>648</v>
      </c>
      <c r="G9" s="160" t="s">
        <v>293</v>
      </c>
      <c r="H9" s="160" t="s">
        <v>655</v>
      </c>
      <c r="I9" s="160" t="s">
        <v>649</v>
      </c>
      <c r="J9" s="360" t="s">
        <v>605</v>
      </c>
      <c r="K9" s="147" t="s">
        <v>650</v>
      </c>
      <c r="L9" s="147" t="s">
        <v>650</v>
      </c>
      <c r="M9" s="147" t="s">
        <v>650</v>
      </c>
      <c r="N9" s="147" t="s">
        <v>650</v>
      </c>
      <c r="O9" s="360" t="s">
        <v>286</v>
      </c>
      <c r="P9" s="332" t="str">
        <f>VLOOKUP(O9,FORMULAS!$A$77:$B$82,2,0)</f>
        <v>Rara vez</v>
      </c>
      <c r="Q9" s="351" t="str">
        <f>+P9</f>
        <v>Rara vez</v>
      </c>
      <c r="R9" s="332" t="str">
        <f>VLOOKUP(A9,'Impacto Ri Inhe'!$B$5:$AF$41,31,1)</f>
        <v>Mayor</v>
      </c>
      <c r="S9" s="351" t="str">
        <f>CONCATENATE(R9,"-",Q9)</f>
        <v>Mayor-Rara vez</v>
      </c>
      <c r="T9" s="354" t="str">
        <f>VLOOKUP(S9,FORMULAS!$I$77:$J$97,2,0)</f>
        <v>Alto</v>
      </c>
      <c r="U9" s="148">
        <v>1</v>
      </c>
      <c r="V9" s="149" t="s">
        <v>295</v>
      </c>
      <c r="W9" s="149" t="s">
        <v>298</v>
      </c>
      <c r="X9" s="149" t="s">
        <v>299</v>
      </c>
      <c r="Y9" s="150" t="s">
        <v>13</v>
      </c>
      <c r="Z9" s="134">
        <f>+IF(Y9='Tabla Valoración controles'!$D$4,'Tabla Valoración controles'!$F$4,IF('Mapa Corrupcion'!Y9='Tabla Valoración controles'!$D$5,'Tabla Valoración controles'!$F$5,IF(Y9=FORMULAS!$A$10,0,'Tabla Valoración controles'!$F$6)))</f>
        <v>0.15</v>
      </c>
      <c r="AA9" s="150" t="s">
        <v>8</v>
      </c>
      <c r="AB9" s="135">
        <f>+IF(AA9='Tabla Valoración controles'!$D$7,'Tabla Valoración controles'!$F$7,IF(Y9=FORMULAS!$A$10,0,'Tabla Valoración controles'!$F$8))</f>
        <v>0.15</v>
      </c>
      <c r="AC9" s="150" t="s">
        <v>17</v>
      </c>
      <c r="AD9" s="134">
        <f>+IF(AC9='Tabla Valoración controles'!$D$9,'Tabla Valoración controles'!$F$9,'Tabla Valoración controles'!$F$10)</f>
        <v>0</v>
      </c>
      <c r="AE9" s="150" t="s">
        <v>20</v>
      </c>
      <c r="AF9" s="134">
        <f>+IF(AE9='Tabla Valoración controles'!$D$11,'Tabla Valoración controles'!$F$11,'Tabla Valoración controles'!$F$12)</f>
        <v>0</v>
      </c>
      <c r="AG9" s="150" t="s">
        <v>77</v>
      </c>
      <c r="AH9" s="134">
        <f>+IF(AG9='Tabla Valoración controles'!$D$13,'Tabla Valoración controles'!$F$13,'Tabla Valoración controles'!$F$14)</f>
        <v>0</v>
      </c>
      <c r="AI9" s="193">
        <f>+Z9+AB9+AD9</f>
        <v>0.3</v>
      </c>
      <c r="AJ9" s="151" t="s">
        <v>685</v>
      </c>
      <c r="AK9" s="152">
        <f>+IF(AJ9=[2]CONTROLES!$C$50,[2]CONTROLES!$D$50,[2]CONTROLES!$D$51)</f>
        <v>15</v>
      </c>
      <c r="AL9" s="151" t="s">
        <v>691</v>
      </c>
      <c r="AM9" s="152">
        <f>+IF(AL9=[2]CONTROLES!$C$52,[2]CONTROLES!$D$52,[2]CONTROLES!$D$53)</f>
        <v>15</v>
      </c>
      <c r="AN9" s="151" t="s">
        <v>694</v>
      </c>
      <c r="AO9" s="152">
        <f>+IF(AN9=[2]CONTROLES!$C$54,[2]CONTROLES!$D$54,[2]CONTROLES!$D$55)</f>
        <v>15</v>
      </c>
      <c r="AP9" s="151" t="s">
        <v>698</v>
      </c>
      <c r="AQ9" s="152">
        <f>+IF(AP9=[2]CONTROLES!$C$56,[2]CONTROLES!$D$56,IF(AP9=[2]CONTROLES!$C$57,[2]CONTROLES!$D$57,[2]CONTROLES!$D$58))</f>
        <v>10</v>
      </c>
      <c r="AR9" s="151" t="s">
        <v>701</v>
      </c>
      <c r="AS9" s="152">
        <f>+IF(AR9=[2]CONTROLES!$C$59,[2]CONTROLES!$D$59,[2]CONTROLES!$D$60)</f>
        <v>15</v>
      </c>
      <c r="AT9" s="151" t="s">
        <v>704</v>
      </c>
      <c r="AU9" s="152">
        <f>+IF(AT9=[2]CONTROLES!$C$61,[2]CONTROLES!$D$61,[2]CONTROLES!$D$62)</f>
        <v>15</v>
      </c>
      <c r="AV9" s="151" t="s">
        <v>707</v>
      </c>
      <c r="AW9" s="153">
        <f>+IF(AV9=[2]CONTROLES!$C$63,[2]CONTROLES!$D$63,IF(AV9=[2]CONTROLES!$C$64,[2]CONTROLES!$D$64,[2]CONTROLES!$D$65))</f>
        <v>10</v>
      </c>
      <c r="AX9" s="153">
        <f>+AK9+AM9+AO9+AQ9+AS9+AU9+AW9</f>
        <v>95</v>
      </c>
      <c r="AY9" s="154" t="str">
        <f>IF(ISERROR(AX9)=TRUE,"",IF(AND(AX9&lt;=85),"Débil",IF(AND(AX9&gt;=85.01,AX9&lt;=95),"Moderado",IF(AND(AX9&gt;=95.1,AX9&lt;=100),"Fuerte",""))))</f>
        <v>Moderado</v>
      </c>
      <c r="AZ9" s="360" t="s">
        <v>286</v>
      </c>
      <c r="BA9" s="332" t="str">
        <f>VLOOKUP(AZ9,FORMULAS!$A$77:$B$82,2,0)</f>
        <v>Rara vez</v>
      </c>
      <c r="BB9" s="416" t="str">
        <f>+R9</f>
        <v>Mayor</v>
      </c>
      <c r="BC9" s="351" t="str">
        <f>CONCATENATE(BB9,"-",BA9)</f>
        <v>Mayor-Rara vez</v>
      </c>
      <c r="BD9" s="354" t="str">
        <f>VLOOKUP(BC9,FORMULAS!$I$77:$J$97,2,0)</f>
        <v>Alto</v>
      </c>
      <c r="BE9" s="354" t="s">
        <v>118</v>
      </c>
      <c r="BF9" s="179" t="s">
        <v>583</v>
      </c>
      <c r="BG9" s="179" t="s">
        <v>301</v>
      </c>
      <c r="BH9" s="179" t="s">
        <v>225</v>
      </c>
      <c r="BI9" s="155">
        <v>44958</v>
      </c>
      <c r="BJ9" s="155">
        <v>45168</v>
      </c>
      <c r="BK9" s="179" t="s">
        <v>300</v>
      </c>
      <c r="BL9" s="179" t="s">
        <v>584</v>
      </c>
      <c r="BM9" s="136" t="s">
        <v>173</v>
      </c>
      <c r="BN9" s="423" t="s">
        <v>302</v>
      </c>
      <c r="BO9" s="219"/>
      <c r="BP9" s="219"/>
      <c r="BQ9" s="219"/>
      <c r="BR9" s="219"/>
      <c r="BS9" s="219"/>
      <c r="BT9" s="219"/>
      <c r="BU9" s="219"/>
      <c r="BV9" s="219"/>
      <c r="BW9" s="219"/>
      <c r="BX9" s="219"/>
      <c r="BY9" s="219"/>
      <c r="BZ9" s="219"/>
      <c r="CA9" s="219"/>
      <c r="CB9" s="219"/>
      <c r="CC9" s="219"/>
      <c r="CD9" s="219"/>
      <c r="CE9" s="207"/>
      <c r="CF9" s="208"/>
      <c r="CG9" s="208"/>
      <c r="CH9" s="237"/>
      <c r="CI9" s="207"/>
      <c r="CJ9" s="208"/>
      <c r="CK9" s="207"/>
      <c r="CL9" s="207"/>
      <c r="CM9" s="208"/>
      <c r="CN9" s="208"/>
      <c r="CO9" s="207"/>
      <c r="CP9" s="207"/>
      <c r="CQ9" s="208"/>
      <c r="CR9" s="208"/>
      <c r="CS9" s="207"/>
      <c r="CT9" s="207"/>
      <c r="CU9" s="208"/>
      <c r="CV9" s="208"/>
      <c r="CW9" s="207"/>
      <c r="CX9" s="207"/>
      <c r="CY9" s="208"/>
      <c r="CZ9" s="208"/>
      <c r="DA9" s="207"/>
      <c r="DB9" s="207"/>
      <c r="DC9" s="208"/>
      <c r="DD9" s="208"/>
      <c r="DE9" s="207"/>
      <c r="DF9" s="207"/>
      <c r="DG9" s="208"/>
      <c r="DH9" s="208"/>
      <c r="DI9" s="207"/>
      <c r="DJ9" s="207"/>
      <c r="DK9" s="263"/>
      <c r="DL9" s="263"/>
      <c r="DM9" s="247"/>
      <c r="DN9" s="264"/>
      <c r="DO9" s="247"/>
      <c r="DP9" s="66"/>
      <c r="DQ9" s="66"/>
      <c r="DR9" s="66"/>
      <c r="DS9" s="66"/>
      <c r="DT9" s="265"/>
      <c r="DU9" s="265"/>
      <c r="DV9" s="265"/>
      <c r="DW9" s="266"/>
      <c r="DX9" s="267"/>
      <c r="DY9" s="343"/>
      <c r="DZ9" s="343"/>
      <c r="EA9" s="327"/>
      <c r="EB9" s="327"/>
      <c r="EC9" s="244"/>
      <c r="ED9" s="66"/>
      <c r="EE9" s="250"/>
      <c r="EF9" s="66"/>
      <c r="EG9" s="66"/>
      <c r="EH9" s="327"/>
      <c r="EI9" s="327"/>
      <c r="EJ9" s="327"/>
      <c r="EK9" s="327"/>
    </row>
    <row r="10" spans="1:141" ht="54.75" customHeight="1" x14ac:dyDescent="0.2">
      <c r="A10" s="364"/>
      <c r="B10" s="375"/>
      <c r="C10" s="361"/>
      <c r="D10" s="361"/>
      <c r="E10" s="160" t="s">
        <v>580</v>
      </c>
      <c r="F10" s="160"/>
      <c r="G10" s="160" t="s">
        <v>294</v>
      </c>
      <c r="H10" s="160"/>
      <c r="I10" s="160"/>
      <c r="J10" s="361"/>
      <c r="K10" s="180"/>
      <c r="L10" s="180"/>
      <c r="M10" s="180"/>
      <c r="N10" s="180"/>
      <c r="O10" s="361"/>
      <c r="P10" s="333"/>
      <c r="Q10" s="352"/>
      <c r="R10" s="333"/>
      <c r="S10" s="352"/>
      <c r="T10" s="355"/>
      <c r="U10" s="148"/>
      <c r="V10" s="156"/>
      <c r="W10" s="156"/>
      <c r="X10" s="156"/>
      <c r="Y10" s="150" t="s">
        <v>115</v>
      </c>
      <c r="Z10" s="134">
        <f>+IF(Y10='Tabla Valoración controles'!$D$4,'Tabla Valoración controles'!$F$4,IF('Mapa Corrupcion'!Y10='Tabla Valoración controles'!$D$5,'Tabla Valoración controles'!$F$5,IF(Y10=FORMULAS!$A$10,0,'Tabla Valoración controles'!$F$6)))</f>
        <v>0</v>
      </c>
      <c r="AA10" s="150"/>
      <c r="AB10" s="135">
        <f>+IF(AA10='Tabla Valoración controles'!$D$7,'Tabla Valoración controles'!$F$7,IF(Y10=FORMULAS!$A$10,0,'Tabla Valoración controles'!$F$8))</f>
        <v>0</v>
      </c>
      <c r="AC10" s="150"/>
      <c r="AD10" s="134">
        <f>+IF(AC10='Tabla Valoración controles'!$D$9,'Tabla Valoración controles'!$F$9,'Tabla Valoración controles'!$F$10)</f>
        <v>0</v>
      </c>
      <c r="AE10" s="150"/>
      <c r="AF10" s="134">
        <f>+IF(AE10='Tabla Valoración controles'!$D$9,'Tabla Valoración controles'!$F$9,IF(AA10=FORMULAS!$A$10,0,'Tabla Valoración controles'!$F$10))</f>
        <v>0</v>
      </c>
      <c r="AG10" s="150"/>
      <c r="AH10" s="134">
        <f>+IF(AG10='Tabla Valoración controles'!$D$13,'Tabla Valoración controles'!$F$13,'Tabla Valoración controles'!$F$14)</f>
        <v>0</v>
      </c>
      <c r="AI10" s="193">
        <f>+Z10+AB10+AD10</f>
        <v>0</v>
      </c>
      <c r="AJ10" s="151"/>
      <c r="AK10" s="152">
        <f>+IF(AJ10=[2]CONTROLES!$C$50,[2]CONTROLES!$D$50,[2]CONTROLES!$D$51)</f>
        <v>0</v>
      </c>
      <c r="AL10" s="151"/>
      <c r="AM10" s="152">
        <f>+IF(AL10=[2]CONTROLES!$C$52,[2]CONTROLES!$D$52,[2]CONTROLES!$D$53)</f>
        <v>0</v>
      </c>
      <c r="AN10" s="151"/>
      <c r="AO10" s="152">
        <f>+IF(AN10=[2]CONTROLES!$C$54,[2]CONTROLES!$D$54,[2]CONTROLES!$D$55)</f>
        <v>0</v>
      </c>
      <c r="AP10" s="151"/>
      <c r="AQ10" s="152">
        <f>+IF(AP10=[2]CONTROLES!$C$56,[2]CONTROLES!$D$56,IF(AP10=[2]CONTROLES!$C$57,[2]CONTROLES!$D$57,[2]CONTROLES!$D$58))</f>
        <v>0</v>
      </c>
      <c r="AR10" s="151"/>
      <c r="AS10" s="152">
        <f>+IF(AR10=[2]CONTROLES!$C$59,[2]CONTROLES!$D$59,[2]CONTROLES!$D$60)</f>
        <v>0</v>
      </c>
      <c r="AT10" s="151"/>
      <c r="AU10" s="152">
        <f>+IF(AT10=[2]CONTROLES!$C$61,[2]CONTROLES!$D$61,[2]CONTROLES!$D$62)</f>
        <v>0</v>
      </c>
      <c r="AV10" s="151"/>
      <c r="AW10" s="153">
        <f>+IF(AV10=[2]CONTROLES!$C$63,[2]CONTROLES!$D$63,IF(AV10=[2]CONTROLES!$C$64,[2]CONTROLES!$D$64,[2]CONTROLES!$D$65))</f>
        <v>0</v>
      </c>
      <c r="AX10" s="153">
        <f t="shared" ref="AX10:AX73" si="0">+AK10+AM10+AO10+AQ10+AS10+AU10+AW10</f>
        <v>0</v>
      </c>
      <c r="AY10" s="154" t="str">
        <f t="shared" ref="AY10:AY73" si="1">IF(ISERROR(AX10)=TRUE,"",IF(AND(AX10&lt;=85),"Débil",IF(AND(AX10&gt;=85.01,AX10&lt;=95),"Moderado",IF(AND(AX10&gt;=95.1,AX10&lt;=100),"Fuerte",""))))</f>
        <v>Débil</v>
      </c>
      <c r="AZ10" s="361"/>
      <c r="BA10" s="333"/>
      <c r="BB10" s="417"/>
      <c r="BC10" s="352"/>
      <c r="BD10" s="355"/>
      <c r="BE10" s="355"/>
      <c r="BF10" s="136"/>
      <c r="BG10" s="136"/>
      <c r="BH10" s="157"/>
      <c r="BI10" s="136"/>
      <c r="BJ10" s="136"/>
      <c r="BK10" s="136"/>
      <c r="BL10" s="136"/>
      <c r="BM10" s="136" t="s">
        <v>171</v>
      </c>
      <c r="BN10" s="424"/>
      <c r="BO10" s="219"/>
      <c r="BP10" s="219"/>
      <c r="BQ10" s="219"/>
      <c r="BR10" s="219"/>
      <c r="BS10" s="219"/>
      <c r="BT10" s="219"/>
      <c r="BU10" s="219"/>
      <c r="BV10" s="219"/>
      <c r="BW10" s="219"/>
      <c r="BX10" s="219"/>
      <c r="BY10" s="219"/>
      <c r="BZ10" s="219"/>
      <c r="CA10" s="219"/>
      <c r="CB10" s="219"/>
      <c r="CC10" s="219"/>
      <c r="CD10" s="219"/>
      <c r="CE10" s="238"/>
      <c r="CF10" s="238"/>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263"/>
      <c r="DL10" s="263"/>
      <c r="DM10" s="247"/>
      <c r="DN10" s="264"/>
      <c r="DO10" s="247"/>
      <c r="DP10" s="66"/>
      <c r="DQ10" s="66"/>
      <c r="DR10" s="66"/>
      <c r="DS10" s="66"/>
      <c r="DT10" s="268"/>
      <c r="DU10" s="268"/>
      <c r="DV10" s="268"/>
      <c r="DW10" s="268"/>
      <c r="DX10" s="267"/>
      <c r="DY10" s="327"/>
      <c r="DZ10" s="327"/>
      <c r="EA10" s="327"/>
      <c r="EB10" s="327"/>
      <c r="EC10" s="66"/>
      <c r="ED10" s="66"/>
      <c r="EE10" s="66"/>
      <c r="EF10" s="66"/>
      <c r="EG10" s="66"/>
      <c r="EH10" s="327"/>
      <c r="EI10" s="327"/>
      <c r="EJ10" s="327"/>
      <c r="EK10" s="327"/>
    </row>
    <row r="11" spans="1:141" ht="39.75" customHeight="1" x14ac:dyDescent="0.2">
      <c r="A11" s="364"/>
      <c r="B11" s="375"/>
      <c r="C11" s="361"/>
      <c r="D11" s="361"/>
      <c r="E11" s="160"/>
      <c r="F11" s="160"/>
      <c r="G11" s="160" t="s">
        <v>581</v>
      </c>
      <c r="H11" s="160"/>
      <c r="I11" s="160"/>
      <c r="J11" s="361"/>
      <c r="K11" s="180"/>
      <c r="L11" s="180"/>
      <c r="M11" s="180"/>
      <c r="N11" s="180"/>
      <c r="O11" s="361"/>
      <c r="P11" s="333"/>
      <c r="Q11" s="352"/>
      <c r="R11" s="333"/>
      <c r="S11" s="352"/>
      <c r="T11" s="355"/>
      <c r="U11" s="148"/>
      <c r="V11" s="158"/>
      <c r="W11" s="158"/>
      <c r="X11" s="158"/>
      <c r="Y11" s="150" t="s">
        <v>115</v>
      </c>
      <c r="Z11" s="134">
        <f>+IF(Y11='Tabla Valoración controles'!$D$4,'Tabla Valoración controles'!$F$4,IF('Mapa Corrupcion'!Y11='Tabla Valoración controles'!$D$5,'Tabla Valoración controles'!$F$5,IF(Y11=FORMULAS!$A$10,0,'Tabla Valoración controles'!$F$6)))</f>
        <v>0</v>
      </c>
      <c r="AA11" s="150"/>
      <c r="AB11" s="135">
        <f>+IF(AA11='Tabla Valoración controles'!$D$7,'Tabla Valoración controles'!$F$7,IF(Y11=FORMULAS!$A$10,0,'Tabla Valoración controles'!$F$8))</f>
        <v>0</v>
      </c>
      <c r="AC11" s="150"/>
      <c r="AD11" s="134">
        <f>+IF(AC11='Tabla Valoración controles'!$D$9,'Tabla Valoración controles'!$F$9,IF(Y11=FORMULAS!$A$10,0,'Tabla Valoración controles'!$F$10))</f>
        <v>0</v>
      </c>
      <c r="AE11" s="150"/>
      <c r="AF11" s="134">
        <f>+IF(AE11='Tabla Valoración controles'!$D$9,'Tabla Valoración controles'!$F$9,IF(AA11=FORMULAS!$A$10,0,'Tabla Valoración controles'!$F$10))</f>
        <v>0</v>
      </c>
      <c r="AG11" s="150"/>
      <c r="AH11" s="134">
        <f>+IF(AG11='Tabla Valoración controles'!$D$13,'Tabla Valoración controles'!$F$13,'Tabla Valoración controles'!$F$14)</f>
        <v>0</v>
      </c>
      <c r="AI11" s="193">
        <f t="shared" ref="AI11:AI72" si="2">+Z11+AB11+AD11</f>
        <v>0</v>
      </c>
      <c r="AJ11" s="151"/>
      <c r="AK11" s="152">
        <f>+IF(AJ11=[2]CONTROLES!$C$50,[2]CONTROLES!$D$50,[2]CONTROLES!$D$51)</f>
        <v>0</v>
      </c>
      <c r="AL11" s="151"/>
      <c r="AM11" s="152">
        <f>+IF(AL11=[2]CONTROLES!$C$52,[2]CONTROLES!$D$52,[2]CONTROLES!$D$53)</f>
        <v>0</v>
      </c>
      <c r="AN11" s="151"/>
      <c r="AO11" s="152">
        <f>+IF(AN11=[2]CONTROLES!$C$54,[2]CONTROLES!$D$54,[2]CONTROLES!$D$55)</f>
        <v>0</v>
      </c>
      <c r="AP11" s="151"/>
      <c r="AQ11" s="152">
        <f>+IF(AP11=[2]CONTROLES!$C$56,[2]CONTROLES!$D$56,IF(AP11=[2]CONTROLES!$C$57,[2]CONTROLES!$D$57,[2]CONTROLES!$D$58))</f>
        <v>0</v>
      </c>
      <c r="AR11" s="151"/>
      <c r="AS11" s="152">
        <f>+IF(AR11=[2]CONTROLES!$C$59,[2]CONTROLES!$D$59,[2]CONTROLES!$D$60)</f>
        <v>0</v>
      </c>
      <c r="AT11" s="151"/>
      <c r="AU11" s="152">
        <f>+IF(AT11=[2]CONTROLES!$C$61,[2]CONTROLES!$D$61,[2]CONTROLES!$D$62)</f>
        <v>0</v>
      </c>
      <c r="AV11" s="151"/>
      <c r="AW11" s="153">
        <f>+IF(AV11=[2]CONTROLES!$C$63,[2]CONTROLES!$D$63,IF(AV11=[2]CONTROLES!$C$64,[2]CONTROLES!$D$64,[2]CONTROLES!$D$65))</f>
        <v>0</v>
      </c>
      <c r="AX11" s="153">
        <f t="shared" si="0"/>
        <v>0</v>
      </c>
      <c r="AY11" s="154" t="str">
        <f t="shared" si="1"/>
        <v>Débil</v>
      </c>
      <c r="AZ11" s="361"/>
      <c r="BA11" s="333"/>
      <c r="BB11" s="417"/>
      <c r="BC11" s="352"/>
      <c r="BD11" s="355"/>
      <c r="BE11" s="355"/>
      <c r="BF11" s="136"/>
      <c r="BG11" s="136"/>
      <c r="BH11" s="157"/>
      <c r="BI11" s="136"/>
      <c r="BJ11" s="136"/>
      <c r="BK11" s="136"/>
      <c r="BL11" s="136"/>
      <c r="BM11" s="136" t="s">
        <v>171</v>
      </c>
      <c r="BN11" s="424"/>
      <c r="BO11" s="219"/>
      <c r="BP11" s="219"/>
      <c r="BQ11" s="219"/>
      <c r="BR11" s="219"/>
      <c r="BS11" s="219"/>
      <c r="BT11" s="219"/>
      <c r="BU11" s="219"/>
      <c r="BV11" s="219"/>
      <c r="BW11" s="219"/>
      <c r="BX11" s="219"/>
      <c r="BY11" s="219"/>
      <c r="BZ11" s="219"/>
      <c r="CA11" s="219"/>
      <c r="CB11" s="219"/>
      <c r="CC11" s="219"/>
      <c r="CD11" s="219"/>
      <c r="CE11" s="238"/>
      <c r="CF11" s="238"/>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263"/>
      <c r="DL11" s="263"/>
      <c r="DM11" s="247"/>
      <c r="DN11" s="264"/>
      <c r="DO11" s="247"/>
      <c r="DP11" s="66"/>
      <c r="DQ11" s="66"/>
      <c r="DR11" s="66"/>
      <c r="DS11" s="66"/>
      <c r="DT11" s="268"/>
      <c r="DU11" s="268"/>
      <c r="DV11" s="268"/>
      <c r="DW11" s="268"/>
      <c r="DX11" s="267"/>
      <c r="DY11" s="327"/>
      <c r="DZ11" s="327"/>
      <c r="EA11" s="327"/>
      <c r="EB11" s="327"/>
      <c r="EC11" s="66"/>
      <c r="ED11" s="66"/>
      <c r="EE11" s="66"/>
      <c r="EF11" s="66"/>
      <c r="EG11" s="66"/>
      <c r="EH11" s="327"/>
      <c r="EI11" s="327"/>
      <c r="EJ11" s="327"/>
      <c r="EK11" s="327"/>
    </row>
    <row r="12" spans="1:141" ht="61.5" customHeight="1" x14ac:dyDescent="0.2">
      <c r="A12" s="364"/>
      <c r="B12" s="375"/>
      <c r="C12" s="361"/>
      <c r="D12" s="361"/>
      <c r="E12" s="160"/>
      <c r="F12" s="160"/>
      <c r="G12" s="160" t="s">
        <v>582</v>
      </c>
      <c r="H12" s="160"/>
      <c r="I12" s="160"/>
      <c r="J12" s="361"/>
      <c r="K12" s="180"/>
      <c r="L12" s="180"/>
      <c r="M12" s="180"/>
      <c r="N12" s="180"/>
      <c r="O12" s="361"/>
      <c r="P12" s="333"/>
      <c r="Q12" s="352"/>
      <c r="R12" s="333"/>
      <c r="S12" s="352"/>
      <c r="T12" s="355"/>
      <c r="U12" s="148"/>
      <c r="V12" s="156"/>
      <c r="W12" s="156"/>
      <c r="X12" s="156"/>
      <c r="Y12" s="150" t="s">
        <v>115</v>
      </c>
      <c r="Z12" s="134">
        <f>+IF(Y12='Tabla Valoración controles'!$D$4,'Tabla Valoración controles'!$F$4,IF('Mapa Corrupcion'!Y12='Tabla Valoración controles'!$D$5,'Tabla Valoración controles'!$F$5,IF(Y12=FORMULAS!$A$10,0,'Tabla Valoración controles'!$F$6)))</f>
        <v>0</v>
      </c>
      <c r="AA12" s="150"/>
      <c r="AB12" s="135">
        <f>+IF(AA12='Tabla Valoración controles'!$D$7,'Tabla Valoración controles'!$F$7,IF(Y12=FORMULAS!$A$10,0,'Tabla Valoración controles'!$F$8))</f>
        <v>0</v>
      </c>
      <c r="AC12" s="150"/>
      <c r="AD12" s="134">
        <f>+IF(AC12='Tabla Valoración controles'!$D$9,'Tabla Valoración controles'!$F$9,IF(Y12=FORMULAS!$A$10,0,'Tabla Valoración controles'!$F$10))</f>
        <v>0</v>
      </c>
      <c r="AE12" s="150"/>
      <c r="AF12" s="134">
        <f>+IF(AE12='Tabla Valoración controles'!$D$9,'Tabla Valoración controles'!$F$9,IF(AA12=FORMULAS!$A$10,0,'Tabla Valoración controles'!$F$10))</f>
        <v>0</v>
      </c>
      <c r="AG12" s="150"/>
      <c r="AH12" s="134">
        <f>+IF(AG12='Tabla Valoración controles'!$D$13,'Tabla Valoración controles'!$F$13,'Tabla Valoración controles'!$F$14)</f>
        <v>0</v>
      </c>
      <c r="AI12" s="193">
        <f t="shared" si="2"/>
        <v>0</v>
      </c>
      <c r="AJ12" s="151"/>
      <c r="AK12" s="152">
        <f>+IF(AJ12=[2]CONTROLES!$C$50,[2]CONTROLES!$D$50,[2]CONTROLES!$D$51)</f>
        <v>0</v>
      </c>
      <c r="AL12" s="151"/>
      <c r="AM12" s="152">
        <f>+IF(AL12=[2]CONTROLES!$C$52,[2]CONTROLES!$D$52,[2]CONTROLES!$D$53)</f>
        <v>0</v>
      </c>
      <c r="AN12" s="151"/>
      <c r="AO12" s="152">
        <f>+IF(AN12=[2]CONTROLES!$C$54,[2]CONTROLES!$D$54,[2]CONTROLES!$D$55)</f>
        <v>0</v>
      </c>
      <c r="AP12" s="151"/>
      <c r="AQ12" s="152">
        <f>+IF(AP12=[2]CONTROLES!$C$56,[2]CONTROLES!$D$56,IF(AP12=[2]CONTROLES!$C$57,[2]CONTROLES!$D$57,[2]CONTROLES!$D$58))</f>
        <v>0</v>
      </c>
      <c r="AR12" s="151"/>
      <c r="AS12" s="152">
        <f>+IF(AR12=[2]CONTROLES!$C$59,[2]CONTROLES!$D$59,[2]CONTROLES!$D$60)</f>
        <v>0</v>
      </c>
      <c r="AT12" s="151"/>
      <c r="AU12" s="152">
        <f>+IF(AT12=[2]CONTROLES!$C$61,[2]CONTROLES!$D$61,[2]CONTROLES!$D$62)</f>
        <v>0</v>
      </c>
      <c r="AV12" s="151"/>
      <c r="AW12" s="153">
        <f>+IF(AV12=[2]CONTROLES!$C$63,[2]CONTROLES!$D$63,IF(AV12=[2]CONTROLES!$C$64,[2]CONTROLES!$D$64,[2]CONTROLES!$D$65))</f>
        <v>0</v>
      </c>
      <c r="AX12" s="153">
        <f t="shared" si="0"/>
        <v>0</v>
      </c>
      <c r="AY12" s="154" t="str">
        <f t="shared" si="1"/>
        <v>Débil</v>
      </c>
      <c r="AZ12" s="361"/>
      <c r="BA12" s="333"/>
      <c r="BB12" s="417"/>
      <c r="BC12" s="352"/>
      <c r="BD12" s="355"/>
      <c r="BE12" s="355"/>
      <c r="BF12" s="136"/>
      <c r="BG12" s="136"/>
      <c r="BH12" s="157"/>
      <c r="BI12" s="136"/>
      <c r="BJ12" s="136"/>
      <c r="BK12" s="136"/>
      <c r="BL12" s="136"/>
      <c r="BM12" s="136" t="s">
        <v>171</v>
      </c>
      <c r="BN12" s="424"/>
      <c r="BO12" s="219"/>
      <c r="BP12" s="219"/>
      <c r="BQ12" s="219"/>
      <c r="BR12" s="219"/>
      <c r="BS12" s="219"/>
      <c r="BT12" s="219"/>
      <c r="BU12" s="219"/>
      <c r="BV12" s="219"/>
      <c r="BW12" s="219"/>
      <c r="BX12" s="219"/>
      <c r="BY12" s="219"/>
      <c r="BZ12" s="219"/>
      <c r="CA12" s="219"/>
      <c r="CB12" s="219"/>
      <c r="CC12" s="219"/>
      <c r="CD12" s="219"/>
      <c r="CE12" s="238"/>
      <c r="CF12" s="238"/>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263"/>
      <c r="DL12" s="263"/>
      <c r="DM12" s="247"/>
      <c r="DN12" s="264"/>
      <c r="DO12" s="247"/>
      <c r="DP12" s="66"/>
      <c r="DQ12" s="66"/>
      <c r="DR12" s="66"/>
      <c r="DS12" s="66"/>
      <c r="DT12" s="268"/>
      <c r="DU12" s="268"/>
      <c r="DV12" s="268"/>
      <c r="DW12" s="268"/>
      <c r="DX12" s="267"/>
      <c r="DY12" s="327"/>
      <c r="DZ12" s="327"/>
      <c r="EA12" s="327"/>
      <c r="EB12" s="327"/>
      <c r="EC12" s="66"/>
      <c r="ED12" s="66"/>
      <c r="EE12" s="66"/>
      <c r="EF12" s="66"/>
      <c r="EG12" s="66"/>
      <c r="EH12" s="327"/>
      <c r="EI12" s="327"/>
      <c r="EJ12" s="327"/>
      <c r="EK12" s="327"/>
    </row>
    <row r="13" spans="1:141" ht="27.75" customHeight="1" x14ac:dyDescent="0.2">
      <c r="A13" s="364"/>
      <c r="B13" s="375"/>
      <c r="C13" s="361"/>
      <c r="D13" s="361"/>
      <c r="E13" s="160"/>
      <c r="F13" s="160"/>
      <c r="G13" s="160"/>
      <c r="H13" s="160"/>
      <c r="I13" s="160"/>
      <c r="J13" s="361"/>
      <c r="K13" s="180"/>
      <c r="L13" s="180"/>
      <c r="M13" s="180"/>
      <c r="N13" s="180"/>
      <c r="O13" s="361"/>
      <c r="P13" s="333"/>
      <c r="Q13" s="352"/>
      <c r="R13" s="333"/>
      <c r="S13" s="352"/>
      <c r="T13" s="355"/>
      <c r="U13" s="148"/>
      <c r="V13" s="156"/>
      <c r="W13" s="156"/>
      <c r="X13" s="156"/>
      <c r="Y13" s="150" t="s">
        <v>115</v>
      </c>
      <c r="Z13" s="134">
        <f>+IF(Y13='Tabla Valoración controles'!$D$4,'Tabla Valoración controles'!$F$4,IF('Mapa Corrupcion'!Y13='Tabla Valoración controles'!$D$5,'Tabla Valoración controles'!$F$5,IF(Y13=FORMULAS!$A$10,0,'Tabla Valoración controles'!$F$6)))</f>
        <v>0</v>
      </c>
      <c r="AA13" s="150"/>
      <c r="AB13" s="135">
        <f>+IF(AA13='Tabla Valoración controles'!$D$7,'Tabla Valoración controles'!$F$7,IF(Y13=FORMULAS!$A$10,0,'Tabla Valoración controles'!$F$8))</f>
        <v>0</v>
      </c>
      <c r="AC13" s="150"/>
      <c r="AD13" s="134">
        <f>+IF(AC13='Tabla Valoración controles'!$D$9,'Tabla Valoración controles'!$F$9,IF(Y13=FORMULAS!$A$10,0,'Tabla Valoración controles'!$F$10))</f>
        <v>0</v>
      </c>
      <c r="AE13" s="150"/>
      <c r="AF13" s="134">
        <f>+IF(AE13='Tabla Valoración controles'!$D$9,'Tabla Valoración controles'!$F$9,IF(AA13=FORMULAS!$A$10,0,'Tabla Valoración controles'!$F$10))</f>
        <v>0</v>
      </c>
      <c r="AG13" s="150"/>
      <c r="AH13" s="134">
        <f>+IF(AG13='Tabla Valoración controles'!$D$13,'Tabla Valoración controles'!$F$13,'Tabla Valoración controles'!$F$14)</f>
        <v>0</v>
      </c>
      <c r="AI13" s="193">
        <f t="shared" si="2"/>
        <v>0</v>
      </c>
      <c r="AJ13" s="151"/>
      <c r="AK13" s="152">
        <f>+IF(AJ13=[2]CONTROLES!$C$50,[2]CONTROLES!$D$50,[2]CONTROLES!$D$51)</f>
        <v>0</v>
      </c>
      <c r="AL13" s="151"/>
      <c r="AM13" s="152">
        <f>+IF(AL13=[2]CONTROLES!$C$52,[2]CONTROLES!$D$52,[2]CONTROLES!$D$53)</f>
        <v>0</v>
      </c>
      <c r="AN13" s="151"/>
      <c r="AO13" s="152">
        <f>+IF(AN13=[2]CONTROLES!$C$54,[2]CONTROLES!$D$54,[2]CONTROLES!$D$55)</f>
        <v>0</v>
      </c>
      <c r="AP13" s="151"/>
      <c r="AQ13" s="152">
        <f>+IF(AP13=[2]CONTROLES!$C$56,[2]CONTROLES!$D$56,IF(AP13=[2]CONTROLES!$C$57,[2]CONTROLES!$D$57,[2]CONTROLES!$D$58))</f>
        <v>0</v>
      </c>
      <c r="AR13" s="151"/>
      <c r="AS13" s="152">
        <f>+IF(AR13=[2]CONTROLES!$C$59,[2]CONTROLES!$D$59,[2]CONTROLES!$D$60)</f>
        <v>0</v>
      </c>
      <c r="AT13" s="151"/>
      <c r="AU13" s="152">
        <f>+IF(AT13=[2]CONTROLES!$C$61,[2]CONTROLES!$D$61,[2]CONTROLES!$D$62)</f>
        <v>0</v>
      </c>
      <c r="AV13" s="151"/>
      <c r="AW13" s="153">
        <f>+IF(AV13=[2]CONTROLES!$C$63,[2]CONTROLES!$D$63,IF(AV13=[2]CONTROLES!$C$64,[2]CONTROLES!$D$64,[2]CONTROLES!$D$65))</f>
        <v>0</v>
      </c>
      <c r="AX13" s="153">
        <f t="shared" si="0"/>
        <v>0</v>
      </c>
      <c r="AY13" s="154" t="str">
        <f t="shared" si="1"/>
        <v>Débil</v>
      </c>
      <c r="AZ13" s="361"/>
      <c r="BA13" s="333"/>
      <c r="BB13" s="417"/>
      <c r="BC13" s="352"/>
      <c r="BD13" s="355"/>
      <c r="BE13" s="355"/>
      <c r="BF13" s="136"/>
      <c r="BG13" s="136"/>
      <c r="BH13" s="157"/>
      <c r="BI13" s="136"/>
      <c r="BJ13" s="136"/>
      <c r="BK13" s="136"/>
      <c r="BL13" s="136"/>
      <c r="BM13" s="136" t="s">
        <v>171</v>
      </c>
      <c r="BN13" s="424"/>
      <c r="BO13" s="219"/>
      <c r="BP13" s="219"/>
      <c r="BQ13" s="219"/>
      <c r="BR13" s="219"/>
      <c r="BS13" s="219"/>
      <c r="BT13" s="219"/>
      <c r="BU13" s="219"/>
      <c r="BV13" s="219"/>
      <c r="BW13" s="219"/>
      <c r="BX13" s="219"/>
      <c r="BY13" s="219"/>
      <c r="BZ13" s="219"/>
      <c r="CA13" s="219"/>
      <c r="CB13" s="219"/>
      <c r="CC13" s="219"/>
      <c r="CD13" s="219"/>
      <c r="CE13" s="238"/>
      <c r="CF13" s="238"/>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263"/>
      <c r="DL13" s="263"/>
      <c r="DM13" s="247"/>
      <c r="DN13" s="264"/>
      <c r="DO13" s="247"/>
      <c r="DP13" s="66"/>
      <c r="DQ13" s="66"/>
      <c r="DR13" s="66"/>
      <c r="DS13" s="66"/>
      <c r="DT13" s="268"/>
      <c r="DU13" s="268"/>
      <c r="DV13" s="268"/>
      <c r="DW13" s="268"/>
      <c r="DX13" s="267"/>
      <c r="DY13" s="327"/>
      <c r="DZ13" s="327"/>
      <c r="EA13" s="327"/>
      <c r="EB13" s="327"/>
      <c r="EC13" s="66"/>
      <c r="ED13" s="66"/>
      <c r="EE13" s="66"/>
      <c r="EF13" s="66"/>
      <c r="EG13" s="66"/>
      <c r="EH13" s="327"/>
      <c r="EI13" s="327"/>
      <c r="EJ13" s="327"/>
      <c r="EK13" s="327"/>
    </row>
    <row r="14" spans="1:141" ht="27.75" customHeight="1" x14ac:dyDescent="0.2">
      <c r="A14" s="365"/>
      <c r="B14" s="376"/>
      <c r="C14" s="362"/>
      <c r="D14" s="362"/>
      <c r="E14" s="160"/>
      <c r="F14" s="160"/>
      <c r="G14" s="160"/>
      <c r="H14" s="160"/>
      <c r="I14" s="160"/>
      <c r="J14" s="362"/>
      <c r="K14" s="181"/>
      <c r="L14" s="181"/>
      <c r="M14" s="181"/>
      <c r="N14" s="181"/>
      <c r="O14" s="362"/>
      <c r="P14" s="334"/>
      <c r="Q14" s="353"/>
      <c r="R14" s="334"/>
      <c r="S14" s="353"/>
      <c r="T14" s="356"/>
      <c r="U14" s="148"/>
      <c r="V14" s="156"/>
      <c r="W14" s="156"/>
      <c r="X14" s="156"/>
      <c r="Y14" s="150" t="s">
        <v>115</v>
      </c>
      <c r="Z14" s="134">
        <f>+IF(Y14='Tabla Valoración controles'!$D$4,'Tabla Valoración controles'!$F$4,IF('Mapa Corrupcion'!Y14='Tabla Valoración controles'!$D$5,'Tabla Valoración controles'!$F$5,IF(Y14=FORMULAS!$A$10,0,'Tabla Valoración controles'!$F$6)))</f>
        <v>0</v>
      </c>
      <c r="AA14" s="150"/>
      <c r="AB14" s="135">
        <f>+IF(AA14='Tabla Valoración controles'!$D$7,'Tabla Valoración controles'!$F$7,IF(Y14=FORMULAS!$A$10,0,'Tabla Valoración controles'!$F$8))</f>
        <v>0</v>
      </c>
      <c r="AC14" s="150"/>
      <c r="AD14" s="134">
        <f>+IF(AC14='Tabla Valoración controles'!$D$9,'Tabla Valoración controles'!$F$9,IF(Y14=FORMULAS!$A$10,0,'Tabla Valoración controles'!$F$10))</f>
        <v>0</v>
      </c>
      <c r="AE14" s="150"/>
      <c r="AF14" s="134">
        <f>+IF(AE14='Tabla Valoración controles'!$D$9,'Tabla Valoración controles'!$F$9,IF(AA14=FORMULAS!$A$10,0,'Tabla Valoración controles'!$F$10))</f>
        <v>0</v>
      </c>
      <c r="AG14" s="150"/>
      <c r="AH14" s="134">
        <f>+IF(AG14='Tabla Valoración controles'!$D$13,'Tabla Valoración controles'!$F$13,'Tabla Valoración controles'!$F$14)</f>
        <v>0</v>
      </c>
      <c r="AI14" s="193">
        <f t="shared" si="2"/>
        <v>0</v>
      </c>
      <c r="AJ14" s="151"/>
      <c r="AK14" s="152">
        <f>+IF(AJ14=[2]CONTROLES!$C$50,[2]CONTROLES!$D$50,[2]CONTROLES!$D$51)</f>
        <v>0</v>
      </c>
      <c r="AL14" s="151"/>
      <c r="AM14" s="152">
        <f>+IF(AL14=[2]CONTROLES!$C$52,[2]CONTROLES!$D$52,[2]CONTROLES!$D$53)</f>
        <v>0</v>
      </c>
      <c r="AN14" s="151"/>
      <c r="AO14" s="152">
        <f>+IF(AN14=[2]CONTROLES!$C$54,[2]CONTROLES!$D$54,[2]CONTROLES!$D$55)</f>
        <v>0</v>
      </c>
      <c r="AP14" s="151"/>
      <c r="AQ14" s="152">
        <f>+IF(AP14=[2]CONTROLES!$C$56,[2]CONTROLES!$D$56,IF(AP14=[2]CONTROLES!$C$57,[2]CONTROLES!$D$57,[2]CONTROLES!$D$58))</f>
        <v>0</v>
      </c>
      <c r="AR14" s="151"/>
      <c r="AS14" s="152">
        <f>+IF(AR14=[2]CONTROLES!$C$59,[2]CONTROLES!$D$59,[2]CONTROLES!$D$60)</f>
        <v>0</v>
      </c>
      <c r="AT14" s="151"/>
      <c r="AU14" s="152">
        <f>+IF(AT14=[2]CONTROLES!$C$61,[2]CONTROLES!$D$61,[2]CONTROLES!$D$62)</f>
        <v>0</v>
      </c>
      <c r="AV14" s="151"/>
      <c r="AW14" s="153">
        <f>+IF(AV14=[2]CONTROLES!$C$63,[2]CONTROLES!$D$63,IF(AV14=[2]CONTROLES!$C$64,[2]CONTROLES!$D$64,[2]CONTROLES!$D$65))</f>
        <v>0</v>
      </c>
      <c r="AX14" s="153">
        <f t="shared" si="0"/>
        <v>0</v>
      </c>
      <c r="AY14" s="154" t="str">
        <f t="shared" si="1"/>
        <v>Débil</v>
      </c>
      <c r="AZ14" s="362"/>
      <c r="BA14" s="334"/>
      <c r="BB14" s="417"/>
      <c r="BC14" s="353"/>
      <c r="BD14" s="356"/>
      <c r="BE14" s="356"/>
      <c r="BF14" s="136"/>
      <c r="BG14" s="136"/>
      <c r="BH14" s="157"/>
      <c r="BI14" s="136"/>
      <c r="BJ14" s="136"/>
      <c r="BK14" s="136"/>
      <c r="BL14" s="136"/>
      <c r="BM14" s="136" t="s">
        <v>171</v>
      </c>
      <c r="BN14" s="425"/>
      <c r="BO14" s="219"/>
      <c r="BP14" s="219"/>
      <c r="BQ14" s="219"/>
      <c r="BR14" s="219"/>
      <c r="BS14" s="219"/>
      <c r="BT14" s="219"/>
      <c r="BU14" s="219"/>
      <c r="BV14" s="219"/>
      <c r="BW14" s="219"/>
      <c r="BX14" s="219"/>
      <c r="BY14" s="219"/>
      <c r="BZ14" s="219"/>
      <c r="CA14" s="219"/>
      <c r="CB14" s="219"/>
      <c r="CC14" s="219"/>
      <c r="CD14" s="219"/>
      <c r="CE14" s="238"/>
      <c r="CF14" s="238"/>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263"/>
      <c r="DL14" s="263"/>
      <c r="DM14" s="247"/>
      <c r="DN14" s="264"/>
      <c r="DO14" s="247"/>
      <c r="DP14" s="66"/>
      <c r="DQ14" s="66"/>
      <c r="DR14" s="66"/>
      <c r="DS14" s="66"/>
      <c r="DT14" s="268"/>
      <c r="DU14" s="268"/>
      <c r="DV14" s="268"/>
      <c r="DW14" s="268"/>
      <c r="DX14" s="267"/>
      <c r="DY14" s="328"/>
      <c r="DZ14" s="328"/>
      <c r="EA14" s="328"/>
      <c r="EB14" s="328"/>
      <c r="EC14" s="66"/>
      <c r="ED14" s="66"/>
      <c r="EE14" s="66"/>
      <c r="EF14" s="66"/>
      <c r="EG14" s="66"/>
      <c r="EH14" s="328"/>
      <c r="EI14" s="328"/>
      <c r="EJ14" s="328"/>
      <c r="EK14" s="328"/>
    </row>
    <row r="15" spans="1:141" ht="101.25" customHeight="1" x14ac:dyDescent="0.2">
      <c r="A15" s="363">
        <v>2</v>
      </c>
      <c r="B15" s="374" t="s">
        <v>190</v>
      </c>
      <c r="C15" s="360" t="str">
        <f>VLOOKUP(B15,FORMULAS!$A$30:$B$46,2,0)</f>
        <v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v>
      </c>
      <c r="D15" s="360" t="str">
        <f>VLOOKUP(B15,FORMULAS!$A$30:$C$46,3,0)</f>
        <v>Director de Reasentamientos</v>
      </c>
      <c r="E15" s="160" t="s">
        <v>303</v>
      </c>
      <c r="F15" s="329" t="s">
        <v>665</v>
      </c>
      <c r="G15" s="160" t="s">
        <v>305</v>
      </c>
      <c r="H15" s="329" t="s">
        <v>664</v>
      </c>
      <c r="I15" s="329" t="s">
        <v>663</v>
      </c>
      <c r="J15" s="360" t="s">
        <v>757</v>
      </c>
      <c r="K15" s="147" t="s">
        <v>662</v>
      </c>
      <c r="L15" s="147" t="s">
        <v>662</v>
      </c>
      <c r="M15" s="147" t="s">
        <v>662</v>
      </c>
      <c r="N15" s="147" t="s">
        <v>662</v>
      </c>
      <c r="O15" s="360" t="s">
        <v>286</v>
      </c>
      <c r="P15" s="332" t="str">
        <f>VLOOKUP(O15,FORMULAS!$A$77:$B$82,2,0)</f>
        <v>Rara vez</v>
      </c>
      <c r="Q15" s="351" t="str">
        <f>+P15</f>
        <v>Rara vez</v>
      </c>
      <c r="R15" s="332" t="str">
        <f>VLOOKUP(A15,'Impacto Ri Inhe'!$B$5:$AF$41,31,1)</f>
        <v>Mayor</v>
      </c>
      <c r="S15" s="351" t="str">
        <f>CONCATENATE(R15,"-",Q15)</f>
        <v>Mayor-Rara vez</v>
      </c>
      <c r="T15" s="354" t="str">
        <f>VLOOKUP(S15,FORMULAS!$I$77:$J$97,2,0)</f>
        <v>Alto</v>
      </c>
      <c r="U15" s="147">
        <v>1</v>
      </c>
      <c r="V15" s="149" t="s">
        <v>311</v>
      </c>
      <c r="W15" s="149" t="s">
        <v>314</v>
      </c>
      <c r="X15" s="149" t="s">
        <v>315</v>
      </c>
      <c r="Y15" s="150" t="s">
        <v>12</v>
      </c>
      <c r="Z15" s="134">
        <f>+IF(Y15='Tabla Valoración controles'!$D$4,'Tabla Valoración controles'!$F$4,IF('Mapa Corrupcion'!Y15='Tabla Valoración controles'!$D$5,'Tabla Valoración controles'!$F$5,IF(Y15=FORMULAS!$A$10,0,'Tabla Valoración controles'!$F$6)))</f>
        <v>0.25</v>
      </c>
      <c r="AA15" s="150" t="s">
        <v>8</v>
      </c>
      <c r="AB15" s="135">
        <f>+IF(AA15='Tabla Valoración controles'!$D$7,'Tabla Valoración controles'!$F$7,IF(Y15=FORMULAS!$A$10,0,'Tabla Valoración controles'!$F$8))</f>
        <v>0.15</v>
      </c>
      <c r="AC15" s="150" t="s">
        <v>18</v>
      </c>
      <c r="AD15" s="134">
        <f>+IF(AC15='Tabla Valoración controles'!$D$9,'Tabla Valoración controles'!$F$9,IF(Y15=FORMULAS!$A$10,0,'Tabla Valoración controles'!$F$10))</f>
        <v>0</v>
      </c>
      <c r="AE15" s="150" t="s">
        <v>20</v>
      </c>
      <c r="AF15" s="134">
        <f>+IF(AE15='Tabla Valoración controles'!$D$9,'Tabla Valoración controles'!$F$9,IF(AA15=FORMULAS!$A$10,0,'Tabla Valoración controles'!$F$10))</f>
        <v>0</v>
      </c>
      <c r="AG15" s="150" t="s">
        <v>77</v>
      </c>
      <c r="AH15" s="134">
        <f>+IF(AG15='Tabla Valoración controles'!$D$13,'Tabla Valoración controles'!$F$13,'Tabla Valoración controles'!$F$14)</f>
        <v>0</v>
      </c>
      <c r="AI15" s="193">
        <f t="shared" si="2"/>
        <v>0.4</v>
      </c>
      <c r="AJ15" s="151" t="s">
        <v>685</v>
      </c>
      <c r="AK15" s="152">
        <f>+IF(AJ15=[2]CONTROLES!$C$50,[2]CONTROLES!$D$50,[2]CONTROLES!$D$51)</f>
        <v>15</v>
      </c>
      <c r="AL15" s="151" t="s">
        <v>691</v>
      </c>
      <c r="AM15" s="152">
        <f>+IF(AL15=[2]CONTROLES!$C$52,[2]CONTROLES!$D$52,[2]CONTROLES!$D$53)</f>
        <v>15</v>
      </c>
      <c r="AN15" s="151" t="s">
        <v>694</v>
      </c>
      <c r="AO15" s="152">
        <f>+IF(AN15=[2]CONTROLES!$C$54,[2]CONTROLES!$D$54,[2]CONTROLES!$D$55)</f>
        <v>15</v>
      </c>
      <c r="AP15" s="151" t="s">
        <v>697</v>
      </c>
      <c r="AQ15" s="152">
        <f>+IF(AP15=[2]CONTROLES!$C$56,[2]CONTROLES!$D$56,IF(AP15=[2]CONTROLES!$C$57,[2]CONTROLES!$D$57,[2]CONTROLES!$D$58))</f>
        <v>15</v>
      </c>
      <c r="AR15" s="151" t="s">
        <v>701</v>
      </c>
      <c r="AS15" s="152">
        <f>+IF(AR15=[2]CONTROLES!$C$59,[2]CONTROLES!$D$59,[2]CONTROLES!$D$60)</f>
        <v>15</v>
      </c>
      <c r="AT15" s="151" t="s">
        <v>704</v>
      </c>
      <c r="AU15" s="152">
        <f>+IF(AT15=[2]CONTROLES!$C$61,[2]CONTROLES!$D$61,[2]CONTROLES!$D$62)</f>
        <v>15</v>
      </c>
      <c r="AV15" s="151" t="s">
        <v>707</v>
      </c>
      <c r="AW15" s="153">
        <f>+IF(AV15=[2]CONTROLES!$C$63,[2]CONTROLES!$D$63,IF(AV15=[2]CONTROLES!$C$64,[2]CONTROLES!$D$64,[2]CONTROLES!$D$65))</f>
        <v>10</v>
      </c>
      <c r="AX15" s="153">
        <f t="shared" si="0"/>
        <v>100</v>
      </c>
      <c r="AY15" s="154" t="str">
        <f t="shared" si="1"/>
        <v>Fuerte</v>
      </c>
      <c r="AZ15" s="360" t="s">
        <v>286</v>
      </c>
      <c r="BA15" s="332" t="str">
        <f>VLOOKUP(AZ15,FORMULAS!$A$77:$B$82,2,0)</f>
        <v>Rara vez</v>
      </c>
      <c r="BB15" s="357" t="str">
        <f>+R15</f>
        <v>Mayor</v>
      </c>
      <c r="BC15" s="351" t="str">
        <f>CONCATENATE(BB15,"-",BA15)</f>
        <v>Mayor-Rara vez</v>
      </c>
      <c r="BD15" s="354" t="str">
        <f>VLOOKUP(BC15,FORMULAS!$I$77:$J$97,2,0)</f>
        <v>Alto</v>
      </c>
      <c r="BE15" s="354"/>
      <c r="BF15" s="179" t="s">
        <v>319</v>
      </c>
      <c r="BG15" s="179" t="s">
        <v>143</v>
      </c>
      <c r="BH15" s="179" t="s">
        <v>225</v>
      </c>
      <c r="BI15" s="155">
        <v>44958</v>
      </c>
      <c r="BJ15" s="155">
        <v>45138</v>
      </c>
      <c r="BK15" s="179" t="s">
        <v>322</v>
      </c>
      <c r="BL15" s="179" t="s">
        <v>325</v>
      </c>
      <c r="BM15" s="136" t="s">
        <v>173</v>
      </c>
      <c r="BN15" s="423" t="s">
        <v>328</v>
      </c>
      <c r="BO15" s="219"/>
      <c r="BP15" s="219"/>
      <c r="BQ15" s="219"/>
      <c r="BR15" s="219"/>
      <c r="BS15" s="219"/>
      <c r="BT15" s="219"/>
      <c r="BU15" s="219"/>
      <c r="BV15" s="219"/>
      <c r="BW15" s="219"/>
      <c r="BX15" s="219"/>
      <c r="BY15" s="219"/>
      <c r="BZ15" s="219"/>
      <c r="CA15" s="219"/>
      <c r="CB15" s="219"/>
      <c r="CC15" s="219"/>
      <c r="CD15" s="219"/>
      <c r="CE15" s="209"/>
      <c r="CF15" s="209"/>
      <c r="CG15" s="210"/>
      <c r="CH15" s="211"/>
      <c r="CI15" s="209"/>
      <c r="CJ15" s="209"/>
      <c r="CK15" s="210"/>
      <c r="CL15" s="211"/>
      <c r="CM15" s="209"/>
      <c r="CN15" s="209"/>
      <c r="CO15" s="210"/>
      <c r="CP15" s="211"/>
      <c r="CQ15" s="209"/>
      <c r="CR15" s="209"/>
      <c r="CS15" s="210"/>
      <c r="CT15" s="211"/>
      <c r="CU15" s="252"/>
      <c r="CV15" s="241"/>
      <c r="CW15" s="252"/>
      <c r="CX15" s="209"/>
      <c r="CY15" s="252"/>
      <c r="CZ15" s="241"/>
      <c r="DA15" s="209"/>
      <c r="DB15" s="209"/>
      <c r="DC15" s="209"/>
      <c r="DD15" s="209"/>
      <c r="DE15" s="209"/>
      <c r="DF15" s="209"/>
      <c r="DG15" s="209"/>
      <c r="DH15" s="209"/>
      <c r="DI15" s="242"/>
      <c r="DJ15" s="242"/>
      <c r="DK15" s="263"/>
      <c r="DL15" s="263"/>
      <c r="DM15" s="263"/>
      <c r="DN15" s="269"/>
      <c r="DO15" s="263"/>
      <c r="DP15" s="66"/>
      <c r="DQ15" s="66"/>
      <c r="DR15" s="66"/>
      <c r="DS15" s="66"/>
      <c r="DT15" s="265"/>
      <c r="DU15" s="265"/>
      <c r="DV15" s="265"/>
      <c r="DW15" s="266"/>
      <c r="DX15" s="267"/>
      <c r="DY15" s="250"/>
      <c r="DZ15" s="250"/>
      <c r="EA15" s="250"/>
      <c r="EB15" s="250"/>
      <c r="EC15" s="244"/>
      <c r="ED15" s="66"/>
      <c r="EE15" s="247"/>
      <c r="EF15" s="255"/>
      <c r="EG15" s="66"/>
      <c r="EH15" s="326"/>
      <c r="EI15" s="326"/>
      <c r="EJ15" s="326"/>
      <c r="EK15" s="326"/>
    </row>
    <row r="16" spans="1:141" ht="117" customHeight="1" x14ac:dyDescent="0.2">
      <c r="A16" s="364"/>
      <c r="B16" s="375"/>
      <c r="C16" s="361"/>
      <c r="D16" s="361"/>
      <c r="E16" s="160" t="s">
        <v>304</v>
      </c>
      <c r="F16" s="330"/>
      <c r="G16" s="160" t="s">
        <v>306</v>
      </c>
      <c r="H16" s="330"/>
      <c r="I16" s="330"/>
      <c r="J16" s="361"/>
      <c r="K16" s="180"/>
      <c r="L16" s="180"/>
      <c r="M16" s="180"/>
      <c r="N16" s="180"/>
      <c r="O16" s="361"/>
      <c r="P16" s="333"/>
      <c r="Q16" s="352"/>
      <c r="R16" s="333"/>
      <c r="S16" s="352"/>
      <c r="T16" s="355"/>
      <c r="U16" s="147">
        <v>2</v>
      </c>
      <c r="V16" s="149" t="s">
        <v>312</v>
      </c>
      <c r="W16" s="149" t="s">
        <v>316</v>
      </c>
      <c r="X16" s="149" t="s">
        <v>317</v>
      </c>
      <c r="Y16" s="150" t="s">
        <v>13</v>
      </c>
      <c r="Z16" s="134">
        <f>+IF(Y16='Tabla Valoración controles'!$D$4,'Tabla Valoración controles'!$F$4,IF('Mapa Corrupcion'!Y16='Tabla Valoración controles'!$D$5,'Tabla Valoración controles'!$F$5,IF(Y16=FORMULAS!$A$10,0,'Tabla Valoración controles'!$F$6)))</f>
        <v>0.15</v>
      </c>
      <c r="AA16" s="150" t="s">
        <v>8</v>
      </c>
      <c r="AB16" s="135">
        <f>+IF(AA16='Tabla Valoración controles'!$D$7,'Tabla Valoración controles'!$F$7,IF(Y16=FORMULAS!$A$10,0,'Tabla Valoración controles'!$F$8))</f>
        <v>0.15</v>
      </c>
      <c r="AC16" s="150" t="s">
        <v>17</v>
      </c>
      <c r="AD16" s="134">
        <f>+IF(AC16='Tabla Valoración controles'!$D$9,'Tabla Valoración controles'!$F$9,IF(Y16=FORMULAS!$A$10,0,'Tabla Valoración controles'!$F$10))</f>
        <v>0</v>
      </c>
      <c r="AE16" s="150" t="s">
        <v>20</v>
      </c>
      <c r="AF16" s="134">
        <f>+IF(AE16='Tabla Valoración controles'!$D$9,'Tabla Valoración controles'!$F$9,IF(AA16=FORMULAS!$A$10,0,'Tabla Valoración controles'!$F$10))</f>
        <v>0</v>
      </c>
      <c r="AG16" s="150" t="s">
        <v>77</v>
      </c>
      <c r="AH16" s="134">
        <f>+IF(AG16='Tabla Valoración controles'!$D$13,'Tabla Valoración controles'!$F$13,'Tabla Valoración controles'!$F$14)</f>
        <v>0</v>
      </c>
      <c r="AI16" s="193">
        <f t="shared" si="2"/>
        <v>0.3</v>
      </c>
      <c r="AJ16" s="151" t="s">
        <v>685</v>
      </c>
      <c r="AK16" s="152">
        <f>+IF(AJ16=[2]CONTROLES!$C$50,[2]CONTROLES!$D$50,[2]CONTROLES!$D$51)</f>
        <v>15</v>
      </c>
      <c r="AL16" s="151" t="s">
        <v>691</v>
      </c>
      <c r="AM16" s="152">
        <f>+IF(AL16=[2]CONTROLES!$C$52,[2]CONTROLES!$D$52,[2]CONTROLES!$D$53)</f>
        <v>15</v>
      </c>
      <c r="AN16" s="151" t="s">
        <v>694</v>
      </c>
      <c r="AO16" s="152">
        <f>+IF(AN16=[2]CONTROLES!$C$54,[2]CONTROLES!$D$54,[2]CONTROLES!$D$55)</f>
        <v>15</v>
      </c>
      <c r="AP16" s="151" t="s">
        <v>698</v>
      </c>
      <c r="AQ16" s="152">
        <f>+IF(AP16=[2]CONTROLES!$C$56,[2]CONTROLES!$D$56,IF(AP16=[2]CONTROLES!$C$57,[2]CONTROLES!$D$57,[2]CONTROLES!$D$58))</f>
        <v>10</v>
      </c>
      <c r="AR16" s="151" t="s">
        <v>701</v>
      </c>
      <c r="AS16" s="152">
        <f>+IF(AR16=[2]CONTROLES!$C$59,[2]CONTROLES!$D$59,[2]CONTROLES!$D$60)</f>
        <v>15</v>
      </c>
      <c r="AT16" s="151" t="s">
        <v>704</v>
      </c>
      <c r="AU16" s="152">
        <f>+IF(AT16=[2]CONTROLES!$C$61,[2]CONTROLES!$D$61,[2]CONTROLES!$D$62)</f>
        <v>15</v>
      </c>
      <c r="AV16" s="151" t="s">
        <v>707</v>
      </c>
      <c r="AW16" s="153">
        <f>+IF(AV16=[2]CONTROLES!$C$63,[2]CONTROLES!$D$63,IF(AV16=[2]CONTROLES!$C$64,[2]CONTROLES!$D$64,[2]CONTROLES!$D$65))</f>
        <v>10</v>
      </c>
      <c r="AX16" s="153">
        <f t="shared" si="0"/>
        <v>95</v>
      </c>
      <c r="AY16" s="154" t="str">
        <f t="shared" si="1"/>
        <v>Moderado</v>
      </c>
      <c r="AZ16" s="361"/>
      <c r="BA16" s="333"/>
      <c r="BB16" s="358"/>
      <c r="BC16" s="352"/>
      <c r="BD16" s="355"/>
      <c r="BE16" s="355"/>
      <c r="BF16" s="179" t="s">
        <v>320</v>
      </c>
      <c r="BG16" s="179" t="s">
        <v>143</v>
      </c>
      <c r="BH16" s="179" t="s">
        <v>222</v>
      </c>
      <c r="BI16" s="155">
        <v>44958</v>
      </c>
      <c r="BJ16" s="155">
        <v>45275</v>
      </c>
      <c r="BK16" s="179" t="s">
        <v>323</v>
      </c>
      <c r="BL16" s="179" t="s">
        <v>326</v>
      </c>
      <c r="BM16" s="136" t="s">
        <v>173</v>
      </c>
      <c r="BN16" s="424"/>
      <c r="BO16" s="219"/>
      <c r="BP16" s="219"/>
      <c r="BQ16" s="219"/>
      <c r="BR16" s="219"/>
      <c r="BS16" s="219"/>
      <c r="BT16" s="219"/>
      <c r="BU16" s="219"/>
      <c r="BV16" s="219"/>
      <c r="BW16" s="219"/>
      <c r="BX16" s="219"/>
      <c r="BY16" s="219"/>
      <c r="BZ16" s="219"/>
      <c r="CA16" s="219"/>
      <c r="CB16" s="219"/>
      <c r="CC16" s="219"/>
      <c r="CD16" s="219"/>
      <c r="CE16" s="209"/>
      <c r="CF16" s="209"/>
      <c r="CG16" s="209"/>
      <c r="CH16" s="209"/>
      <c r="CI16" s="212"/>
      <c r="CJ16" s="212"/>
      <c r="CK16" s="213"/>
      <c r="CL16" s="211"/>
      <c r="CM16" s="209"/>
      <c r="CN16" s="209"/>
      <c r="CO16" s="213"/>
      <c r="CP16" s="211"/>
      <c r="CQ16" s="209"/>
      <c r="CR16" s="209"/>
      <c r="CS16" s="209"/>
      <c r="CT16" s="209"/>
      <c r="CU16" s="253"/>
      <c r="CV16" s="212"/>
      <c r="CW16" s="252"/>
      <c r="CX16" s="211"/>
      <c r="CY16" s="252"/>
      <c r="CZ16" s="209"/>
      <c r="DA16" s="209"/>
      <c r="DB16" s="209"/>
      <c r="DC16" s="209"/>
      <c r="DD16" s="209"/>
      <c r="DE16" s="209"/>
      <c r="DF16" s="209"/>
      <c r="DG16" s="212"/>
      <c r="DH16" s="212"/>
      <c r="DI16" s="213"/>
      <c r="DJ16" s="211"/>
      <c r="DK16" s="263"/>
      <c r="DL16" s="263"/>
      <c r="DM16" s="263"/>
      <c r="DN16" s="270"/>
      <c r="DO16" s="263"/>
      <c r="DP16" s="66"/>
      <c r="DQ16" s="66"/>
      <c r="DR16" s="66"/>
      <c r="DS16" s="66"/>
      <c r="DT16" s="265"/>
      <c r="DU16" s="265"/>
      <c r="DV16" s="263"/>
      <c r="DW16" s="266"/>
      <c r="DX16" s="267"/>
      <c r="DY16" s="250"/>
      <c r="DZ16" s="250"/>
      <c r="EA16" s="66"/>
      <c r="EB16" s="66"/>
      <c r="EC16" s="244"/>
      <c r="ED16" s="66"/>
      <c r="EE16" s="250"/>
      <c r="EF16" s="255"/>
      <c r="EG16" s="66"/>
      <c r="EH16" s="327"/>
      <c r="EI16" s="327"/>
      <c r="EJ16" s="327"/>
      <c r="EK16" s="327"/>
    </row>
    <row r="17" spans="1:141" ht="84.75" customHeight="1" x14ac:dyDescent="0.2">
      <c r="A17" s="364"/>
      <c r="B17" s="375"/>
      <c r="C17" s="361"/>
      <c r="D17" s="361"/>
      <c r="E17" s="160"/>
      <c r="F17" s="330"/>
      <c r="G17" s="160" t="s">
        <v>307</v>
      </c>
      <c r="H17" s="330"/>
      <c r="I17" s="330"/>
      <c r="J17" s="361"/>
      <c r="K17" s="180"/>
      <c r="L17" s="180"/>
      <c r="M17" s="180"/>
      <c r="N17" s="180"/>
      <c r="O17" s="361"/>
      <c r="P17" s="333"/>
      <c r="Q17" s="352"/>
      <c r="R17" s="333"/>
      <c r="S17" s="352"/>
      <c r="T17" s="355"/>
      <c r="U17" s="147">
        <v>3</v>
      </c>
      <c r="V17" s="149" t="s">
        <v>313</v>
      </c>
      <c r="W17" s="149" t="s">
        <v>318</v>
      </c>
      <c r="X17" s="149" t="s">
        <v>774</v>
      </c>
      <c r="Y17" s="150" t="s">
        <v>12</v>
      </c>
      <c r="Z17" s="134">
        <f>+IF(Y17='Tabla Valoración controles'!$D$4,'Tabla Valoración controles'!$F$4,IF('Mapa Corrupcion'!Y17='Tabla Valoración controles'!$D$5,'Tabla Valoración controles'!$F$5,IF(Y17=FORMULAS!$A$10,0,'Tabla Valoración controles'!$F$6)))</f>
        <v>0.25</v>
      </c>
      <c r="AA17" s="150" t="s">
        <v>8</v>
      </c>
      <c r="AB17" s="135">
        <f>+IF(AA17='Tabla Valoración controles'!$D$7,'Tabla Valoración controles'!$F$7,IF(Y17=FORMULAS!$A$10,0,'Tabla Valoración controles'!$F$8))</f>
        <v>0.15</v>
      </c>
      <c r="AC17" s="150" t="s">
        <v>18</v>
      </c>
      <c r="AD17" s="134">
        <f>+IF(AC17='Tabla Valoración controles'!$D$9,'Tabla Valoración controles'!$F$9,IF(Y17=FORMULAS!$A$10,0,'Tabla Valoración controles'!$F$10))</f>
        <v>0</v>
      </c>
      <c r="AE17" s="150" t="s">
        <v>20</v>
      </c>
      <c r="AF17" s="134">
        <f>+IF(AE17='Tabla Valoración controles'!$D$9,'Tabla Valoración controles'!$F$9,IF(AA17=FORMULAS!$A$10,0,'Tabla Valoración controles'!$F$10))</f>
        <v>0</v>
      </c>
      <c r="AG17" s="150" t="s">
        <v>77</v>
      </c>
      <c r="AH17" s="134">
        <f>+IF(AG17='Tabla Valoración controles'!$D$13,'Tabla Valoración controles'!$F$13,'Tabla Valoración controles'!$F$14)</f>
        <v>0</v>
      </c>
      <c r="AI17" s="193">
        <f t="shared" si="2"/>
        <v>0.4</v>
      </c>
      <c r="AJ17" s="151" t="s">
        <v>685</v>
      </c>
      <c r="AK17" s="152">
        <f>+IF(AJ17=[2]CONTROLES!$C$50,[2]CONTROLES!$D$50,[2]CONTROLES!$D$51)</f>
        <v>15</v>
      </c>
      <c r="AL17" s="151" t="s">
        <v>691</v>
      </c>
      <c r="AM17" s="152">
        <f>+IF(AL17=[2]CONTROLES!$C$52,[2]CONTROLES!$D$52,[2]CONTROLES!$D$53)</f>
        <v>15</v>
      </c>
      <c r="AN17" s="151" t="s">
        <v>694</v>
      </c>
      <c r="AO17" s="152">
        <f>+IF(AN17=[2]CONTROLES!$C$54,[2]CONTROLES!$D$54,[2]CONTROLES!$D$55)</f>
        <v>15</v>
      </c>
      <c r="AP17" s="151" t="s">
        <v>697</v>
      </c>
      <c r="AQ17" s="152">
        <f>+IF(AP17=[2]CONTROLES!$C$56,[2]CONTROLES!$D$56,IF(AP17=[2]CONTROLES!$C$57,[2]CONTROLES!$D$57,[2]CONTROLES!$D$58))</f>
        <v>15</v>
      </c>
      <c r="AR17" s="151" t="s">
        <v>701</v>
      </c>
      <c r="AS17" s="152">
        <f>+IF(AR17=[2]CONTROLES!$C$59,[2]CONTROLES!$D$59,[2]CONTROLES!$D$60)</f>
        <v>15</v>
      </c>
      <c r="AT17" s="151" t="s">
        <v>704</v>
      </c>
      <c r="AU17" s="152">
        <f>+IF(AT17=[2]CONTROLES!$C$61,[2]CONTROLES!$D$61,[2]CONTROLES!$D$62)</f>
        <v>15</v>
      </c>
      <c r="AV17" s="151" t="s">
        <v>707</v>
      </c>
      <c r="AW17" s="153">
        <f>+IF(AV17=[2]CONTROLES!$C$63,[2]CONTROLES!$D$63,IF(AV17=[2]CONTROLES!$C$64,[2]CONTROLES!$D$64,[2]CONTROLES!$D$65))</f>
        <v>10</v>
      </c>
      <c r="AX17" s="153">
        <f t="shared" si="0"/>
        <v>100</v>
      </c>
      <c r="AY17" s="154" t="str">
        <f t="shared" si="1"/>
        <v>Fuerte</v>
      </c>
      <c r="AZ17" s="361"/>
      <c r="BA17" s="333"/>
      <c r="BB17" s="358"/>
      <c r="BC17" s="352"/>
      <c r="BD17" s="355"/>
      <c r="BE17" s="355"/>
      <c r="BF17" s="179" t="s">
        <v>321</v>
      </c>
      <c r="BG17" s="179" t="s">
        <v>143</v>
      </c>
      <c r="BH17" s="179" t="s">
        <v>222</v>
      </c>
      <c r="BI17" s="155">
        <v>44958</v>
      </c>
      <c r="BJ17" s="155">
        <v>45275</v>
      </c>
      <c r="BK17" s="179" t="s">
        <v>324</v>
      </c>
      <c r="BL17" s="179" t="s">
        <v>327</v>
      </c>
      <c r="BM17" s="136" t="s">
        <v>173</v>
      </c>
      <c r="BN17" s="424"/>
      <c r="BO17" s="219"/>
      <c r="BP17" s="219"/>
      <c r="BQ17" s="219"/>
      <c r="BR17" s="219"/>
      <c r="BS17" s="219"/>
      <c r="BT17" s="219"/>
      <c r="BU17" s="219"/>
      <c r="BV17" s="219"/>
      <c r="BW17" s="219"/>
      <c r="BX17" s="219"/>
      <c r="BY17" s="219"/>
      <c r="BZ17" s="219"/>
      <c r="CA17" s="219"/>
      <c r="CB17" s="219"/>
      <c r="CC17" s="219"/>
      <c r="CD17" s="219"/>
      <c r="CE17" s="212"/>
      <c r="CF17" s="212"/>
      <c r="CG17" s="209"/>
      <c r="CH17" s="209"/>
      <c r="CI17" s="212"/>
      <c r="CJ17" s="212"/>
      <c r="CK17" s="209"/>
      <c r="CL17" s="209"/>
      <c r="CM17" s="212"/>
      <c r="CN17" s="212"/>
      <c r="CO17" s="214"/>
      <c r="CP17" s="211"/>
      <c r="CQ17" s="212"/>
      <c r="CR17" s="212"/>
      <c r="CS17" s="209"/>
      <c r="CT17" s="209"/>
      <c r="CU17" s="253"/>
      <c r="CV17" s="212"/>
      <c r="CW17" s="252"/>
      <c r="CX17" s="209"/>
      <c r="CY17" s="252"/>
      <c r="CZ17" s="212"/>
      <c r="DA17" s="214"/>
      <c r="DB17" s="211"/>
      <c r="DC17" s="212"/>
      <c r="DD17" s="212"/>
      <c r="DE17" s="209"/>
      <c r="DF17" s="209"/>
      <c r="DG17" s="212"/>
      <c r="DH17" s="212"/>
      <c r="DI17" s="214"/>
      <c r="DJ17" s="211"/>
      <c r="DK17" s="263"/>
      <c r="DL17" s="263"/>
      <c r="DM17" s="263"/>
      <c r="DN17" s="270"/>
      <c r="DO17" s="263"/>
      <c r="DP17" s="66"/>
      <c r="DQ17" s="66"/>
      <c r="DR17" s="66"/>
      <c r="DS17" s="66"/>
      <c r="DT17" s="265"/>
      <c r="DU17" s="265"/>
      <c r="DV17" s="263"/>
      <c r="DW17" s="266"/>
      <c r="DX17" s="267"/>
      <c r="DY17" s="250"/>
      <c r="DZ17" s="250"/>
      <c r="EA17" s="66"/>
      <c r="EB17" s="66"/>
      <c r="EC17" s="244"/>
      <c r="ED17" s="66"/>
      <c r="EE17" s="247"/>
      <c r="EF17" s="255"/>
      <c r="EG17" s="66"/>
      <c r="EH17" s="327"/>
      <c r="EI17" s="327"/>
      <c r="EJ17" s="327"/>
      <c r="EK17" s="327"/>
    </row>
    <row r="18" spans="1:141" ht="39.75" customHeight="1" x14ac:dyDescent="0.2">
      <c r="A18" s="364"/>
      <c r="B18" s="375"/>
      <c r="C18" s="361"/>
      <c r="D18" s="361"/>
      <c r="E18" s="160"/>
      <c r="F18" s="330"/>
      <c r="G18" s="160" t="s">
        <v>308</v>
      </c>
      <c r="H18" s="330"/>
      <c r="I18" s="330"/>
      <c r="J18" s="361"/>
      <c r="K18" s="180"/>
      <c r="L18" s="180"/>
      <c r="M18" s="180"/>
      <c r="N18" s="180"/>
      <c r="O18" s="361"/>
      <c r="P18" s="333"/>
      <c r="Q18" s="352"/>
      <c r="R18" s="333"/>
      <c r="S18" s="352"/>
      <c r="T18" s="355"/>
      <c r="U18" s="148"/>
      <c r="V18" s="156"/>
      <c r="W18" s="156"/>
      <c r="X18" s="156"/>
      <c r="Y18" s="150" t="s">
        <v>115</v>
      </c>
      <c r="Z18" s="134">
        <f>+IF(Y18='Tabla Valoración controles'!$D$4,'Tabla Valoración controles'!$F$4,IF('Mapa Corrupcion'!Y18='Tabla Valoración controles'!$D$5,'Tabla Valoración controles'!$F$5,IF(Y18=FORMULAS!$A$10,0,'Tabla Valoración controles'!$F$6)))</f>
        <v>0</v>
      </c>
      <c r="AA18" s="150"/>
      <c r="AB18" s="135">
        <f>+IF(AA18='Tabla Valoración controles'!$D$7,'Tabla Valoración controles'!$F$7,IF(Y18=FORMULAS!$A$10,0,'Tabla Valoración controles'!$F$8))</f>
        <v>0</v>
      </c>
      <c r="AC18" s="150"/>
      <c r="AD18" s="134">
        <f>+IF(AC18='Tabla Valoración controles'!$D$9,'Tabla Valoración controles'!$F$9,IF(Y18=FORMULAS!$A$10,0,'Tabla Valoración controles'!$F$10))</f>
        <v>0</v>
      </c>
      <c r="AE18" s="150"/>
      <c r="AF18" s="134">
        <f>+IF(AE18='Tabla Valoración controles'!$D$9,'Tabla Valoración controles'!$F$9,IF(AA18=FORMULAS!$A$10,0,'Tabla Valoración controles'!$F$10))</f>
        <v>0</v>
      </c>
      <c r="AG18" s="150"/>
      <c r="AH18" s="134">
        <f>+IF(AG18='Tabla Valoración controles'!$D$13,'Tabla Valoración controles'!$F$13,'Tabla Valoración controles'!$F$14)</f>
        <v>0</v>
      </c>
      <c r="AI18" s="193">
        <f t="shared" si="2"/>
        <v>0</v>
      </c>
      <c r="AJ18" s="151"/>
      <c r="AK18" s="152">
        <f>+IF(AJ18=[2]CONTROLES!$C$50,[2]CONTROLES!$D$50,[2]CONTROLES!$D$51)</f>
        <v>0</v>
      </c>
      <c r="AL18" s="151"/>
      <c r="AM18" s="152">
        <f>+IF(AL18=[2]CONTROLES!$C$52,[2]CONTROLES!$D$52,[2]CONTROLES!$D$53)</f>
        <v>0</v>
      </c>
      <c r="AN18" s="151"/>
      <c r="AO18" s="152">
        <f>+IF(AN18=[2]CONTROLES!$C$54,[2]CONTROLES!$D$54,[2]CONTROLES!$D$55)</f>
        <v>0</v>
      </c>
      <c r="AP18" s="151"/>
      <c r="AQ18" s="152">
        <f>+IF(AP18=[2]CONTROLES!$C$56,[2]CONTROLES!$D$56,IF(AP18=[2]CONTROLES!$C$57,[2]CONTROLES!$D$57,[2]CONTROLES!$D$58))</f>
        <v>0</v>
      </c>
      <c r="AR18" s="151"/>
      <c r="AS18" s="152">
        <f>+IF(AR18=[2]CONTROLES!$C$59,[2]CONTROLES!$D$59,[2]CONTROLES!$D$60)</f>
        <v>0</v>
      </c>
      <c r="AT18" s="151"/>
      <c r="AU18" s="152">
        <f>+IF(AT18=[2]CONTROLES!$C$61,[2]CONTROLES!$D$61,[2]CONTROLES!$D$62)</f>
        <v>0</v>
      </c>
      <c r="AV18" s="151"/>
      <c r="AW18" s="153">
        <f>+IF(AV18=[2]CONTROLES!$C$63,[2]CONTROLES!$D$63,IF(AV18=[2]CONTROLES!$C$64,[2]CONTROLES!$D$64,[2]CONTROLES!$D$65))</f>
        <v>0</v>
      </c>
      <c r="AX18" s="153">
        <f t="shared" si="0"/>
        <v>0</v>
      </c>
      <c r="AY18" s="154" t="str">
        <f t="shared" si="1"/>
        <v>Débil</v>
      </c>
      <c r="AZ18" s="361"/>
      <c r="BA18" s="333"/>
      <c r="BB18" s="358"/>
      <c r="BC18" s="352"/>
      <c r="BD18" s="355"/>
      <c r="BE18" s="355"/>
      <c r="BF18" s="136"/>
      <c r="BG18" s="136"/>
      <c r="BH18" s="157"/>
      <c r="BI18" s="136"/>
      <c r="BJ18" s="136"/>
      <c r="BK18" s="136"/>
      <c r="BL18" s="136"/>
      <c r="BM18" s="136" t="s">
        <v>171</v>
      </c>
      <c r="BN18" s="424"/>
      <c r="BO18" s="219"/>
      <c r="BP18" s="219"/>
      <c r="BQ18" s="219"/>
      <c r="BR18" s="219"/>
      <c r="BS18" s="219"/>
      <c r="BT18" s="219"/>
      <c r="BU18" s="219"/>
      <c r="BV18" s="219"/>
      <c r="BW18" s="219"/>
      <c r="BX18" s="219"/>
      <c r="BY18" s="219"/>
      <c r="BZ18" s="219"/>
      <c r="CA18" s="219"/>
      <c r="CB18" s="219"/>
      <c r="CC18" s="219"/>
      <c r="CD18" s="219"/>
      <c r="CE18" s="238"/>
      <c r="CF18" s="238"/>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265"/>
      <c r="DL18" s="265"/>
      <c r="DM18" s="265"/>
      <c r="DN18" s="265"/>
      <c r="DO18" s="265"/>
      <c r="DP18" s="66"/>
      <c r="DQ18" s="66"/>
      <c r="DR18" s="66"/>
      <c r="DS18" s="66"/>
      <c r="DT18" s="268"/>
      <c r="DU18" s="268"/>
      <c r="DV18" s="268"/>
      <c r="DW18" s="268"/>
      <c r="DX18" s="267"/>
      <c r="DY18" s="66"/>
      <c r="DZ18" s="66"/>
      <c r="EA18" s="66"/>
      <c r="EB18" s="66"/>
      <c r="EC18" s="66"/>
      <c r="ED18" s="66"/>
      <c r="EE18" s="66"/>
      <c r="EF18" s="66"/>
      <c r="EG18" s="66"/>
      <c r="EH18" s="327"/>
      <c r="EI18" s="327"/>
      <c r="EJ18" s="327"/>
      <c r="EK18" s="327"/>
    </row>
    <row r="19" spans="1:141" ht="39.75" customHeight="1" x14ac:dyDescent="0.2">
      <c r="A19" s="364"/>
      <c r="B19" s="375"/>
      <c r="C19" s="361"/>
      <c r="D19" s="361"/>
      <c r="E19" s="160"/>
      <c r="F19" s="330"/>
      <c r="G19" s="160" t="s">
        <v>309</v>
      </c>
      <c r="H19" s="330"/>
      <c r="I19" s="330"/>
      <c r="J19" s="361"/>
      <c r="K19" s="180"/>
      <c r="L19" s="180"/>
      <c r="M19" s="180"/>
      <c r="N19" s="180"/>
      <c r="O19" s="361"/>
      <c r="P19" s="333"/>
      <c r="Q19" s="352"/>
      <c r="R19" s="333"/>
      <c r="S19" s="352"/>
      <c r="T19" s="355"/>
      <c r="U19" s="148"/>
      <c r="V19" s="156"/>
      <c r="W19" s="156"/>
      <c r="X19" s="156"/>
      <c r="Y19" s="150" t="s">
        <v>115</v>
      </c>
      <c r="Z19" s="134">
        <f>+IF(Y19='Tabla Valoración controles'!$D$4,'Tabla Valoración controles'!$F$4,IF('Mapa Corrupcion'!Y19='Tabla Valoración controles'!$D$5,'Tabla Valoración controles'!$F$5,IF(Y19=FORMULAS!$A$10,0,'Tabla Valoración controles'!$F$6)))</f>
        <v>0</v>
      </c>
      <c r="AA19" s="150"/>
      <c r="AB19" s="135">
        <f>+IF(AA19='Tabla Valoración controles'!$D$7,'Tabla Valoración controles'!$F$7,IF(Y19=FORMULAS!$A$10,0,'Tabla Valoración controles'!$F$8))</f>
        <v>0</v>
      </c>
      <c r="AC19" s="150"/>
      <c r="AD19" s="134">
        <f>+IF(AC19='Tabla Valoración controles'!$D$9,'Tabla Valoración controles'!$F$9,IF(Y19=FORMULAS!$A$10,0,'Tabla Valoración controles'!$F$10))</f>
        <v>0</v>
      </c>
      <c r="AE19" s="150"/>
      <c r="AF19" s="134">
        <f>+IF(AE19='Tabla Valoración controles'!$D$9,'Tabla Valoración controles'!$F$9,IF(AA19=FORMULAS!$A$10,0,'Tabla Valoración controles'!$F$10))</f>
        <v>0</v>
      </c>
      <c r="AG19" s="150"/>
      <c r="AH19" s="134">
        <f>+IF(AG19='Tabla Valoración controles'!$D$13,'Tabla Valoración controles'!$F$13,'Tabla Valoración controles'!$F$14)</f>
        <v>0</v>
      </c>
      <c r="AI19" s="193">
        <f t="shared" si="2"/>
        <v>0</v>
      </c>
      <c r="AJ19" s="151"/>
      <c r="AK19" s="152">
        <f>+IF(AJ19=[2]CONTROLES!$C$50,[2]CONTROLES!$D$50,[2]CONTROLES!$D$51)</f>
        <v>0</v>
      </c>
      <c r="AL19" s="151"/>
      <c r="AM19" s="152">
        <f>+IF(AL19=[2]CONTROLES!$C$52,[2]CONTROLES!$D$52,[2]CONTROLES!$D$53)</f>
        <v>0</v>
      </c>
      <c r="AN19" s="151"/>
      <c r="AO19" s="152">
        <f>+IF(AN19=[2]CONTROLES!$C$54,[2]CONTROLES!$D$54,[2]CONTROLES!$D$55)</f>
        <v>0</v>
      </c>
      <c r="AP19" s="151"/>
      <c r="AQ19" s="152">
        <f>+IF(AP19=[2]CONTROLES!$C$56,[2]CONTROLES!$D$56,IF(AP19=[2]CONTROLES!$C$57,[2]CONTROLES!$D$57,[2]CONTROLES!$D$58))</f>
        <v>0</v>
      </c>
      <c r="AR19" s="151"/>
      <c r="AS19" s="152">
        <f>+IF(AR19=[2]CONTROLES!$C$59,[2]CONTROLES!$D$59,[2]CONTROLES!$D$60)</f>
        <v>0</v>
      </c>
      <c r="AT19" s="151"/>
      <c r="AU19" s="152">
        <f>+IF(AT19=[2]CONTROLES!$C$61,[2]CONTROLES!$D$61,[2]CONTROLES!$D$62)</f>
        <v>0</v>
      </c>
      <c r="AV19" s="151"/>
      <c r="AW19" s="153">
        <f>+IF(AV19=[2]CONTROLES!$C$63,[2]CONTROLES!$D$63,IF(AV19=[2]CONTROLES!$C$64,[2]CONTROLES!$D$64,[2]CONTROLES!$D$65))</f>
        <v>0</v>
      </c>
      <c r="AX19" s="153">
        <f t="shared" si="0"/>
        <v>0</v>
      </c>
      <c r="AY19" s="154" t="str">
        <f t="shared" si="1"/>
        <v>Débil</v>
      </c>
      <c r="AZ19" s="361"/>
      <c r="BA19" s="333"/>
      <c r="BB19" s="358"/>
      <c r="BC19" s="352"/>
      <c r="BD19" s="355"/>
      <c r="BE19" s="355"/>
      <c r="BF19" s="136"/>
      <c r="BG19" s="136"/>
      <c r="BH19" s="157"/>
      <c r="BI19" s="136"/>
      <c r="BJ19" s="136"/>
      <c r="BK19" s="136"/>
      <c r="BL19" s="136"/>
      <c r="BM19" s="136" t="s">
        <v>171</v>
      </c>
      <c r="BN19" s="424"/>
      <c r="BO19" s="219"/>
      <c r="BP19" s="219"/>
      <c r="BQ19" s="219"/>
      <c r="BR19" s="219"/>
      <c r="BS19" s="219"/>
      <c r="BT19" s="219"/>
      <c r="BU19" s="219"/>
      <c r="BV19" s="219"/>
      <c r="BW19" s="219"/>
      <c r="BX19" s="219"/>
      <c r="BY19" s="219"/>
      <c r="BZ19" s="219"/>
      <c r="CA19" s="219"/>
      <c r="CB19" s="219"/>
      <c r="CC19" s="219"/>
      <c r="CD19" s="219"/>
      <c r="CE19" s="238"/>
      <c r="CF19" s="238"/>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265"/>
      <c r="DL19" s="265"/>
      <c r="DM19" s="265"/>
      <c r="DN19" s="265"/>
      <c r="DO19" s="265"/>
      <c r="DP19" s="66"/>
      <c r="DQ19" s="66"/>
      <c r="DR19" s="66"/>
      <c r="DS19" s="66"/>
      <c r="DT19" s="268"/>
      <c r="DU19" s="268"/>
      <c r="DV19" s="268"/>
      <c r="DW19" s="268"/>
      <c r="DX19" s="267"/>
      <c r="DY19" s="66"/>
      <c r="DZ19" s="66"/>
      <c r="EA19" s="66"/>
      <c r="EB19" s="66"/>
      <c r="EC19" s="66"/>
      <c r="ED19" s="66"/>
      <c r="EE19" s="66"/>
      <c r="EF19" s="66"/>
      <c r="EG19" s="66"/>
      <c r="EH19" s="327"/>
      <c r="EI19" s="327"/>
      <c r="EJ19" s="327"/>
      <c r="EK19" s="327"/>
    </row>
    <row r="20" spans="1:141" ht="39.75" customHeight="1" x14ac:dyDescent="0.2">
      <c r="A20" s="365"/>
      <c r="B20" s="376"/>
      <c r="C20" s="362"/>
      <c r="D20" s="362"/>
      <c r="E20" s="160"/>
      <c r="F20" s="331"/>
      <c r="G20" s="160" t="s">
        <v>310</v>
      </c>
      <c r="H20" s="331"/>
      <c r="I20" s="331"/>
      <c r="J20" s="362"/>
      <c r="K20" s="181"/>
      <c r="L20" s="181"/>
      <c r="M20" s="181"/>
      <c r="N20" s="181"/>
      <c r="O20" s="362"/>
      <c r="P20" s="334"/>
      <c r="Q20" s="353"/>
      <c r="R20" s="334"/>
      <c r="S20" s="353"/>
      <c r="T20" s="356"/>
      <c r="U20" s="148"/>
      <c r="V20" s="156"/>
      <c r="W20" s="156"/>
      <c r="X20" s="156"/>
      <c r="Y20" s="150" t="s">
        <v>115</v>
      </c>
      <c r="Z20" s="134">
        <f>+IF(Y20='Tabla Valoración controles'!$D$4,'Tabla Valoración controles'!$F$4,IF('Mapa Corrupcion'!Y20='Tabla Valoración controles'!$D$5,'Tabla Valoración controles'!$F$5,IF(Y20=FORMULAS!$A$10,0,'Tabla Valoración controles'!$F$6)))</f>
        <v>0</v>
      </c>
      <c r="AA20" s="150"/>
      <c r="AB20" s="135">
        <f>+IF(AA20='Tabla Valoración controles'!$D$7,'Tabla Valoración controles'!$F$7,IF(Y20=FORMULAS!$A$10,0,'Tabla Valoración controles'!$F$8))</f>
        <v>0</v>
      </c>
      <c r="AC20" s="150"/>
      <c r="AD20" s="134">
        <f>+IF(AC20='Tabla Valoración controles'!$D$9,'Tabla Valoración controles'!$F$9,IF(Y20=FORMULAS!$A$10,0,'Tabla Valoración controles'!$F$10))</f>
        <v>0</v>
      </c>
      <c r="AE20" s="150"/>
      <c r="AF20" s="134">
        <f>+IF(AE20='Tabla Valoración controles'!$D$9,'Tabla Valoración controles'!$F$9,IF(AA20=FORMULAS!$A$10,0,'Tabla Valoración controles'!$F$10))</f>
        <v>0</v>
      </c>
      <c r="AG20" s="150"/>
      <c r="AH20" s="134">
        <f>+IF(AG20='Tabla Valoración controles'!$D$13,'Tabla Valoración controles'!$F$13,'Tabla Valoración controles'!$F$14)</f>
        <v>0</v>
      </c>
      <c r="AI20" s="193">
        <f t="shared" si="2"/>
        <v>0</v>
      </c>
      <c r="AJ20" s="151"/>
      <c r="AK20" s="152">
        <f>+IF(AJ20=[2]CONTROLES!$C$50,[2]CONTROLES!$D$50,[2]CONTROLES!$D$51)</f>
        <v>0</v>
      </c>
      <c r="AL20" s="151"/>
      <c r="AM20" s="152">
        <f>+IF(AL20=[2]CONTROLES!$C$52,[2]CONTROLES!$D$52,[2]CONTROLES!$D$53)</f>
        <v>0</v>
      </c>
      <c r="AN20" s="151"/>
      <c r="AO20" s="152">
        <f>+IF(AN20=[2]CONTROLES!$C$54,[2]CONTROLES!$D$54,[2]CONTROLES!$D$55)</f>
        <v>0</v>
      </c>
      <c r="AP20" s="151"/>
      <c r="AQ20" s="152">
        <f>+IF(AP20=[2]CONTROLES!$C$56,[2]CONTROLES!$D$56,IF(AP20=[2]CONTROLES!$C$57,[2]CONTROLES!$D$57,[2]CONTROLES!$D$58))</f>
        <v>0</v>
      </c>
      <c r="AR20" s="151"/>
      <c r="AS20" s="152">
        <f>+IF(AR20=[2]CONTROLES!$C$59,[2]CONTROLES!$D$59,[2]CONTROLES!$D$60)</f>
        <v>0</v>
      </c>
      <c r="AT20" s="151"/>
      <c r="AU20" s="152">
        <f>+IF(AT20=[2]CONTROLES!$C$61,[2]CONTROLES!$D$61,[2]CONTROLES!$D$62)</f>
        <v>0</v>
      </c>
      <c r="AV20" s="151"/>
      <c r="AW20" s="153">
        <f>+IF(AV20=[2]CONTROLES!$C$63,[2]CONTROLES!$D$63,IF(AV20=[2]CONTROLES!$C$64,[2]CONTROLES!$D$64,[2]CONTROLES!$D$65))</f>
        <v>0</v>
      </c>
      <c r="AX20" s="153">
        <f t="shared" si="0"/>
        <v>0</v>
      </c>
      <c r="AY20" s="154" t="str">
        <f t="shared" si="1"/>
        <v>Débil</v>
      </c>
      <c r="AZ20" s="362"/>
      <c r="BA20" s="334"/>
      <c r="BB20" s="359"/>
      <c r="BC20" s="353"/>
      <c r="BD20" s="356"/>
      <c r="BE20" s="356"/>
      <c r="BF20" s="136"/>
      <c r="BG20" s="136"/>
      <c r="BH20" s="157"/>
      <c r="BI20" s="136"/>
      <c r="BJ20" s="136"/>
      <c r="BK20" s="136"/>
      <c r="BL20" s="136"/>
      <c r="BM20" s="136" t="s">
        <v>171</v>
      </c>
      <c r="BN20" s="425"/>
      <c r="BO20" s="219"/>
      <c r="BP20" s="219"/>
      <c r="BQ20" s="219"/>
      <c r="BR20" s="219"/>
      <c r="BS20" s="219"/>
      <c r="BT20" s="219"/>
      <c r="BU20" s="219"/>
      <c r="BV20" s="219"/>
      <c r="BW20" s="219"/>
      <c r="BX20" s="219"/>
      <c r="BY20" s="219"/>
      <c r="BZ20" s="219"/>
      <c r="CA20" s="219"/>
      <c r="CB20" s="219"/>
      <c r="CC20" s="219"/>
      <c r="CD20" s="219"/>
      <c r="CE20" s="238"/>
      <c r="CF20" s="238"/>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265"/>
      <c r="DL20" s="265"/>
      <c r="DM20" s="265"/>
      <c r="DN20" s="265"/>
      <c r="DO20" s="265"/>
      <c r="DP20" s="66"/>
      <c r="DQ20" s="66"/>
      <c r="DR20" s="66"/>
      <c r="DS20" s="66"/>
      <c r="DT20" s="268"/>
      <c r="DU20" s="268"/>
      <c r="DV20" s="268"/>
      <c r="DW20" s="268"/>
      <c r="DX20" s="267"/>
      <c r="DY20" s="66"/>
      <c r="DZ20" s="66"/>
      <c r="EA20" s="66"/>
      <c r="EB20" s="66"/>
      <c r="EC20" s="66"/>
      <c r="ED20" s="66"/>
      <c r="EE20" s="66"/>
      <c r="EF20" s="66"/>
      <c r="EG20" s="66"/>
      <c r="EH20" s="328"/>
      <c r="EI20" s="328"/>
      <c r="EJ20" s="328"/>
      <c r="EK20" s="328"/>
    </row>
    <row r="21" spans="1:141" ht="95.25" customHeight="1" x14ac:dyDescent="0.2">
      <c r="A21" s="363">
        <v>3</v>
      </c>
      <c r="B21" s="374" t="s">
        <v>125</v>
      </c>
      <c r="C21" s="360" t="str">
        <f>VLOOKUP(B21,FORMULAS!$A$30:$B$46,2,0)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21" s="360" t="str">
        <f>VLOOKUP(B21,FORMULAS!$A$30:$C$46,3,0)</f>
        <v xml:space="preserve">Director Jurídico </v>
      </c>
      <c r="E21" s="160" t="s">
        <v>332</v>
      </c>
      <c r="F21" s="329" t="s">
        <v>331</v>
      </c>
      <c r="G21" s="160" t="s">
        <v>333</v>
      </c>
      <c r="H21" s="329" t="s">
        <v>329</v>
      </c>
      <c r="I21" s="329" t="s">
        <v>330</v>
      </c>
      <c r="J21" s="360" t="s">
        <v>605</v>
      </c>
      <c r="K21" s="147" t="s">
        <v>650</v>
      </c>
      <c r="L21" s="147" t="s">
        <v>650</v>
      </c>
      <c r="M21" s="147" t="s">
        <v>650</v>
      </c>
      <c r="N21" s="147" t="s">
        <v>650</v>
      </c>
      <c r="O21" s="360" t="s">
        <v>286</v>
      </c>
      <c r="P21" s="332" t="str">
        <f>VLOOKUP(O21,FORMULAS!$A$77:$B$82,2,0)</f>
        <v>Rara vez</v>
      </c>
      <c r="Q21" s="351" t="str">
        <f>+P21</f>
        <v>Rara vez</v>
      </c>
      <c r="R21" s="332" t="str">
        <f>VLOOKUP(A21,'Impacto Ri Inhe'!$B$5:$AF$41,31,1)</f>
        <v>Mayor</v>
      </c>
      <c r="S21" s="351" t="str">
        <f>CONCATENATE(R21,"-",Q21)</f>
        <v>Mayor-Rara vez</v>
      </c>
      <c r="T21" s="354" t="str">
        <f>VLOOKUP(S21,FORMULAS!$I$77:$J$97,2,0)</f>
        <v>Alto</v>
      </c>
      <c r="U21" s="148">
        <v>1</v>
      </c>
      <c r="V21" s="149" t="s">
        <v>337</v>
      </c>
      <c r="W21" s="149" t="s">
        <v>339</v>
      </c>
      <c r="X21" s="149" t="s">
        <v>340</v>
      </c>
      <c r="Y21" s="150" t="s">
        <v>12</v>
      </c>
      <c r="Z21" s="134">
        <f>+IF(Y21='Tabla Valoración controles'!$D$4,'Tabla Valoración controles'!$F$4,IF('Mapa Corrupcion'!Y21='Tabla Valoración controles'!$D$5,'Tabla Valoración controles'!$F$5,IF(Y21=FORMULAS!$A$10,0,'Tabla Valoración controles'!$F$6)))</f>
        <v>0.25</v>
      </c>
      <c r="AA21" s="150" t="s">
        <v>8</v>
      </c>
      <c r="AB21" s="135">
        <f>+IF(AA21='Tabla Valoración controles'!$D$7,'Tabla Valoración controles'!$F$7,IF(Y21=FORMULAS!$A$10,0,'Tabla Valoración controles'!$F$8))</f>
        <v>0.15</v>
      </c>
      <c r="AC21" s="150" t="s">
        <v>18</v>
      </c>
      <c r="AD21" s="134">
        <f>+IF(AC21='Tabla Valoración controles'!$D$9,'Tabla Valoración controles'!$F$9,IF(Y21=FORMULAS!$A$10,0,'Tabla Valoración controles'!$F$10))</f>
        <v>0</v>
      </c>
      <c r="AE21" s="150" t="s">
        <v>20</v>
      </c>
      <c r="AF21" s="134">
        <f>+IF(AE21='Tabla Valoración controles'!$D$9,'Tabla Valoración controles'!$F$9,IF(AA21=FORMULAS!$A$10,0,'Tabla Valoración controles'!$F$10))</f>
        <v>0</v>
      </c>
      <c r="AG21" s="150" t="s">
        <v>77</v>
      </c>
      <c r="AH21" s="134">
        <f>+IF(AG21='Tabla Valoración controles'!$D$13,'Tabla Valoración controles'!$F$13,'Tabla Valoración controles'!$F$14)</f>
        <v>0</v>
      </c>
      <c r="AI21" s="193">
        <f t="shared" si="2"/>
        <v>0.4</v>
      </c>
      <c r="AJ21" s="151" t="s">
        <v>685</v>
      </c>
      <c r="AK21" s="152">
        <f>+IF(AJ21=[2]CONTROLES!$C$50,[2]CONTROLES!$D$50,[2]CONTROLES!$D$51)</f>
        <v>15</v>
      </c>
      <c r="AL21" s="151" t="s">
        <v>691</v>
      </c>
      <c r="AM21" s="152">
        <f>+IF(AL21=[2]CONTROLES!$C$52,[2]CONTROLES!$D$52,[2]CONTROLES!$D$53)</f>
        <v>15</v>
      </c>
      <c r="AN21" s="151" t="s">
        <v>694</v>
      </c>
      <c r="AO21" s="152">
        <f>+IF(AN21=[2]CONTROLES!$C$54,[2]CONTROLES!$D$54,[2]CONTROLES!$D$55)</f>
        <v>15</v>
      </c>
      <c r="AP21" s="151" t="s">
        <v>697</v>
      </c>
      <c r="AQ21" s="152">
        <f>+IF(AP21=[2]CONTROLES!$C$56,[2]CONTROLES!$D$56,IF(AP21=[2]CONTROLES!$C$57,[2]CONTROLES!$D$57,[2]CONTROLES!$D$58))</f>
        <v>15</v>
      </c>
      <c r="AR21" s="151" t="s">
        <v>701</v>
      </c>
      <c r="AS21" s="152">
        <f>+IF(AR21=[2]CONTROLES!$C$59,[2]CONTROLES!$D$59,[2]CONTROLES!$D$60)</f>
        <v>15</v>
      </c>
      <c r="AT21" s="151" t="s">
        <v>704</v>
      </c>
      <c r="AU21" s="152">
        <f>+IF(AT21=[2]CONTROLES!$C$61,[2]CONTROLES!$D$61,[2]CONTROLES!$D$62)</f>
        <v>15</v>
      </c>
      <c r="AV21" s="151" t="s">
        <v>707</v>
      </c>
      <c r="AW21" s="153">
        <f>+IF(AV21=[2]CONTROLES!$C$63,[2]CONTROLES!$D$63,IF(AV21=[2]CONTROLES!$C$64,[2]CONTROLES!$D$64,[2]CONTROLES!$D$65))</f>
        <v>10</v>
      </c>
      <c r="AX21" s="153">
        <f t="shared" si="0"/>
        <v>100</v>
      </c>
      <c r="AY21" s="154" t="str">
        <f t="shared" si="1"/>
        <v>Fuerte</v>
      </c>
      <c r="AZ21" s="360" t="s">
        <v>286</v>
      </c>
      <c r="BA21" s="332" t="str">
        <f>VLOOKUP(AZ21,FORMULAS!$A$77:$B$82,2,0)</f>
        <v>Rara vez</v>
      </c>
      <c r="BB21" s="357" t="str">
        <f>+R21</f>
        <v>Mayor</v>
      </c>
      <c r="BC21" s="351" t="str">
        <f>CONCATENATE(BB21,"-",BA21)</f>
        <v>Mayor-Rara vez</v>
      </c>
      <c r="BD21" s="354" t="str">
        <f>VLOOKUP(BC21,FORMULAS!$I$77:$J$97,2,0)</f>
        <v>Alto</v>
      </c>
      <c r="BE21" s="354" t="s">
        <v>118</v>
      </c>
      <c r="BF21" s="179" t="s">
        <v>343</v>
      </c>
      <c r="BG21" s="179" t="s">
        <v>345</v>
      </c>
      <c r="BH21" s="179" t="s">
        <v>224</v>
      </c>
      <c r="BI21" s="155">
        <v>44958</v>
      </c>
      <c r="BJ21" s="155">
        <v>45275</v>
      </c>
      <c r="BK21" s="179" t="s">
        <v>346</v>
      </c>
      <c r="BL21" s="179" t="s">
        <v>347</v>
      </c>
      <c r="BM21" s="136" t="s">
        <v>173</v>
      </c>
      <c r="BN21" s="426" t="s">
        <v>802</v>
      </c>
      <c r="BO21" s="219"/>
      <c r="BP21" s="219"/>
      <c r="BQ21" s="219"/>
      <c r="BR21" s="219"/>
      <c r="BS21" s="219"/>
      <c r="BT21" s="219"/>
      <c r="BU21" s="219"/>
      <c r="BV21" s="219"/>
      <c r="BW21" s="219"/>
      <c r="BX21" s="219"/>
      <c r="BY21" s="219"/>
      <c r="BZ21" s="219"/>
      <c r="CA21" s="219"/>
      <c r="CB21" s="219"/>
      <c r="CC21" s="219"/>
      <c r="CD21" s="219"/>
      <c r="CE21" s="215"/>
      <c r="CF21" s="216"/>
      <c r="CG21" s="216"/>
      <c r="CH21" s="217"/>
      <c r="CI21" s="215"/>
      <c r="CJ21" s="216"/>
      <c r="CK21" s="216"/>
      <c r="CL21" s="216"/>
      <c r="CM21" s="215"/>
      <c r="CN21" s="216"/>
      <c r="CO21" s="216"/>
      <c r="CP21" s="216"/>
      <c r="CQ21" s="215"/>
      <c r="CR21" s="216"/>
      <c r="CS21" s="216"/>
      <c r="CT21" s="216"/>
      <c r="CU21" s="215"/>
      <c r="CV21" s="216"/>
      <c r="CW21" s="216"/>
      <c r="CX21" s="216"/>
      <c r="CY21" s="215"/>
      <c r="CZ21" s="216"/>
      <c r="DA21" s="216"/>
      <c r="DB21" s="216"/>
      <c r="DC21" s="215"/>
      <c r="DD21" s="216"/>
      <c r="DE21" s="216"/>
      <c r="DF21" s="216"/>
      <c r="DG21" s="215"/>
      <c r="DH21" s="216"/>
      <c r="DI21" s="179"/>
      <c r="DJ21" s="293"/>
      <c r="DK21" s="247"/>
      <c r="DL21" s="247"/>
      <c r="DM21" s="247"/>
      <c r="DN21" s="264"/>
      <c r="DO21" s="247"/>
      <c r="DP21" s="66"/>
      <c r="DQ21" s="66"/>
      <c r="DR21" s="66"/>
      <c r="DS21" s="66"/>
      <c r="DT21" s="265"/>
      <c r="DU21" s="247"/>
      <c r="DV21" s="247"/>
      <c r="DW21" s="266"/>
      <c r="DX21" s="267"/>
      <c r="DY21" s="271"/>
      <c r="DZ21" s="271"/>
      <c r="EA21" s="258"/>
      <c r="EB21" s="258"/>
      <c r="EC21" s="244"/>
      <c r="ED21" s="66"/>
      <c r="EE21" s="247"/>
      <c r="EF21" s="255"/>
      <c r="EG21" s="66"/>
      <c r="EH21" s="326"/>
      <c r="EI21" s="326"/>
      <c r="EJ21" s="326"/>
      <c r="EK21" s="326"/>
    </row>
    <row r="22" spans="1:141" ht="95.25" customHeight="1" x14ac:dyDescent="0.2">
      <c r="A22" s="364"/>
      <c r="B22" s="375"/>
      <c r="C22" s="361"/>
      <c r="D22" s="361"/>
      <c r="E22" s="160"/>
      <c r="F22" s="330"/>
      <c r="G22" s="160" t="s">
        <v>334</v>
      </c>
      <c r="H22" s="330"/>
      <c r="I22" s="330"/>
      <c r="J22" s="361"/>
      <c r="K22" s="180"/>
      <c r="L22" s="180"/>
      <c r="M22" s="180"/>
      <c r="N22" s="180"/>
      <c r="O22" s="361"/>
      <c r="P22" s="333"/>
      <c r="Q22" s="352"/>
      <c r="R22" s="333"/>
      <c r="S22" s="352"/>
      <c r="T22" s="355"/>
      <c r="U22" s="148">
        <v>2</v>
      </c>
      <c r="V22" s="149" t="s">
        <v>338</v>
      </c>
      <c r="W22" s="149" t="s">
        <v>341</v>
      </c>
      <c r="X22" s="149" t="s">
        <v>342</v>
      </c>
      <c r="Y22" s="150" t="s">
        <v>12</v>
      </c>
      <c r="Z22" s="134">
        <f>+IF(Y22='Tabla Valoración controles'!$D$4,'Tabla Valoración controles'!$F$4,IF('Mapa Corrupcion'!Y22='Tabla Valoración controles'!$D$5,'Tabla Valoración controles'!$F$5,IF(Y22=FORMULAS!$A$10,0,'Tabla Valoración controles'!$F$6)))</f>
        <v>0.25</v>
      </c>
      <c r="AA22" s="150" t="s">
        <v>8</v>
      </c>
      <c r="AB22" s="135">
        <f>+IF(AA22='Tabla Valoración controles'!$D$7,'Tabla Valoración controles'!$F$7,IF(Y22=FORMULAS!$A$10,0,'Tabla Valoración controles'!$F$8))</f>
        <v>0.15</v>
      </c>
      <c r="AC22" s="150" t="s">
        <v>18</v>
      </c>
      <c r="AD22" s="134">
        <f>+IF(AC22='Tabla Valoración controles'!$D$9,'Tabla Valoración controles'!$F$9,IF(Y22=FORMULAS!$A$10,0,'Tabla Valoración controles'!$F$10))</f>
        <v>0</v>
      </c>
      <c r="AE22" s="150" t="s">
        <v>20</v>
      </c>
      <c r="AF22" s="134">
        <f>+IF(AE22='Tabla Valoración controles'!$D$9,'Tabla Valoración controles'!$F$9,IF(AA22=FORMULAS!$A$10,0,'Tabla Valoración controles'!$F$10))</f>
        <v>0</v>
      </c>
      <c r="AG22" s="150" t="s">
        <v>77</v>
      </c>
      <c r="AH22" s="134">
        <f>+IF(AG22='Tabla Valoración controles'!$D$13,'Tabla Valoración controles'!$F$13,'Tabla Valoración controles'!$F$14)</f>
        <v>0</v>
      </c>
      <c r="AI22" s="193">
        <f t="shared" si="2"/>
        <v>0.4</v>
      </c>
      <c r="AJ22" s="151" t="s">
        <v>685</v>
      </c>
      <c r="AK22" s="152">
        <f>+IF(AJ22=[2]CONTROLES!$C$50,[2]CONTROLES!$D$50,[2]CONTROLES!$D$51)</f>
        <v>15</v>
      </c>
      <c r="AL22" s="151" t="s">
        <v>691</v>
      </c>
      <c r="AM22" s="152">
        <f>+IF(AL22=[2]CONTROLES!$C$52,[2]CONTROLES!$D$52,[2]CONTROLES!$D$53)</f>
        <v>15</v>
      </c>
      <c r="AN22" s="151" t="s">
        <v>694</v>
      </c>
      <c r="AO22" s="152">
        <f>+IF(AN22=[2]CONTROLES!$C$54,[2]CONTROLES!$D$54,[2]CONTROLES!$D$55)</f>
        <v>15</v>
      </c>
      <c r="AP22" s="151" t="s">
        <v>697</v>
      </c>
      <c r="AQ22" s="152">
        <f>+IF(AP22=[2]CONTROLES!$C$56,[2]CONTROLES!$D$56,IF(AP22=[2]CONTROLES!$C$57,[2]CONTROLES!$D$57,[2]CONTROLES!$D$58))</f>
        <v>15</v>
      </c>
      <c r="AR22" s="151" t="s">
        <v>701</v>
      </c>
      <c r="AS22" s="152">
        <f>+IF(AR22=[2]CONTROLES!$C$59,[2]CONTROLES!$D$59,[2]CONTROLES!$D$60)</f>
        <v>15</v>
      </c>
      <c r="AT22" s="151" t="s">
        <v>704</v>
      </c>
      <c r="AU22" s="152">
        <f>+IF(AT22=[2]CONTROLES!$C$61,[2]CONTROLES!$D$61,[2]CONTROLES!$D$62)</f>
        <v>15</v>
      </c>
      <c r="AV22" s="151" t="s">
        <v>707</v>
      </c>
      <c r="AW22" s="153">
        <f>+IF(AV22=[2]CONTROLES!$C$63,[2]CONTROLES!$D$63,IF(AV22=[2]CONTROLES!$C$64,[2]CONTROLES!$D$64,[2]CONTROLES!$D$65))</f>
        <v>10</v>
      </c>
      <c r="AX22" s="153">
        <f t="shared" si="0"/>
        <v>100</v>
      </c>
      <c r="AY22" s="154" t="str">
        <f t="shared" si="1"/>
        <v>Fuerte</v>
      </c>
      <c r="AZ22" s="361"/>
      <c r="BA22" s="333"/>
      <c r="BB22" s="358"/>
      <c r="BC22" s="352"/>
      <c r="BD22" s="355"/>
      <c r="BE22" s="355"/>
      <c r="BF22" s="179" t="s">
        <v>344</v>
      </c>
      <c r="BG22" s="179" t="s">
        <v>345</v>
      </c>
      <c r="BH22" s="179" t="s">
        <v>224</v>
      </c>
      <c r="BI22" s="155">
        <v>44958</v>
      </c>
      <c r="BJ22" s="155">
        <v>45275</v>
      </c>
      <c r="BK22" s="179" t="s">
        <v>346</v>
      </c>
      <c r="BL22" s="179" t="s">
        <v>347</v>
      </c>
      <c r="BM22" s="136" t="s">
        <v>173</v>
      </c>
      <c r="BN22" s="427"/>
      <c r="BO22" s="219"/>
      <c r="BP22" s="219"/>
      <c r="BQ22" s="219"/>
      <c r="BR22" s="219"/>
      <c r="BS22" s="219"/>
      <c r="BT22" s="219"/>
      <c r="BU22" s="219"/>
      <c r="BV22" s="219"/>
      <c r="BW22" s="219"/>
      <c r="BX22" s="219"/>
      <c r="BY22" s="219"/>
      <c r="BZ22" s="219"/>
      <c r="CA22" s="219"/>
      <c r="CB22" s="219"/>
      <c r="CC22" s="219"/>
      <c r="CD22" s="219"/>
      <c r="CE22" s="215"/>
      <c r="CF22" s="216"/>
      <c r="CG22" s="216"/>
      <c r="CH22" s="216"/>
      <c r="CI22" s="215"/>
      <c r="CJ22" s="216"/>
      <c r="CK22" s="216"/>
      <c r="CL22" s="216"/>
      <c r="CM22" s="215"/>
      <c r="CN22" s="216"/>
      <c r="CO22" s="216"/>
      <c r="CP22" s="216"/>
      <c r="CQ22" s="215"/>
      <c r="CR22" s="216"/>
      <c r="CS22" s="216"/>
      <c r="CT22" s="216"/>
      <c r="CU22" s="215"/>
      <c r="CV22" s="216"/>
      <c r="CW22" s="216"/>
      <c r="CX22" s="216"/>
      <c r="CY22" s="215"/>
      <c r="CZ22" s="216"/>
      <c r="DA22" s="179"/>
      <c r="DB22" s="294"/>
      <c r="DC22" s="215"/>
      <c r="DD22" s="216"/>
      <c r="DE22" s="216"/>
      <c r="DF22" s="216"/>
      <c r="DG22" s="215"/>
      <c r="DH22" s="216"/>
      <c r="DI22" s="216"/>
      <c r="DJ22" s="216"/>
      <c r="DK22" s="247"/>
      <c r="DL22" s="247"/>
      <c r="DM22" s="247"/>
      <c r="DN22" s="272"/>
      <c r="DO22" s="247"/>
      <c r="DP22" s="66"/>
      <c r="DQ22" s="66"/>
      <c r="DR22" s="66"/>
      <c r="DS22" s="66"/>
      <c r="DT22" s="265"/>
      <c r="DU22" s="247"/>
      <c r="DV22" s="247"/>
      <c r="DW22" s="266"/>
      <c r="DX22" s="267"/>
      <c r="DY22" s="271"/>
      <c r="DZ22" s="271"/>
      <c r="EA22" s="256"/>
      <c r="EB22" s="256"/>
      <c r="EC22" s="244"/>
      <c r="ED22" s="66"/>
      <c r="EE22" s="247"/>
      <c r="EF22" s="255"/>
      <c r="EG22" s="66"/>
      <c r="EH22" s="327"/>
      <c r="EI22" s="327"/>
      <c r="EJ22" s="327"/>
      <c r="EK22" s="327"/>
    </row>
    <row r="23" spans="1:141" ht="39.75" customHeight="1" x14ac:dyDescent="0.2">
      <c r="A23" s="364"/>
      <c r="B23" s="375"/>
      <c r="C23" s="361"/>
      <c r="D23" s="361"/>
      <c r="E23" s="160"/>
      <c r="F23" s="330"/>
      <c r="G23" s="160" t="s">
        <v>335</v>
      </c>
      <c r="H23" s="330"/>
      <c r="I23" s="330"/>
      <c r="J23" s="361"/>
      <c r="K23" s="180"/>
      <c r="L23" s="180"/>
      <c r="M23" s="180"/>
      <c r="N23" s="180"/>
      <c r="O23" s="361"/>
      <c r="P23" s="333"/>
      <c r="Q23" s="352"/>
      <c r="R23" s="333"/>
      <c r="S23" s="352"/>
      <c r="T23" s="355"/>
      <c r="U23" s="148"/>
      <c r="V23" s="158"/>
      <c r="W23" s="158"/>
      <c r="X23" s="158"/>
      <c r="Y23" s="150" t="s">
        <v>115</v>
      </c>
      <c r="Z23" s="134">
        <f>+IF(Y23='Tabla Valoración controles'!$D$4,'Tabla Valoración controles'!$F$4,IF('Mapa Corrupcion'!Y23='Tabla Valoración controles'!$D$5,'Tabla Valoración controles'!$F$5,IF(Y23=FORMULAS!$A$10,0,'Tabla Valoración controles'!$F$6)))</f>
        <v>0</v>
      </c>
      <c r="AA23" s="150"/>
      <c r="AB23" s="135">
        <f>+IF(AA23='Tabla Valoración controles'!$D$7,'Tabla Valoración controles'!$F$7,IF(Y23=FORMULAS!$A$10,0,'Tabla Valoración controles'!$F$8))</f>
        <v>0</v>
      </c>
      <c r="AC23" s="150"/>
      <c r="AD23" s="134">
        <f>+IF(AC23='Tabla Valoración controles'!$D$9,'Tabla Valoración controles'!$F$9,IF(Y23=FORMULAS!$A$10,0,'Tabla Valoración controles'!$F$10))</f>
        <v>0</v>
      </c>
      <c r="AE23" s="150"/>
      <c r="AF23" s="134">
        <f>+IF(AE23='Tabla Valoración controles'!$D$9,'Tabla Valoración controles'!$F$9,IF(AA23=FORMULAS!$A$10,0,'Tabla Valoración controles'!$F$10))</f>
        <v>0</v>
      </c>
      <c r="AG23" s="150"/>
      <c r="AH23" s="134">
        <f>+IF(AG23='Tabla Valoración controles'!$D$13,'Tabla Valoración controles'!$F$13,'Tabla Valoración controles'!$F$14)</f>
        <v>0</v>
      </c>
      <c r="AI23" s="193">
        <f t="shared" si="2"/>
        <v>0</v>
      </c>
      <c r="AJ23" s="151"/>
      <c r="AK23" s="152">
        <f>+IF(AJ23=[2]CONTROLES!$C$50,[2]CONTROLES!$D$50,[2]CONTROLES!$D$51)</f>
        <v>0</v>
      </c>
      <c r="AL23" s="151"/>
      <c r="AM23" s="152">
        <f>+IF(AL23=[2]CONTROLES!$C$52,[2]CONTROLES!$D$52,[2]CONTROLES!$D$53)</f>
        <v>0</v>
      </c>
      <c r="AN23" s="151"/>
      <c r="AO23" s="152">
        <f>+IF(AN23=[2]CONTROLES!$C$54,[2]CONTROLES!$D$54,[2]CONTROLES!$D$55)</f>
        <v>0</v>
      </c>
      <c r="AP23" s="151"/>
      <c r="AQ23" s="152">
        <f>+IF(AP23=[2]CONTROLES!$C$56,[2]CONTROLES!$D$56,IF(AP23=[2]CONTROLES!$C$57,[2]CONTROLES!$D$57,[2]CONTROLES!$D$58))</f>
        <v>0</v>
      </c>
      <c r="AR23" s="151"/>
      <c r="AS23" s="152">
        <f>+IF(AR23=[2]CONTROLES!$C$59,[2]CONTROLES!$D$59,[2]CONTROLES!$D$60)</f>
        <v>0</v>
      </c>
      <c r="AT23" s="151"/>
      <c r="AU23" s="152">
        <f>+IF(AT23=[2]CONTROLES!$C$61,[2]CONTROLES!$D$61,[2]CONTROLES!$D$62)</f>
        <v>0</v>
      </c>
      <c r="AV23" s="151"/>
      <c r="AW23" s="153">
        <f>+IF(AV23=[2]CONTROLES!$C$63,[2]CONTROLES!$D$63,IF(AV23=[2]CONTROLES!$C$64,[2]CONTROLES!$D$64,[2]CONTROLES!$D$65))</f>
        <v>0</v>
      </c>
      <c r="AX23" s="153">
        <f t="shared" si="0"/>
        <v>0</v>
      </c>
      <c r="AY23" s="154" t="str">
        <f t="shared" si="1"/>
        <v>Débil</v>
      </c>
      <c r="AZ23" s="361"/>
      <c r="BA23" s="333"/>
      <c r="BB23" s="358"/>
      <c r="BC23" s="352"/>
      <c r="BD23" s="355"/>
      <c r="BE23" s="355"/>
      <c r="BF23" s="136"/>
      <c r="BG23" s="136"/>
      <c r="BH23" s="179"/>
      <c r="BI23" s="136"/>
      <c r="BJ23" s="136"/>
      <c r="BK23" s="136"/>
      <c r="BL23" s="136"/>
      <c r="BM23" s="136" t="s">
        <v>171</v>
      </c>
      <c r="BN23" s="427"/>
      <c r="BO23" s="219"/>
      <c r="BP23" s="219"/>
      <c r="BQ23" s="219"/>
      <c r="BR23" s="219"/>
      <c r="BS23" s="219"/>
      <c r="BT23" s="219"/>
      <c r="BU23" s="219"/>
      <c r="BV23" s="219"/>
      <c r="BW23" s="219"/>
      <c r="BX23" s="219"/>
      <c r="BY23" s="219"/>
      <c r="BZ23" s="219"/>
      <c r="CA23" s="219"/>
      <c r="CB23" s="219"/>
      <c r="CC23" s="219"/>
      <c r="CD23" s="219"/>
      <c r="CE23" s="238"/>
      <c r="CF23" s="238"/>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265"/>
      <c r="DL23" s="265"/>
      <c r="DM23" s="265"/>
      <c r="DN23" s="265"/>
      <c r="DO23" s="265"/>
      <c r="DP23" s="66"/>
      <c r="DQ23" s="66"/>
      <c r="DR23" s="66"/>
      <c r="DS23" s="66"/>
      <c r="DT23" s="268"/>
      <c r="DU23" s="268"/>
      <c r="DV23" s="268"/>
      <c r="DW23" s="268"/>
      <c r="DX23" s="267"/>
      <c r="DY23" s="256"/>
      <c r="DZ23" s="256"/>
      <c r="EA23" s="256"/>
      <c r="EB23" s="256"/>
      <c r="EC23" s="66"/>
      <c r="ED23" s="66"/>
      <c r="EE23" s="66"/>
      <c r="EF23" s="66"/>
      <c r="EG23" s="66"/>
      <c r="EH23" s="327"/>
      <c r="EI23" s="327"/>
      <c r="EJ23" s="327"/>
      <c r="EK23" s="327"/>
    </row>
    <row r="24" spans="1:141" ht="39.75" customHeight="1" x14ac:dyDescent="0.2">
      <c r="A24" s="364"/>
      <c r="B24" s="375"/>
      <c r="C24" s="361"/>
      <c r="D24" s="361"/>
      <c r="E24" s="160"/>
      <c r="F24" s="330"/>
      <c r="G24" s="160" t="s">
        <v>336</v>
      </c>
      <c r="H24" s="330"/>
      <c r="I24" s="330"/>
      <c r="J24" s="361"/>
      <c r="K24" s="180"/>
      <c r="L24" s="180"/>
      <c r="M24" s="180"/>
      <c r="N24" s="180"/>
      <c r="O24" s="361"/>
      <c r="P24" s="333"/>
      <c r="Q24" s="352"/>
      <c r="R24" s="333"/>
      <c r="S24" s="352"/>
      <c r="T24" s="355"/>
      <c r="U24" s="148"/>
      <c r="V24" s="156"/>
      <c r="W24" s="156"/>
      <c r="X24" s="156"/>
      <c r="Y24" s="150" t="s">
        <v>115</v>
      </c>
      <c r="Z24" s="134">
        <f>+IF(Y24='Tabla Valoración controles'!$D$4,'Tabla Valoración controles'!$F$4,IF('Mapa Corrupcion'!Y24='Tabla Valoración controles'!$D$5,'Tabla Valoración controles'!$F$5,IF(Y24=FORMULAS!$A$10,0,'Tabla Valoración controles'!$F$6)))</f>
        <v>0</v>
      </c>
      <c r="AA24" s="150"/>
      <c r="AB24" s="135">
        <f>+IF(AA24='Tabla Valoración controles'!$D$7,'Tabla Valoración controles'!$F$7,IF(Y24=FORMULAS!$A$10,0,'Tabla Valoración controles'!$F$8))</f>
        <v>0</v>
      </c>
      <c r="AC24" s="150"/>
      <c r="AD24" s="134">
        <f>+IF(AC24='Tabla Valoración controles'!$D$9,'Tabla Valoración controles'!$F$9,IF(Y24=FORMULAS!$A$10,0,'Tabla Valoración controles'!$F$10))</f>
        <v>0</v>
      </c>
      <c r="AE24" s="150"/>
      <c r="AF24" s="134">
        <f>+IF(AE24='Tabla Valoración controles'!$D$9,'Tabla Valoración controles'!$F$9,IF(AA24=FORMULAS!$A$10,0,'Tabla Valoración controles'!$F$10))</f>
        <v>0</v>
      </c>
      <c r="AG24" s="150"/>
      <c r="AH24" s="134">
        <f>+IF(AG24='Tabla Valoración controles'!$D$13,'Tabla Valoración controles'!$F$13,'Tabla Valoración controles'!$F$14)</f>
        <v>0</v>
      </c>
      <c r="AI24" s="193">
        <f t="shared" si="2"/>
        <v>0</v>
      </c>
      <c r="AJ24" s="151"/>
      <c r="AK24" s="152">
        <f>+IF(AJ24=[2]CONTROLES!$C$50,[2]CONTROLES!$D$50,[2]CONTROLES!$D$51)</f>
        <v>0</v>
      </c>
      <c r="AL24" s="151"/>
      <c r="AM24" s="152">
        <f>+IF(AL24=[2]CONTROLES!$C$52,[2]CONTROLES!$D$52,[2]CONTROLES!$D$53)</f>
        <v>0</v>
      </c>
      <c r="AN24" s="151"/>
      <c r="AO24" s="152">
        <f>+IF(AN24=[2]CONTROLES!$C$54,[2]CONTROLES!$D$54,[2]CONTROLES!$D$55)</f>
        <v>0</v>
      </c>
      <c r="AP24" s="151"/>
      <c r="AQ24" s="152">
        <f>+IF(AP24=[2]CONTROLES!$C$56,[2]CONTROLES!$D$56,IF(AP24=[2]CONTROLES!$C$57,[2]CONTROLES!$D$57,[2]CONTROLES!$D$58))</f>
        <v>0</v>
      </c>
      <c r="AR24" s="151"/>
      <c r="AS24" s="152">
        <f>+IF(AR24=[2]CONTROLES!$C$59,[2]CONTROLES!$D$59,[2]CONTROLES!$D$60)</f>
        <v>0</v>
      </c>
      <c r="AT24" s="151"/>
      <c r="AU24" s="152">
        <f>+IF(AT24=[2]CONTROLES!$C$61,[2]CONTROLES!$D$61,[2]CONTROLES!$D$62)</f>
        <v>0</v>
      </c>
      <c r="AV24" s="151"/>
      <c r="AW24" s="153">
        <f>+IF(AV24=[2]CONTROLES!$C$63,[2]CONTROLES!$D$63,IF(AV24=[2]CONTROLES!$C$64,[2]CONTROLES!$D$64,[2]CONTROLES!$D$65))</f>
        <v>0</v>
      </c>
      <c r="AX24" s="153">
        <f t="shared" si="0"/>
        <v>0</v>
      </c>
      <c r="AY24" s="154" t="str">
        <f t="shared" si="1"/>
        <v>Débil</v>
      </c>
      <c r="AZ24" s="361"/>
      <c r="BA24" s="333"/>
      <c r="BB24" s="358"/>
      <c r="BC24" s="352"/>
      <c r="BD24" s="355"/>
      <c r="BE24" s="355"/>
      <c r="BF24" s="136"/>
      <c r="BG24" s="136"/>
      <c r="BH24" s="179"/>
      <c r="BI24" s="136"/>
      <c r="BJ24" s="136"/>
      <c r="BK24" s="136"/>
      <c r="BL24" s="136"/>
      <c r="BM24" s="136" t="s">
        <v>171</v>
      </c>
      <c r="BN24" s="427"/>
      <c r="BO24" s="219"/>
      <c r="BP24" s="219"/>
      <c r="BQ24" s="219"/>
      <c r="BR24" s="219"/>
      <c r="BS24" s="219"/>
      <c r="BT24" s="219"/>
      <c r="BU24" s="219"/>
      <c r="BV24" s="219"/>
      <c r="BW24" s="219"/>
      <c r="BX24" s="219"/>
      <c r="BY24" s="219"/>
      <c r="BZ24" s="219"/>
      <c r="CA24" s="219"/>
      <c r="CB24" s="219"/>
      <c r="CC24" s="219"/>
      <c r="CD24" s="219"/>
      <c r="CE24" s="238"/>
      <c r="CF24" s="238"/>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265"/>
      <c r="DL24" s="265"/>
      <c r="DM24" s="265"/>
      <c r="DN24" s="265"/>
      <c r="DO24" s="265"/>
      <c r="DP24" s="66"/>
      <c r="DQ24" s="66"/>
      <c r="DR24" s="66"/>
      <c r="DS24" s="66"/>
      <c r="DT24" s="268"/>
      <c r="DU24" s="268"/>
      <c r="DV24" s="268"/>
      <c r="DW24" s="268"/>
      <c r="DX24" s="267"/>
      <c r="DY24" s="256"/>
      <c r="DZ24" s="256"/>
      <c r="EA24" s="256"/>
      <c r="EB24" s="256"/>
      <c r="EC24" s="66"/>
      <c r="ED24" s="66"/>
      <c r="EE24" s="66"/>
      <c r="EF24" s="66"/>
      <c r="EG24" s="66"/>
      <c r="EH24" s="327"/>
      <c r="EI24" s="327"/>
      <c r="EJ24" s="327"/>
      <c r="EK24" s="327"/>
    </row>
    <row r="25" spans="1:141" ht="39.75" customHeight="1" x14ac:dyDescent="0.2">
      <c r="A25" s="364"/>
      <c r="B25" s="375"/>
      <c r="C25" s="361"/>
      <c r="D25" s="361"/>
      <c r="E25" s="160"/>
      <c r="F25" s="330"/>
      <c r="G25" s="160"/>
      <c r="H25" s="330"/>
      <c r="I25" s="330"/>
      <c r="J25" s="361"/>
      <c r="K25" s="180"/>
      <c r="L25" s="180"/>
      <c r="M25" s="180"/>
      <c r="N25" s="180"/>
      <c r="O25" s="361"/>
      <c r="P25" s="333"/>
      <c r="Q25" s="352"/>
      <c r="R25" s="333"/>
      <c r="S25" s="352"/>
      <c r="T25" s="355"/>
      <c r="U25" s="148"/>
      <c r="V25" s="156"/>
      <c r="W25" s="156"/>
      <c r="X25" s="156"/>
      <c r="Y25" s="150" t="s">
        <v>115</v>
      </c>
      <c r="Z25" s="134">
        <f>+IF(Y25='Tabla Valoración controles'!$D$4,'Tabla Valoración controles'!$F$4,IF('Mapa Corrupcion'!Y25='Tabla Valoración controles'!$D$5,'Tabla Valoración controles'!$F$5,IF(Y25=FORMULAS!$A$10,0,'Tabla Valoración controles'!$F$6)))</f>
        <v>0</v>
      </c>
      <c r="AA25" s="150"/>
      <c r="AB25" s="135">
        <f>+IF(AA25='Tabla Valoración controles'!$D$7,'Tabla Valoración controles'!$F$7,IF(Y25=FORMULAS!$A$10,0,'Tabla Valoración controles'!$F$8))</f>
        <v>0</v>
      </c>
      <c r="AC25" s="150"/>
      <c r="AD25" s="134">
        <f>+IF(AC25='Tabla Valoración controles'!$D$9,'Tabla Valoración controles'!$F$9,IF(Y25=FORMULAS!$A$10,0,'Tabla Valoración controles'!$F$10))</f>
        <v>0</v>
      </c>
      <c r="AE25" s="150"/>
      <c r="AF25" s="134">
        <f>+IF(AE25='Tabla Valoración controles'!$D$9,'Tabla Valoración controles'!$F$9,IF(AA25=FORMULAS!$A$10,0,'Tabla Valoración controles'!$F$10))</f>
        <v>0</v>
      </c>
      <c r="AG25" s="150"/>
      <c r="AH25" s="134">
        <f>+IF(AG25='Tabla Valoración controles'!$D$13,'Tabla Valoración controles'!$F$13,'Tabla Valoración controles'!$F$14)</f>
        <v>0</v>
      </c>
      <c r="AI25" s="193">
        <f t="shared" si="2"/>
        <v>0</v>
      </c>
      <c r="AJ25" s="151"/>
      <c r="AK25" s="152">
        <f>+IF(AJ25=[2]CONTROLES!$C$50,[2]CONTROLES!$D$50,[2]CONTROLES!$D$51)</f>
        <v>0</v>
      </c>
      <c r="AL25" s="151"/>
      <c r="AM25" s="152">
        <f>+IF(AL25=[2]CONTROLES!$C$52,[2]CONTROLES!$D$52,[2]CONTROLES!$D$53)</f>
        <v>0</v>
      </c>
      <c r="AN25" s="151"/>
      <c r="AO25" s="152">
        <f>+IF(AN25=[2]CONTROLES!$C$54,[2]CONTROLES!$D$54,[2]CONTROLES!$D$55)</f>
        <v>0</v>
      </c>
      <c r="AP25" s="151"/>
      <c r="AQ25" s="152">
        <f>+IF(AP25=[2]CONTROLES!$C$56,[2]CONTROLES!$D$56,IF(AP25=[2]CONTROLES!$C$57,[2]CONTROLES!$D$57,[2]CONTROLES!$D$58))</f>
        <v>0</v>
      </c>
      <c r="AR25" s="151"/>
      <c r="AS25" s="152">
        <f>+IF(AR25=[2]CONTROLES!$C$59,[2]CONTROLES!$D$59,[2]CONTROLES!$D$60)</f>
        <v>0</v>
      </c>
      <c r="AT25" s="151"/>
      <c r="AU25" s="152">
        <f>+IF(AT25=[2]CONTROLES!$C$61,[2]CONTROLES!$D$61,[2]CONTROLES!$D$62)</f>
        <v>0</v>
      </c>
      <c r="AV25" s="151"/>
      <c r="AW25" s="153">
        <f>+IF(AV25=[2]CONTROLES!$C$63,[2]CONTROLES!$D$63,IF(AV25=[2]CONTROLES!$C$64,[2]CONTROLES!$D$64,[2]CONTROLES!$D$65))</f>
        <v>0</v>
      </c>
      <c r="AX25" s="153">
        <f t="shared" si="0"/>
        <v>0</v>
      </c>
      <c r="AY25" s="154" t="str">
        <f t="shared" si="1"/>
        <v>Débil</v>
      </c>
      <c r="AZ25" s="361"/>
      <c r="BA25" s="333"/>
      <c r="BB25" s="358"/>
      <c r="BC25" s="352"/>
      <c r="BD25" s="355"/>
      <c r="BE25" s="355"/>
      <c r="BF25" s="136"/>
      <c r="BG25" s="136"/>
      <c r="BH25" s="179"/>
      <c r="BI25" s="136"/>
      <c r="BJ25" s="136"/>
      <c r="BK25" s="136"/>
      <c r="BL25" s="136"/>
      <c r="BM25" s="136" t="s">
        <v>171</v>
      </c>
      <c r="BN25" s="427"/>
      <c r="BO25" s="219"/>
      <c r="BP25" s="219"/>
      <c r="BQ25" s="219"/>
      <c r="BR25" s="219"/>
      <c r="BS25" s="219"/>
      <c r="BT25" s="219"/>
      <c r="BU25" s="219"/>
      <c r="BV25" s="219"/>
      <c r="BW25" s="219"/>
      <c r="BX25" s="219"/>
      <c r="BY25" s="219"/>
      <c r="BZ25" s="219"/>
      <c r="CA25" s="219"/>
      <c r="CB25" s="219"/>
      <c r="CC25" s="219"/>
      <c r="CD25" s="219"/>
      <c r="CE25" s="238"/>
      <c r="CF25" s="238"/>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265"/>
      <c r="DL25" s="265"/>
      <c r="DM25" s="265"/>
      <c r="DN25" s="265"/>
      <c r="DO25" s="265"/>
      <c r="DP25" s="66"/>
      <c r="DQ25" s="66"/>
      <c r="DR25" s="66"/>
      <c r="DS25" s="66"/>
      <c r="DT25" s="268"/>
      <c r="DU25" s="268"/>
      <c r="DV25" s="268"/>
      <c r="DW25" s="268"/>
      <c r="DX25" s="267"/>
      <c r="DY25" s="256"/>
      <c r="DZ25" s="256"/>
      <c r="EA25" s="256"/>
      <c r="EB25" s="256"/>
      <c r="EC25" s="66"/>
      <c r="ED25" s="66"/>
      <c r="EE25" s="66"/>
      <c r="EF25" s="66"/>
      <c r="EG25" s="66"/>
      <c r="EH25" s="327"/>
      <c r="EI25" s="327"/>
      <c r="EJ25" s="327"/>
      <c r="EK25" s="327"/>
    </row>
    <row r="26" spans="1:141" ht="39.75" customHeight="1" x14ac:dyDescent="0.2">
      <c r="A26" s="365"/>
      <c r="B26" s="376"/>
      <c r="C26" s="362"/>
      <c r="D26" s="362"/>
      <c r="E26" s="160"/>
      <c r="F26" s="331"/>
      <c r="G26" s="160"/>
      <c r="H26" s="331"/>
      <c r="I26" s="331"/>
      <c r="J26" s="362"/>
      <c r="K26" s="181"/>
      <c r="L26" s="181"/>
      <c r="M26" s="181"/>
      <c r="N26" s="181"/>
      <c r="O26" s="362"/>
      <c r="P26" s="334"/>
      <c r="Q26" s="353"/>
      <c r="R26" s="334"/>
      <c r="S26" s="353"/>
      <c r="T26" s="356"/>
      <c r="U26" s="148"/>
      <c r="V26" s="156"/>
      <c r="W26" s="156"/>
      <c r="X26" s="156"/>
      <c r="Y26" s="150" t="s">
        <v>115</v>
      </c>
      <c r="Z26" s="134">
        <f>+IF(Y26='Tabla Valoración controles'!$D$4,'Tabla Valoración controles'!$F$4,IF('Mapa Corrupcion'!Y26='Tabla Valoración controles'!$D$5,'Tabla Valoración controles'!$F$5,IF(Y26=FORMULAS!$A$10,0,'Tabla Valoración controles'!$F$6)))</f>
        <v>0</v>
      </c>
      <c r="AA26" s="150"/>
      <c r="AB26" s="135">
        <f>+IF(AA26='Tabla Valoración controles'!$D$7,'Tabla Valoración controles'!$F$7,IF(Y26=FORMULAS!$A$10,0,'Tabla Valoración controles'!$F$8))</f>
        <v>0</v>
      </c>
      <c r="AC26" s="150"/>
      <c r="AD26" s="134">
        <f>+IF(AC26='Tabla Valoración controles'!$D$9,'Tabla Valoración controles'!$F$9,IF(Y26=FORMULAS!$A$10,0,'Tabla Valoración controles'!$F$10))</f>
        <v>0</v>
      </c>
      <c r="AE26" s="150"/>
      <c r="AF26" s="134">
        <f>+IF(AE26='Tabla Valoración controles'!$D$9,'Tabla Valoración controles'!$F$9,IF(AA26=FORMULAS!$A$10,0,'Tabla Valoración controles'!$F$10))</f>
        <v>0</v>
      </c>
      <c r="AG26" s="150"/>
      <c r="AH26" s="134">
        <f>+IF(AG26='Tabla Valoración controles'!$D$13,'Tabla Valoración controles'!$F$13,'Tabla Valoración controles'!$F$14)</f>
        <v>0</v>
      </c>
      <c r="AI26" s="193">
        <f t="shared" si="2"/>
        <v>0</v>
      </c>
      <c r="AJ26" s="151"/>
      <c r="AK26" s="152">
        <f>+IF(AJ26=[2]CONTROLES!$C$50,[2]CONTROLES!$D$50,[2]CONTROLES!$D$51)</f>
        <v>0</v>
      </c>
      <c r="AL26" s="151"/>
      <c r="AM26" s="152">
        <f>+IF(AL26=[2]CONTROLES!$C$52,[2]CONTROLES!$D$52,[2]CONTROLES!$D$53)</f>
        <v>0</v>
      </c>
      <c r="AN26" s="151"/>
      <c r="AO26" s="152">
        <f>+IF(AN26=[2]CONTROLES!$C$54,[2]CONTROLES!$D$54,[2]CONTROLES!$D$55)</f>
        <v>0</v>
      </c>
      <c r="AP26" s="151"/>
      <c r="AQ26" s="152">
        <f>+IF(AP26=[2]CONTROLES!$C$56,[2]CONTROLES!$D$56,IF(AP26=[2]CONTROLES!$C$57,[2]CONTROLES!$D$57,[2]CONTROLES!$D$58))</f>
        <v>0</v>
      </c>
      <c r="AR26" s="151"/>
      <c r="AS26" s="152">
        <f>+IF(AR26=[2]CONTROLES!$C$59,[2]CONTROLES!$D$59,[2]CONTROLES!$D$60)</f>
        <v>0</v>
      </c>
      <c r="AT26" s="151"/>
      <c r="AU26" s="152">
        <f>+IF(AT26=[2]CONTROLES!$C$61,[2]CONTROLES!$D$61,[2]CONTROLES!$D$62)</f>
        <v>0</v>
      </c>
      <c r="AV26" s="151"/>
      <c r="AW26" s="153">
        <f>+IF(AV26=[2]CONTROLES!$C$63,[2]CONTROLES!$D$63,IF(AV26=[2]CONTROLES!$C$64,[2]CONTROLES!$D$64,[2]CONTROLES!$D$65))</f>
        <v>0</v>
      </c>
      <c r="AX26" s="153">
        <f t="shared" si="0"/>
        <v>0</v>
      </c>
      <c r="AY26" s="154" t="str">
        <f t="shared" si="1"/>
        <v>Débil</v>
      </c>
      <c r="AZ26" s="362"/>
      <c r="BA26" s="334"/>
      <c r="BB26" s="359"/>
      <c r="BC26" s="353"/>
      <c r="BD26" s="356"/>
      <c r="BE26" s="356"/>
      <c r="BF26" s="136"/>
      <c r="BG26" s="136"/>
      <c r="BH26" s="179"/>
      <c r="BI26" s="136"/>
      <c r="BJ26" s="136"/>
      <c r="BK26" s="136"/>
      <c r="BL26" s="136"/>
      <c r="BM26" s="136" t="s">
        <v>171</v>
      </c>
      <c r="BN26" s="428"/>
      <c r="BO26" s="219"/>
      <c r="BP26" s="219"/>
      <c r="BQ26" s="219"/>
      <c r="BR26" s="219"/>
      <c r="BS26" s="219"/>
      <c r="BT26" s="219"/>
      <c r="BU26" s="219"/>
      <c r="BV26" s="219"/>
      <c r="BW26" s="219"/>
      <c r="BX26" s="219"/>
      <c r="BY26" s="219"/>
      <c r="BZ26" s="219"/>
      <c r="CA26" s="219"/>
      <c r="CB26" s="219"/>
      <c r="CC26" s="219"/>
      <c r="CD26" s="219"/>
      <c r="CE26" s="238"/>
      <c r="CF26" s="238"/>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265"/>
      <c r="DL26" s="265"/>
      <c r="DM26" s="265"/>
      <c r="DN26" s="265"/>
      <c r="DO26" s="265"/>
      <c r="DP26" s="66"/>
      <c r="DQ26" s="66"/>
      <c r="DR26" s="66"/>
      <c r="DS26" s="66"/>
      <c r="DT26" s="268"/>
      <c r="DU26" s="268"/>
      <c r="DV26" s="268"/>
      <c r="DW26" s="268"/>
      <c r="DX26" s="267"/>
      <c r="DY26" s="257"/>
      <c r="DZ26" s="257"/>
      <c r="EA26" s="257"/>
      <c r="EB26" s="257"/>
      <c r="EC26" s="66"/>
      <c r="ED26" s="66"/>
      <c r="EE26" s="66"/>
      <c r="EF26" s="66"/>
      <c r="EG26" s="66"/>
      <c r="EH26" s="328"/>
      <c r="EI26" s="328"/>
      <c r="EJ26" s="328"/>
      <c r="EK26" s="328"/>
    </row>
    <row r="27" spans="1:141" ht="87.75" customHeight="1" x14ac:dyDescent="0.2">
      <c r="A27" s="363">
        <v>4</v>
      </c>
      <c r="B27" s="374" t="s">
        <v>129</v>
      </c>
      <c r="C27" s="360" t="str">
        <f>VLOOKUP(B27,FORMULAS!$A$30:$B$46,2,0)</f>
        <v>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v>
      </c>
      <c r="D27" s="360" t="str">
        <f>VLOOKUP(B27,FORMULAS!$A$30:$C$46,3,0)</f>
        <v>Director de Gestión Corporativa</v>
      </c>
      <c r="E27" s="160" t="s">
        <v>351</v>
      </c>
      <c r="F27" s="329" t="s">
        <v>350</v>
      </c>
      <c r="G27" s="160" t="s">
        <v>352</v>
      </c>
      <c r="H27" s="329" t="s">
        <v>348</v>
      </c>
      <c r="I27" s="329" t="s">
        <v>349</v>
      </c>
      <c r="J27" s="360" t="s">
        <v>605</v>
      </c>
      <c r="K27" s="147" t="s">
        <v>650</v>
      </c>
      <c r="L27" s="147" t="s">
        <v>650</v>
      </c>
      <c r="M27" s="147" t="s">
        <v>650</v>
      </c>
      <c r="N27" s="147" t="s">
        <v>650</v>
      </c>
      <c r="O27" s="360" t="s">
        <v>285</v>
      </c>
      <c r="P27" s="332" t="str">
        <f>VLOOKUP(O27,FORMULAS!$A$77:$B$82,2,0)</f>
        <v>Improbable</v>
      </c>
      <c r="Q27" s="351" t="str">
        <f>+P27</f>
        <v>Improbable</v>
      </c>
      <c r="R27" s="332" t="str">
        <f>VLOOKUP(A27,'Impacto Ri Inhe'!$B$5:$AF$41,31,1)</f>
        <v>Mayor</v>
      </c>
      <c r="S27" s="351" t="str">
        <f>CONCATENATE(R27,"-",Q27)</f>
        <v>Mayor-Improbable</v>
      </c>
      <c r="T27" s="354" t="str">
        <f>VLOOKUP(S27,FORMULAS!$I$77:$J$97,2,0)</f>
        <v>Alto</v>
      </c>
      <c r="U27" s="148">
        <v>1</v>
      </c>
      <c r="V27" s="149" t="s">
        <v>823</v>
      </c>
      <c r="W27" s="149" t="s">
        <v>775</v>
      </c>
      <c r="X27" s="149" t="s">
        <v>354</v>
      </c>
      <c r="Y27" s="150" t="s">
        <v>12</v>
      </c>
      <c r="Z27" s="134">
        <f>+IF(Y27='Tabla Valoración controles'!$D$4,'Tabla Valoración controles'!$F$4,IF('Mapa Corrupcion'!Y27='Tabla Valoración controles'!$D$5,'Tabla Valoración controles'!$F$5,IF(Y27=FORMULAS!$A$10,0,'Tabla Valoración controles'!$F$6)))</f>
        <v>0.25</v>
      </c>
      <c r="AA27" s="150" t="s">
        <v>8</v>
      </c>
      <c r="AB27" s="135">
        <f>+IF(AA27='Tabla Valoración controles'!$D$7,'Tabla Valoración controles'!$F$7,IF(Y27=FORMULAS!$A$10,0,'Tabla Valoración controles'!$F$8))</f>
        <v>0.15</v>
      </c>
      <c r="AC27" s="150" t="s">
        <v>17</v>
      </c>
      <c r="AD27" s="134">
        <f>+IF(AC27='Tabla Valoración controles'!$D$9,'Tabla Valoración controles'!$F$9,IF(Y27=FORMULAS!$A$10,0,'Tabla Valoración controles'!$F$10))</f>
        <v>0</v>
      </c>
      <c r="AE27" s="150" t="s">
        <v>20</v>
      </c>
      <c r="AF27" s="134">
        <f>+IF(AE27='Tabla Valoración controles'!$D$9,'Tabla Valoración controles'!$F$9,IF(AA27=FORMULAS!$A$10,0,'Tabla Valoración controles'!$F$10))</f>
        <v>0</v>
      </c>
      <c r="AG27" s="150" t="s">
        <v>77</v>
      </c>
      <c r="AH27" s="134">
        <f>+IF(AG27='Tabla Valoración controles'!$D$13,'Tabla Valoración controles'!$F$13,'Tabla Valoración controles'!$F$14)</f>
        <v>0</v>
      </c>
      <c r="AI27" s="193">
        <f t="shared" si="2"/>
        <v>0.4</v>
      </c>
      <c r="AJ27" s="151" t="s">
        <v>685</v>
      </c>
      <c r="AK27" s="152">
        <f>+IF(AJ27=[2]CONTROLES!$C$50,[2]CONTROLES!$D$50,[2]CONTROLES!$D$51)</f>
        <v>15</v>
      </c>
      <c r="AL27" s="151" t="s">
        <v>691</v>
      </c>
      <c r="AM27" s="152">
        <f>+IF(AL27=[2]CONTROLES!$C$52,[2]CONTROLES!$D$52,[2]CONTROLES!$D$53)</f>
        <v>15</v>
      </c>
      <c r="AN27" s="151" t="s">
        <v>694</v>
      </c>
      <c r="AO27" s="152">
        <f>+IF(AN27=[2]CONTROLES!$C$54,[2]CONTROLES!$D$54,[2]CONTROLES!$D$55)</f>
        <v>15</v>
      </c>
      <c r="AP27" s="151" t="s">
        <v>697</v>
      </c>
      <c r="AQ27" s="152">
        <f>+IF(AP27=[2]CONTROLES!$C$56,[2]CONTROLES!$D$56,IF(AP27=[2]CONTROLES!$C$57,[2]CONTROLES!$D$57,[2]CONTROLES!$D$58))</f>
        <v>15</v>
      </c>
      <c r="AR27" s="151" t="s">
        <v>701</v>
      </c>
      <c r="AS27" s="152">
        <f>+IF(AR27=[2]CONTROLES!$C$59,[2]CONTROLES!$D$59,[2]CONTROLES!$D$60)</f>
        <v>15</v>
      </c>
      <c r="AT27" s="151" t="s">
        <v>704</v>
      </c>
      <c r="AU27" s="152">
        <f>+IF(AT27=[2]CONTROLES!$C$61,[2]CONTROLES!$D$61,[2]CONTROLES!$D$62)</f>
        <v>15</v>
      </c>
      <c r="AV27" s="151" t="s">
        <v>707</v>
      </c>
      <c r="AW27" s="153">
        <f>+IF(AV27=[2]CONTROLES!$C$63,[2]CONTROLES!$D$63,IF(AV27=[2]CONTROLES!$C$64,[2]CONTROLES!$D$64,[2]CONTROLES!$D$65))</f>
        <v>10</v>
      </c>
      <c r="AX27" s="153">
        <f t="shared" si="0"/>
        <v>100</v>
      </c>
      <c r="AY27" s="154" t="str">
        <f t="shared" si="1"/>
        <v>Fuerte</v>
      </c>
      <c r="AZ27" s="360" t="s">
        <v>286</v>
      </c>
      <c r="BA27" s="332" t="str">
        <f>VLOOKUP(AZ27,FORMULAS!$A$77:$B$82,2,0)</f>
        <v>Rara vez</v>
      </c>
      <c r="BB27" s="357" t="str">
        <f>+R27</f>
        <v>Mayor</v>
      </c>
      <c r="BC27" s="351" t="str">
        <f>CONCATENATE(BB27,"-",BA27)</f>
        <v>Mayor-Rara vez</v>
      </c>
      <c r="BD27" s="354" t="str">
        <f>VLOOKUP(BC27,FORMULAS!$I$77:$J$97,2,0)</f>
        <v>Alto</v>
      </c>
      <c r="BE27" s="354" t="s">
        <v>118</v>
      </c>
      <c r="BF27" s="179" t="s">
        <v>824</v>
      </c>
      <c r="BG27" s="179" t="s">
        <v>797</v>
      </c>
      <c r="BH27" s="179" t="s">
        <v>224</v>
      </c>
      <c r="BI27" s="155">
        <v>45107</v>
      </c>
      <c r="BJ27" s="155">
        <v>45291</v>
      </c>
      <c r="BK27" s="179" t="s">
        <v>355</v>
      </c>
      <c r="BL27" s="179" t="s">
        <v>656</v>
      </c>
      <c r="BM27" s="136" t="s">
        <v>173</v>
      </c>
      <c r="BN27" s="423" t="s">
        <v>356</v>
      </c>
      <c r="BO27" s="219"/>
      <c r="BP27" s="219"/>
      <c r="BQ27" s="219"/>
      <c r="BR27" s="219"/>
      <c r="BS27" s="219"/>
      <c r="BT27" s="219"/>
      <c r="BU27" s="219"/>
      <c r="BV27" s="219"/>
      <c r="BW27" s="219"/>
      <c r="BX27" s="219"/>
      <c r="BY27" s="219"/>
      <c r="BZ27" s="219"/>
      <c r="CA27" s="219"/>
      <c r="CB27" s="219"/>
      <c r="CC27" s="219"/>
      <c r="CD27" s="219"/>
      <c r="CE27" s="208"/>
      <c r="CF27" s="208"/>
      <c r="CG27" s="208"/>
      <c r="CH27" s="208"/>
      <c r="CI27" s="208"/>
      <c r="CJ27" s="208"/>
      <c r="CK27" s="208"/>
      <c r="CL27" s="218"/>
      <c r="CM27" s="208"/>
      <c r="CN27" s="208"/>
      <c r="CO27" s="208"/>
      <c r="CP27" s="208"/>
      <c r="CQ27" s="208"/>
      <c r="CR27" s="208"/>
      <c r="CS27" s="208"/>
      <c r="CT27" s="208"/>
      <c r="CU27" s="207"/>
      <c r="CV27" s="207"/>
      <c r="CW27" s="207"/>
      <c r="CX27" s="207"/>
      <c r="CY27" s="207"/>
      <c r="CZ27" s="207"/>
      <c r="DA27" s="207"/>
      <c r="DB27" s="295"/>
      <c r="DC27" s="207"/>
      <c r="DD27" s="207"/>
      <c r="DE27" s="207"/>
      <c r="DF27" s="207"/>
      <c r="DG27" s="207"/>
      <c r="DH27" s="207"/>
      <c r="DI27" s="207"/>
      <c r="DJ27" s="207"/>
      <c r="DK27" s="263"/>
      <c r="DL27" s="263"/>
      <c r="DM27" s="263"/>
      <c r="DN27" s="273"/>
      <c r="DO27" s="247"/>
      <c r="DP27" s="66"/>
      <c r="DQ27" s="66"/>
      <c r="DR27" s="66"/>
      <c r="DS27" s="66"/>
      <c r="DT27" s="263"/>
      <c r="DU27" s="263"/>
      <c r="DV27" s="247"/>
      <c r="DW27" s="274"/>
      <c r="DX27" s="275"/>
      <c r="DY27" s="271"/>
      <c r="DZ27" s="247"/>
      <c r="EA27" s="258"/>
      <c r="EB27" s="258"/>
      <c r="EC27" s="244"/>
      <c r="ED27" s="66"/>
      <c r="EE27" s="247"/>
      <c r="EF27" s="296"/>
      <c r="EG27" s="66"/>
      <c r="EH27" s="326"/>
      <c r="EI27" s="326"/>
      <c r="EJ27" s="326"/>
      <c r="EK27" s="326"/>
    </row>
    <row r="28" spans="1:141" ht="87.75" customHeight="1" x14ac:dyDescent="0.2">
      <c r="A28" s="364"/>
      <c r="B28" s="375"/>
      <c r="C28" s="361"/>
      <c r="D28" s="361"/>
      <c r="E28" s="160"/>
      <c r="F28" s="330"/>
      <c r="G28" s="160" t="s">
        <v>353</v>
      </c>
      <c r="H28" s="330"/>
      <c r="I28" s="330"/>
      <c r="J28" s="361"/>
      <c r="K28" s="180"/>
      <c r="L28" s="180"/>
      <c r="M28" s="180"/>
      <c r="N28" s="180"/>
      <c r="O28" s="361"/>
      <c r="P28" s="333"/>
      <c r="Q28" s="352"/>
      <c r="R28" s="333"/>
      <c r="S28" s="352"/>
      <c r="T28" s="355"/>
      <c r="U28" s="148"/>
      <c r="V28" s="149"/>
      <c r="W28" s="149"/>
      <c r="X28" s="149"/>
      <c r="Y28" s="150" t="s">
        <v>115</v>
      </c>
      <c r="Z28" s="134">
        <f>+IF(Y28='Tabla Valoración controles'!$D$4,'Tabla Valoración controles'!$F$4,IF('Mapa Corrupcion'!Y28='Tabla Valoración controles'!$D$5,'Tabla Valoración controles'!$F$5,IF(Y28=FORMULAS!$A$10,0,'Tabla Valoración controles'!$F$6)))</f>
        <v>0</v>
      </c>
      <c r="AA28" s="150"/>
      <c r="AB28" s="135"/>
      <c r="AC28" s="150"/>
      <c r="AD28" s="134"/>
      <c r="AE28" s="150"/>
      <c r="AF28" s="134"/>
      <c r="AG28" s="150"/>
      <c r="AH28" s="134">
        <f>+IF(AG28='Tabla Valoración controles'!$D$13,'Tabla Valoración controles'!$F$13,'Tabla Valoración controles'!$F$14)</f>
        <v>0</v>
      </c>
      <c r="AI28" s="193">
        <f t="shared" si="2"/>
        <v>0</v>
      </c>
      <c r="AJ28" s="151"/>
      <c r="AK28" s="152">
        <f>+IF(AJ28=[2]CONTROLES!$C$50,[2]CONTROLES!$D$50,[2]CONTROLES!$D$51)</f>
        <v>0</v>
      </c>
      <c r="AL28" s="151"/>
      <c r="AM28" s="152">
        <f>+IF(AL28=[2]CONTROLES!$C$52,[2]CONTROLES!$D$52,[2]CONTROLES!$D$53)</f>
        <v>0</v>
      </c>
      <c r="AN28" s="151"/>
      <c r="AO28" s="152">
        <f>+IF(AN28=[2]CONTROLES!$C$54,[2]CONTROLES!$D$54,[2]CONTROLES!$D$55)</f>
        <v>0</v>
      </c>
      <c r="AP28" s="151"/>
      <c r="AQ28" s="152">
        <f>+IF(AP28=[2]CONTROLES!$C$56,[2]CONTROLES!$D$56,IF(AP28=[2]CONTROLES!$C$57,[2]CONTROLES!$D$57,[2]CONTROLES!$D$58))</f>
        <v>0</v>
      </c>
      <c r="AR28" s="151"/>
      <c r="AS28" s="152">
        <f>+IF(AR28=[2]CONTROLES!$C$59,[2]CONTROLES!$D$59,[2]CONTROLES!$D$60)</f>
        <v>0</v>
      </c>
      <c r="AT28" s="151"/>
      <c r="AU28" s="152">
        <f>+IF(AT28=[2]CONTROLES!$C$61,[2]CONTROLES!$D$61,[2]CONTROLES!$D$62)</f>
        <v>0</v>
      </c>
      <c r="AV28" s="151"/>
      <c r="AW28" s="153">
        <f>+IF(AV28=[2]CONTROLES!$C$63,[2]CONTROLES!$D$63,IF(AV28=[2]CONTROLES!$C$64,[2]CONTROLES!$D$64,[2]CONTROLES!$D$65))</f>
        <v>0</v>
      </c>
      <c r="AX28" s="153">
        <f t="shared" si="0"/>
        <v>0</v>
      </c>
      <c r="AY28" s="154" t="str">
        <f t="shared" si="1"/>
        <v>Débil</v>
      </c>
      <c r="AZ28" s="361"/>
      <c r="BA28" s="333"/>
      <c r="BB28" s="358"/>
      <c r="BC28" s="352"/>
      <c r="BD28" s="355"/>
      <c r="BE28" s="355"/>
      <c r="BF28" s="136"/>
      <c r="BG28" s="136"/>
      <c r="BH28" s="179"/>
      <c r="BI28" s="136"/>
      <c r="BJ28" s="136"/>
      <c r="BK28" s="136"/>
      <c r="BL28" s="136"/>
      <c r="BM28" s="136" t="s">
        <v>171</v>
      </c>
      <c r="BN28" s="424"/>
      <c r="BO28" s="219"/>
      <c r="BP28" s="219"/>
      <c r="BQ28" s="219"/>
      <c r="BR28" s="219"/>
      <c r="BS28" s="219"/>
      <c r="BT28" s="219"/>
      <c r="BU28" s="219"/>
      <c r="BV28" s="219"/>
      <c r="BW28" s="219"/>
      <c r="BX28" s="219"/>
      <c r="BY28" s="219"/>
      <c r="BZ28" s="219"/>
      <c r="CA28" s="219"/>
      <c r="CB28" s="219"/>
      <c r="CC28" s="219"/>
      <c r="CD28" s="219"/>
      <c r="CE28" s="238"/>
      <c r="CF28" s="238"/>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263"/>
      <c r="DL28" s="263"/>
      <c r="DM28" s="273"/>
      <c r="DN28" s="273"/>
      <c r="DO28" s="276"/>
      <c r="DP28" s="66"/>
      <c r="DQ28" s="66"/>
      <c r="DR28" s="66"/>
      <c r="DS28" s="66"/>
      <c r="DT28" s="268"/>
      <c r="DU28" s="268"/>
      <c r="DV28" s="268"/>
      <c r="DW28" s="268"/>
      <c r="DX28" s="267"/>
      <c r="DY28" s="256"/>
      <c r="DZ28" s="256"/>
      <c r="EA28" s="256"/>
      <c r="EB28" s="256"/>
      <c r="EC28" s="66"/>
      <c r="ED28" s="66"/>
      <c r="EE28" s="66"/>
      <c r="EF28" s="66"/>
      <c r="EG28" s="66"/>
      <c r="EH28" s="327"/>
      <c r="EI28" s="327"/>
      <c r="EJ28" s="327"/>
      <c r="EK28" s="327"/>
    </row>
    <row r="29" spans="1:141" ht="39.75" customHeight="1" x14ac:dyDescent="0.2">
      <c r="A29" s="364"/>
      <c r="B29" s="375"/>
      <c r="C29" s="361"/>
      <c r="D29" s="361"/>
      <c r="E29" s="160"/>
      <c r="F29" s="330"/>
      <c r="G29" s="160"/>
      <c r="H29" s="330"/>
      <c r="I29" s="330"/>
      <c r="J29" s="361"/>
      <c r="K29" s="180"/>
      <c r="L29" s="180"/>
      <c r="M29" s="180"/>
      <c r="N29" s="180"/>
      <c r="O29" s="361"/>
      <c r="P29" s="333"/>
      <c r="Q29" s="352"/>
      <c r="R29" s="333"/>
      <c r="S29" s="352"/>
      <c r="T29" s="355"/>
      <c r="U29" s="148"/>
      <c r="V29" s="149"/>
      <c r="W29" s="158"/>
      <c r="X29" s="158"/>
      <c r="Y29" s="150" t="s">
        <v>115</v>
      </c>
      <c r="Z29" s="134">
        <f>+IF(Y29='Tabla Valoración controles'!$D$4,'Tabla Valoración controles'!$F$4,IF('Mapa Corrupcion'!Y29='Tabla Valoración controles'!$D$5,'Tabla Valoración controles'!$F$5,IF(Y29=FORMULAS!$A$10,0,'Tabla Valoración controles'!$F$6)))</f>
        <v>0</v>
      </c>
      <c r="AA29" s="150"/>
      <c r="AB29" s="135">
        <f>+IF(AA29='Tabla Valoración controles'!$D$7,'Tabla Valoración controles'!$F$7,IF(Y29=FORMULAS!$A$10,0,'Tabla Valoración controles'!$F$8))</f>
        <v>0</v>
      </c>
      <c r="AC29" s="150"/>
      <c r="AD29" s="134">
        <f>+IF(AC29='Tabla Valoración controles'!$D$9,'Tabla Valoración controles'!$F$9,IF(Y29=FORMULAS!$A$10,0,'Tabla Valoración controles'!$F$10))</f>
        <v>0</v>
      </c>
      <c r="AE29" s="150"/>
      <c r="AF29" s="134">
        <f>+IF(AE29='Tabla Valoración controles'!$D$9,'Tabla Valoración controles'!$F$9,IF(AA29=FORMULAS!$A$10,0,'Tabla Valoración controles'!$F$10))</f>
        <v>0</v>
      </c>
      <c r="AG29" s="150"/>
      <c r="AH29" s="134">
        <f>+IF(AG29='Tabla Valoración controles'!$D$13,'Tabla Valoración controles'!$F$13,'Tabla Valoración controles'!$F$14)</f>
        <v>0</v>
      </c>
      <c r="AI29" s="193">
        <f t="shared" si="2"/>
        <v>0</v>
      </c>
      <c r="AJ29" s="151"/>
      <c r="AK29" s="152">
        <f>+IF(AJ29=[2]CONTROLES!$C$50,[2]CONTROLES!$D$50,[2]CONTROLES!$D$51)</f>
        <v>0</v>
      </c>
      <c r="AL29" s="151"/>
      <c r="AM29" s="152">
        <f>+IF(AL29=[2]CONTROLES!$C$52,[2]CONTROLES!$D$52,[2]CONTROLES!$D$53)</f>
        <v>0</v>
      </c>
      <c r="AN29" s="151"/>
      <c r="AO29" s="152">
        <f>+IF(AN29=[2]CONTROLES!$C$54,[2]CONTROLES!$D$54,[2]CONTROLES!$D$55)</f>
        <v>0</v>
      </c>
      <c r="AP29" s="151"/>
      <c r="AQ29" s="152">
        <f>+IF(AP29=[2]CONTROLES!$C$56,[2]CONTROLES!$D$56,IF(AP29=[2]CONTROLES!$C$57,[2]CONTROLES!$D$57,[2]CONTROLES!$D$58))</f>
        <v>0</v>
      </c>
      <c r="AR29" s="151"/>
      <c r="AS29" s="152">
        <f>+IF(AR29=[2]CONTROLES!$C$59,[2]CONTROLES!$D$59,[2]CONTROLES!$D$60)</f>
        <v>0</v>
      </c>
      <c r="AT29" s="151"/>
      <c r="AU29" s="152">
        <f>+IF(AT29=[2]CONTROLES!$C$61,[2]CONTROLES!$D$61,[2]CONTROLES!$D$62)</f>
        <v>0</v>
      </c>
      <c r="AV29" s="151"/>
      <c r="AW29" s="153">
        <f>+IF(AV29=[2]CONTROLES!$C$63,[2]CONTROLES!$D$63,IF(AV29=[2]CONTROLES!$C$64,[2]CONTROLES!$D$64,[2]CONTROLES!$D$65))</f>
        <v>0</v>
      </c>
      <c r="AX29" s="153">
        <f t="shared" si="0"/>
        <v>0</v>
      </c>
      <c r="AY29" s="154" t="str">
        <f t="shared" si="1"/>
        <v>Débil</v>
      </c>
      <c r="AZ29" s="361"/>
      <c r="BA29" s="333"/>
      <c r="BB29" s="358"/>
      <c r="BC29" s="352"/>
      <c r="BD29" s="355"/>
      <c r="BE29" s="355"/>
      <c r="BF29" s="136"/>
      <c r="BG29" s="136"/>
      <c r="BH29" s="179"/>
      <c r="BI29" s="136"/>
      <c r="BJ29" s="136"/>
      <c r="BK29" s="136"/>
      <c r="BL29" s="136"/>
      <c r="BM29" s="136" t="s">
        <v>171</v>
      </c>
      <c r="BN29" s="424"/>
      <c r="BO29" s="219"/>
      <c r="BP29" s="219"/>
      <c r="BQ29" s="219"/>
      <c r="BR29" s="219"/>
      <c r="BS29" s="219"/>
      <c r="BT29" s="219"/>
      <c r="BU29" s="219"/>
      <c r="BV29" s="219"/>
      <c r="BW29" s="219"/>
      <c r="BX29" s="219"/>
      <c r="BY29" s="219"/>
      <c r="BZ29" s="219"/>
      <c r="CA29" s="219"/>
      <c r="CB29" s="219"/>
      <c r="CC29" s="219"/>
      <c r="CD29" s="219"/>
      <c r="CE29" s="238"/>
      <c r="CF29" s="238"/>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265"/>
      <c r="DL29" s="265"/>
      <c r="DM29" s="265"/>
      <c r="DN29" s="265"/>
      <c r="DO29" s="265"/>
      <c r="DP29" s="66"/>
      <c r="DQ29" s="66"/>
      <c r="DR29" s="66"/>
      <c r="DS29" s="66"/>
      <c r="DT29" s="268"/>
      <c r="DU29" s="268"/>
      <c r="DV29" s="268"/>
      <c r="DW29" s="268"/>
      <c r="DX29" s="267"/>
      <c r="DY29" s="256"/>
      <c r="DZ29" s="256"/>
      <c r="EA29" s="256"/>
      <c r="EB29" s="256"/>
      <c r="EC29" s="66"/>
      <c r="ED29" s="66"/>
      <c r="EE29" s="66"/>
      <c r="EF29" s="66"/>
      <c r="EG29" s="66"/>
      <c r="EH29" s="327"/>
      <c r="EI29" s="327"/>
      <c r="EJ29" s="327"/>
      <c r="EK29" s="327"/>
    </row>
    <row r="30" spans="1:141" ht="39.75" customHeight="1" x14ac:dyDescent="0.2">
      <c r="A30" s="364"/>
      <c r="B30" s="375"/>
      <c r="C30" s="361"/>
      <c r="D30" s="361"/>
      <c r="E30" s="160"/>
      <c r="F30" s="330"/>
      <c r="G30" s="160"/>
      <c r="H30" s="330"/>
      <c r="I30" s="330"/>
      <c r="J30" s="361"/>
      <c r="K30" s="180"/>
      <c r="L30" s="180"/>
      <c r="M30" s="180"/>
      <c r="N30" s="180"/>
      <c r="O30" s="361"/>
      <c r="P30" s="333"/>
      <c r="Q30" s="352"/>
      <c r="R30" s="333"/>
      <c r="S30" s="352"/>
      <c r="T30" s="355"/>
      <c r="U30" s="148"/>
      <c r="V30" s="156"/>
      <c r="W30" s="156"/>
      <c r="X30" s="156"/>
      <c r="Y30" s="150" t="s">
        <v>115</v>
      </c>
      <c r="Z30" s="134">
        <f>+IF(Y30='Tabla Valoración controles'!$D$4,'Tabla Valoración controles'!$F$4,IF('Mapa Corrupcion'!Y30='Tabla Valoración controles'!$D$5,'Tabla Valoración controles'!$F$5,IF(Y30=FORMULAS!$A$10,0,'Tabla Valoración controles'!$F$6)))</f>
        <v>0</v>
      </c>
      <c r="AA30" s="150"/>
      <c r="AB30" s="135">
        <f>+IF(AA30='Tabla Valoración controles'!$D$7,'Tabla Valoración controles'!$F$7,IF(Y30=FORMULAS!$A$10,0,'Tabla Valoración controles'!$F$8))</f>
        <v>0</v>
      </c>
      <c r="AC30" s="150"/>
      <c r="AD30" s="134">
        <f>+IF(AC30='Tabla Valoración controles'!$D$9,'Tabla Valoración controles'!$F$9,IF(Y30=FORMULAS!$A$10,0,'Tabla Valoración controles'!$F$10))</f>
        <v>0</v>
      </c>
      <c r="AE30" s="150"/>
      <c r="AF30" s="134">
        <f>+IF(AE30='Tabla Valoración controles'!$D$9,'Tabla Valoración controles'!$F$9,IF(AA30=FORMULAS!$A$10,0,'Tabla Valoración controles'!$F$10))</f>
        <v>0</v>
      </c>
      <c r="AG30" s="150"/>
      <c r="AH30" s="134">
        <f>+IF(AG30='Tabla Valoración controles'!$D$13,'Tabla Valoración controles'!$F$13,'Tabla Valoración controles'!$F$14)</f>
        <v>0</v>
      </c>
      <c r="AI30" s="193">
        <f t="shared" si="2"/>
        <v>0</v>
      </c>
      <c r="AJ30" s="151"/>
      <c r="AK30" s="152">
        <f>+IF(AJ30=[2]CONTROLES!$C$50,[2]CONTROLES!$D$50,[2]CONTROLES!$D$51)</f>
        <v>0</v>
      </c>
      <c r="AL30" s="151"/>
      <c r="AM30" s="152">
        <f>+IF(AL30=[2]CONTROLES!$C$52,[2]CONTROLES!$D$52,[2]CONTROLES!$D$53)</f>
        <v>0</v>
      </c>
      <c r="AN30" s="151"/>
      <c r="AO30" s="152">
        <f>+IF(AN30=[2]CONTROLES!$C$54,[2]CONTROLES!$D$54,[2]CONTROLES!$D$55)</f>
        <v>0</v>
      </c>
      <c r="AP30" s="151"/>
      <c r="AQ30" s="152">
        <f>+IF(AP30=[2]CONTROLES!$C$56,[2]CONTROLES!$D$56,IF(AP30=[2]CONTROLES!$C$57,[2]CONTROLES!$D$57,[2]CONTROLES!$D$58))</f>
        <v>0</v>
      </c>
      <c r="AR30" s="151"/>
      <c r="AS30" s="152">
        <f>+IF(AR30=[2]CONTROLES!$C$59,[2]CONTROLES!$D$59,[2]CONTROLES!$D$60)</f>
        <v>0</v>
      </c>
      <c r="AT30" s="151"/>
      <c r="AU30" s="152">
        <f>+IF(AT30=[2]CONTROLES!$C$61,[2]CONTROLES!$D$61,[2]CONTROLES!$D$62)</f>
        <v>0</v>
      </c>
      <c r="AV30" s="151"/>
      <c r="AW30" s="153">
        <f>+IF(AV30=[2]CONTROLES!$C$63,[2]CONTROLES!$D$63,IF(AV30=[2]CONTROLES!$C$64,[2]CONTROLES!$D$64,[2]CONTROLES!$D$65))</f>
        <v>0</v>
      </c>
      <c r="AX30" s="153">
        <f t="shared" si="0"/>
        <v>0</v>
      </c>
      <c r="AY30" s="154" t="str">
        <f t="shared" si="1"/>
        <v>Débil</v>
      </c>
      <c r="AZ30" s="361"/>
      <c r="BA30" s="333"/>
      <c r="BB30" s="358"/>
      <c r="BC30" s="352"/>
      <c r="BD30" s="355"/>
      <c r="BE30" s="355"/>
      <c r="BF30" s="136"/>
      <c r="BG30" s="136"/>
      <c r="BH30" s="179"/>
      <c r="BI30" s="136"/>
      <c r="BJ30" s="136"/>
      <c r="BK30" s="136"/>
      <c r="BL30" s="136"/>
      <c r="BM30" s="136" t="s">
        <v>171</v>
      </c>
      <c r="BN30" s="424"/>
      <c r="BO30" s="219"/>
      <c r="BP30" s="219"/>
      <c r="BQ30" s="219"/>
      <c r="BR30" s="219"/>
      <c r="BS30" s="219"/>
      <c r="BT30" s="219"/>
      <c r="BU30" s="219"/>
      <c r="BV30" s="219"/>
      <c r="BW30" s="219"/>
      <c r="BX30" s="219"/>
      <c r="BY30" s="219"/>
      <c r="BZ30" s="219"/>
      <c r="CA30" s="219"/>
      <c r="CB30" s="219"/>
      <c r="CC30" s="219"/>
      <c r="CD30" s="219"/>
      <c r="CE30" s="238"/>
      <c r="CF30" s="238"/>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265"/>
      <c r="DL30" s="265"/>
      <c r="DM30" s="265"/>
      <c r="DN30" s="265"/>
      <c r="DO30" s="265"/>
      <c r="DP30" s="66"/>
      <c r="DQ30" s="66"/>
      <c r="DR30" s="66"/>
      <c r="DS30" s="66"/>
      <c r="DT30" s="268"/>
      <c r="DU30" s="268"/>
      <c r="DV30" s="268"/>
      <c r="DW30" s="268"/>
      <c r="DX30" s="267"/>
      <c r="DY30" s="256"/>
      <c r="DZ30" s="256"/>
      <c r="EA30" s="256"/>
      <c r="EB30" s="256"/>
      <c r="EC30" s="66"/>
      <c r="ED30" s="66"/>
      <c r="EE30" s="66"/>
      <c r="EF30" s="66"/>
      <c r="EG30" s="66"/>
      <c r="EH30" s="327"/>
      <c r="EI30" s="327"/>
      <c r="EJ30" s="327"/>
      <c r="EK30" s="327"/>
    </row>
    <row r="31" spans="1:141" ht="39.75" customHeight="1" x14ac:dyDescent="0.2">
      <c r="A31" s="364"/>
      <c r="B31" s="375"/>
      <c r="C31" s="361"/>
      <c r="D31" s="361"/>
      <c r="E31" s="160"/>
      <c r="F31" s="330"/>
      <c r="G31" s="160"/>
      <c r="H31" s="330"/>
      <c r="I31" s="330"/>
      <c r="J31" s="361"/>
      <c r="K31" s="180"/>
      <c r="L31" s="180"/>
      <c r="M31" s="180"/>
      <c r="N31" s="180"/>
      <c r="O31" s="361"/>
      <c r="P31" s="333"/>
      <c r="Q31" s="352"/>
      <c r="R31" s="333"/>
      <c r="S31" s="352"/>
      <c r="T31" s="355"/>
      <c r="U31" s="148"/>
      <c r="V31" s="156"/>
      <c r="W31" s="156"/>
      <c r="X31" s="156"/>
      <c r="Y31" s="150" t="s">
        <v>115</v>
      </c>
      <c r="Z31" s="134">
        <f>+IF(Y31='Tabla Valoración controles'!$D$4,'Tabla Valoración controles'!$F$4,IF('Mapa Corrupcion'!Y31='Tabla Valoración controles'!$D$5,'Tabla Valoración controles'!$F$5,IF(Y31=FORMULAS!$A$10,0,'Tabla Valoración controles'!$F$6)))</f>
        <v>0</v>
      </c>
      <c r="AA31" s="150"/>
      <c r="AB31" s="135">
        <f>+IF(AA31='Tabla Valoración controles'!$D$7,'Tabla Valoración controles'!$F$7,IF(Y31=FORMULAS!$A$10,0,'Tabla Valoración controles'!$F$8))</f>
        <v>0</v>
      </c>
      <c r="AC31" s="150"/>
      <c r="AD31" s="134">
        <f>+IF(AC31='Tabla Valoración controles'!$D$9,'Tabla Valoración controles'!$F$9,IF(Y31=FORMULAS!$A$10,0,'Tabla Valoración controles'!$F$10))</f>
        <v>0</v>
      </c>
      <c r="AE31" s="150"/>
      <c r="AF31" s="134">
        <f>+IF(AE31='Tabla Valoración controles'!$D$9,'Tabla Valoración controles'!$F$9,IF(AA31=FORMULAS!$A$10,0,'Tabla Valoración controles'!$F$10))</f>
        <v>0</v>
      </c>
      <c r="AG31" s="150"/>
      <c r="AH31" s="134">
        <f>+IF(AG31='Tabla Valoración controles'!$D$13,'Tabla Valoración controles'!$F$13,'Tabla Valoración controles'!$F$14)</f>
        <v>0</v>
      </c>
      <c r="AI31" s="193">
        <f t="shared" si="2"/>
        <v>0</v>
      </c>
      <c r="AJ31" s="151"/>
      <c r="AK31" s="152">
        <f>+IF(AJ31=[2]CONTROLES!$C$50,[2]CONTROLES!$D$50,[2]CONTROLES!$D$51)</f>
        <v>0</v>
      </c>
      <c r="AL31" s="151"/>
      <c r="AM31" s="152">
        <f>+IF(AL31=[2]CONTROLES!$C$52,[2]CONTROLES!$D$52,[2]CONTROLES!$D$53)</f>
        <v>0</v>
      </c>
      <c r="AN31" s="151"/>
      <c r="AO31" s="152">
        <f>+IF(AN31=[2]CONTROLES!$C$54,[2]CONTROLES!$D$54,[2]CONTROLES!$D$55)</f>
        <v>0</v>
      </c>
      <c r="AP31" s="151"/>
      <c r="AQ31" s="152">
        <f>+IF(AP31=[2]CONTROLES!$C$56,[2]CONTROLES!$D$56,IF(AP31=[2]CONTROLES!$C$57,[2]CONTROLES!$D$57,[2]CONTROLES!$D$58))</f>
        <v>0</v>
      </c>
      <c r="AR31" s="151"/>
      <c r="AS31" s="152">
        <f>+IF(AR31=[2]CONTROLES!$C$59,[2]CONTROLES!$D$59,[2]CONTROLES!$D$60)</f>
        <v>0</v>
      </c>
      <c r="AT31" s="151"/>
      <c r="AU31" s="152">
        <f>+IF(AT31=[2]CONTROLES!$C$61,[2]CONTROLES!$D$61,[2]CONTROLES!$D$62)</f>
        <v>0</v>
      </c>
      <c r="AV31" s="151"/>
      <c r="AW31" s="153">
        <f>+IF(AV31=[2]CONTROLES!$C$63,[2]CONTROLES!$D$63,IF(AV31=[2]CONTROLES!$C$64,[2]CONTROLES!$D$64,[2]CONTROLES!$D$65))</f>
        <v>0</v>
      </c>
      <c r="AX31" s="153">
        <f t="shared" si="0"/>
        <v>0</v>
      </c>
      <c r="AY31" s="154" t="str">
        <f t="shared" si="1"/>
        <v>Débil</v>
      </c>
      <c r="AZ31" s="361"/>
      <c r="BA31" s="333"/>
      <c r="BB31" s="358"/>
      <c r="BC31" s="352"/>
      <c r="BD31" s="355"/>
      <c r="BE31" s="355"/>
      <c r="BF31" s="136"/>
      <c r="BG31" s="136"/>
      <c r="BH31" s="179"/>
      <c r="BI31" s="136"/>
      <c r="BJ31" s="136"/>
      <c r="BK31" s="136"/>
      <c r="BL31" s="136"/>
      <c r="BM31" s="136" t="s">
        <v>171</v>
      </c>
      <c r="BN31" s="424"/>
      <c r="BO31" s="219"/>
      <c r="BP31" s="219"/>
      <c r="BQ31" s="219"/>
      <c r="BR31" s="219"/>
      <c r="BS31" s="219"/>
      <c r="BT31" s="219"/>
      <c r="BU31" s="219"/>
      <c r="BV31" s="219"/>
      <c r="BW31" s="219"/>
      <c r="BX31" s="219"/>
      <c r="BY31" s="219"/>
      <c r="BZ31" s="219"/>
      <c r="CA31" s="219"/>
      <c r="CB31" s="219"/>
      <c r="CC31" s="219"/>
      <c r="CD31" s="219"/>
      <c r="CE31" s="238"/>
      <c r="CF31" s="238"/>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265"/>
      <c r="DL31" s="265"/>
      <c r="DM31" s="265"/>
      <c r="DN31" s="265"/>
      <c r="DO31" s="265"/>
      <c r="DP31" s="66"/>
      <c r="DQ31" s="66"/>
      <c r="DR31" s="66"/>
      <c r="DS31" s="66"/>
      <c r="DT31" s="268"/>
      <c r="DU31" s="268"/>
      <c r="DV31" s="268"/>
      <c r="DW31" s="268"/>
      <c r="DX31" s="267"/>
      <c r="DY31" s="256"/>
      <c r="DZ31" s="256"/>
      <c r="EA31" s="256"/>
      <c r="EB31" s="256"/>
      <c r="EC31" s="66"/>
      <c r="ED31" s="66"/>
      <c r="EE31" s="66"/>
      <c r="EF31" s="66"/>
      <c r="EG31" s="66"/>
      <c r="EH31" s="327"/>
      <c r="EI31" s="327"/>
      <c r="EJ31" s="327"/>
      <c r="EK31" s="327"/>
    </row>
    <row r="32" spans="1:141" ht="39.75" customHeight="1" x14ac:dyDescent="0.2">
      <c r="A32" s="365"/>
      <c r="B32" s="376"/>
      <c r="C32" s="362"/>
      <c r="D32" s="362"/>
      <c r="E32" s="160"/>
      <c r="F32" s="331"/>
      <c r="G32" s="160"/>
      <c r="H32" s="331"/>
      <c r="I32" s="331"/>
      <c r="J32" s="362"/>
      <c r="K32" s="181"/>
      <c r="L32" s="181"/>
      <c r="M32" s="181"/>
      <c r="N32" s="181"/>
      <c r="O32" s="362"/>
      <c r="P32" s="334"/>
      <c r="Q32" s="353"/>
      <c r="R32" s="334"/>
      <c r="S32" s="353"/>
      <c r="T32" s="356"/>
      <c r="U32" s="148"/>
      <c r="V32" s="156"/>
      <c r="W32" s="156"/>
      <c r="X32" s="156"/>
      <c r="Y32" s="150" t="s">
        <v>115</v>
      </c>
      <c r="Z32" s="134">
        <f>+IF(Y32='Tabla Valoración controles'!$D$4,'Tabla Valoración controles'!$F$4,IF('Mapa Corrupcion'!Y32='Tabla Valoración controles'!$D$5,'Tabla Valoración controles'!$F$5,IF(Y32=FORMULAS!$A$10,0,'Tabla Valoración controles'!$F$6)))</f>
        <v>0</v>
      </c>
      <c r="AA32" s="150"/>
      <c r="AB32" s="135">
        <f>+IF(AA32='Tabla Valoración controles'!$D$7,'Tabla Valoración controles'!$F$7,IF(Y32=FORMULAS!$A$10,0,'Tabla Valoración controles'!$F$8))</f>
        <v>0</v>
      </c>
      <c r="AC32" s="150"/>
      <c r="AD32" s="134">
        <f>+IF(AC32='Tabla Valoración controles'!$D$9,'Tabla Valoración controles'!$F$9,IF(Y32=FORMULAS!$A$10,0,'Tabla Valoración controles'!$F$10))</f>
        <v>0</v>
      </c>
      <c r="AE32" s="150"/>
      <c r="AF32" s="134">
        <f>+IF(AE32='Tabla Valoración controles'!$D$9,'Tabla Valoración controles'!$F$9,IF(AA32=FORMULAS!$A$10,0,'Tabla Valoración controles'!$F$10))</f>
        <v>0</v>
      </c>
      <c r="AG32" s="150"/>
      <c r="AH32" s="134">
        <f>+IF(AG32='Tabla Valoración controles'!$D$13,'Tabla Valoración controles'!$F$13,'Tabla Valoración controles'!$F$14)</f>
        <v>0</v>
      </c>
      <c r="AI32" s="193">
        <f t="shared" si="2"/>
        <v>0</v>
      </c>
      <c r="AJ32" s="151"/>
      <c r="AK32" s="152">
        <f>+IF(AJ32=[2]CONTROLES!$C$50,[2]CONTROLES!$D$50,[2]CONTROLES!$D$51)</f>
        <v>0</v>
      </c>
      <c r="AL32" s="151"/>
      <c r="AM32" s="152">
        <f>+IF(AL32=[2]CONTROLES!$C$52,[2]CONTROLES!$D$52,[2]CONTROLES!$D$53)</f>
        <v>0</v>
      </c>
      <c r="AN32" s="151"/>
      <c r="AO32" s="152">
        <f>+IF(AN32=[2]CONTROLES!$C$54,[2]CONTROLES!$D$54,[2]CONTROLES!$D$55)</f>
        <v>0</v>
      </c>
      <c r="AP32" s="151"/>
      <c r="AQ32" s="152">
        <f>+IF(AP32=[2]CONTROLES!$C$56,[2]CONTROLES!$D$56,IF(AP32=[2]CONTROLES!$C$57,[2]CONTROLES!$D$57,[2]CONTROLES!$D$58))</f>
        <v>0</v>
      </c>
      <c r="AR32" s="151"/>
      <c r="AS32" s="152">
        <f>+IF(AR32=[2]CONTROLES!$C$59,[2]CONTROLES!$D$59,[2]CONTROLES!$D$60)</f>
        <v>0</v>
      </c>
      <c r="AT32" s="151"/>
      <c r="AU32" s="152">
        <f>+IF(AT32=[2]CONTROLES!$C$61,[2]CONTROLES!$D$61,[2]CONTROLES!$D$62)</f>
        <v>0</v>
      </c>
      <c r="AV32" s="151"/>
      <c r="AW32" s="153">
        <f>+IF(AV32=[2]CONTROLES!$C$63,[2]CONTROLES!$D$63,IF(AV32=[2]CONTROLES!$C$64,[2]CONTROLES!$D$64,[2]CONTROLES!$D$65))</f>
        <v>0</v>
      </c>
      <c r="AX32" s="153">
        <f t="shared" si="0"/>
        <v>0</v>
      </c>
      <c r="AY32" s="154" t="str">
        <f t="shared" si="1"/>
        <v>Débil</v>
      </c>
      <c r="AZ32" s="362"/>
      <c r="BA32" s="334"/>
      <c r="BB32" s="359"/>
      <c r="BC32" s="353"/>
      <c r="BD32" s="356"/>
      <c r="BE32" s="356"/>
      <c r="BF32" s="136"/>
      <c r="BG32" s="136"/>
      <c r="BH32" s="179"/>
      <c r="BI32" s="136"/>
      <c r="BJ32" s="136"/>
      <c r="BK32" s="136"/>
      <c r="BL32" s="136"/>
      <c r="BM32" s="136" t="s">
        <v>171</v>
      </c>
      <c r="BN32" s="425"/>
      <c r="BO32" s="219"/>
      <c r="BP32" s="219"/>
      <c r="BQ32" s="219"/>
      <c r="BR32" s="219"/>
      <c r="BS32" s="219"/>
      <c r="BT32" s="219"/>
      <c r="BU32" s="219"/>
      <c r="BV32" s="219"/>
      <c r="BW32" s="219"/>
      <c r="BX32" s="219"/>
      <c r="BY32" s="219"/>
      <c r="BZ32" s="219"/>
      <c r="CA32" s="219"/>
      <c r="CB32" s="219"/>
      <c r="CC32" s="219"/>
      <c r="CD32" s="219"/>
      <c r="CE32" s="238"/>
      <c r="CF32" s="238"/>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265"/>
      <c r="DL32" s="265"/>
      <c r="DM32" s="265"/>
      <c r="DN32" s="265"/>
      <c r="DO32" s="265"/>
      <c r="DP32" s="66"/>
      <c r="DQ32" s="66"/>
      <c r="DR32" s="66"/>
      <c r="DS32" s="66"/>
      <c r="DT32" s="268"/>
      <c r="DU32" s="268"/>
      <c r="DV32" s="268"/>
      <c r="DW32" s="268"/>
      <c r="DX32" s="267"/>
      <c r="DY32" s="257"/>
      <c r="DZ32" s="257"/>
      <c r="EA32" s="257"/>
      <c r="EB32" s="257"/>
      <c r="EC32" s="66"/>
      <c r="ED32" s="66"/>
      <c r="EE32" s="66"/>
      <c r="EF32" s="66"/>
      <c r="EG32" s="66"/>
      <c r="EH32" s="328"/>
      <c r="EI32" s="328"/>
      <c r="EJ32" s="328"/>
      <c r="EK32" s="328"/>
    </row>
    <row r="33" spans="1:141" ht="121.5" customHeight="1" x14ac:dyDescent="0.2">
      <c r="A33" s="363">
        <v>5</v>
      </c>
      <c r="B33" s="374" t="s">
        <v>135</v>
      </c>
      <c r="C33" s="360" t="str">
        <f>VLOOKUP(B33,FORMULAS!$A$30:$B$46,2,0)</f>
        <v>Coordinar la adquisición de los bienes y servicios necesarios en la Caja de la Vivienda Popular, según la normatividad contractual legal vigente</v>
      </c>
      <c r="D33" s="360" t="str">
        <f>VLOOKUP(B33,FORMULAS!$A$30:$C$46,3,0)</f>
        <v>Director de Gestión Corporativa</v>
      </c>
      <c r="E33" s="160" t="s">
        <v>360</v>
      </c>
      <c r="F33" s="329" t="s">
        <v>359</v>
      </c>
      <c r="G33" s="160" t="s">
        <v>361</v>
      </c>
      <c r="H33" s="329" t="s">
        <v>357</v>
      </c>
      <c r="I33" s="329" t="s">
        <v>358</v>
      </c>
      <c r="J33" s="360" t="s">
        <v>605</v>
      </c>
      <c r="K33" s="147" t="s">
        <v>650</v>
      </c>
      <c r="L33" s="147" t="s">
        <v>650</v>
      </c>
      <c r="M33" s="147" t="s">
        <v>650</v>
      </c>
      <c r="N33" s="147" t="s">
        <v>650</v>
      </c>
      <c r="O33" s="360" t="s">
        <v>285</v>
      </c>
      <c r="P33" s="332" t="str">
        <f>VLOOKUP(O33,FORMULAS!$A$77:$B$82,2,0)</f>
        <v>Improbable</v>
      </c>
      <c r="Q33" s="351" t="str">
        <f>+P33</f>
        <v>Improbable</v>
      </c>
      <c r="R33" s="332" t="str">
        <f>VLOOKUP(A33,'Impacto Ri Inhe'!$B$5:$AF$41,31,1)</f>
        <v>Mayor</v>
      </c>
      <c r="S33" s="351" t="str">
        <f>CONCATENATE(R33,"-",Q33)</f>
        <v>Mayor-Improbable</v>
      </c>
      <c r="T33" s="354" t="str">
        <f>VLOOKUP(S33,FORMULAS!$I$77:$J$97,2,0)</f>
        <v>Alto</v>
      </c>
      <c r="U33" s="148">
        <v>1</v>
      </c>
      <c r="V33" s="149" t="s">
        <v>362</v>
      </c>
      <c r="W33" s="149" t="s">
        <v>363</v>
      </c>
      <c r="X33" s="149" t="s">
        <v>364</v>
      </c>
      <c r="Y33" s="150" t="s">
        <v>12</v>
      </c>
      <c r="Z33" s="134">
        <f>+IF(Y33='Tabla Valoración controles'!$D$4,'Tabla Valoración controles'!$F$4,IF('Mapa Corrupcion'!Y33='Tabla Valoración controles'!$D$5,'Tabla Valoración controles'!$F$5,IF(Y33=FORMULAS!$A$10,0,'Tabla Valoración controles'!$F$6)))</f>
        <v>0.25</v>
      </c>
      <c r="AA33" s="150" t="s">
        <v>8</v>
      </c>
      <c r="AB33" s="135">
        <f>+IF(AA33='Tabla Valoración controles'!$D$7,'Tabla Valoración controles'!$F$7,IF(Y33=FORMULAS!$A$10,0,'Tabla Valoración controles'!$F$8))</f>
        <v>0.15</v>
      </c>
      <c r="AC33" s="150" t="s">
        <v>17</v>
      </c>
      <c r="AD33" s="134">
        <f>+IF(AC33='Tabla Valoración controles'!$D$9,'Tabla Valoración controles'!$F$9,IF(Y33=FORMULAS!$A$10,0,'Tabla Valoración controles'!$F$10))</f>
        <v>0</v>
      </c>
      <c r="AE33" s="150" t="s">
        <v>21</v>
      </c>
      <c r="AF33" s="134">
        <f>+IF(AE33='Tabla Valoración controles'!$D$9,'Tabla Valoración controles'!$F$9,IF(AA33=FORMULAS!$A$10,0,'Tabla Valoración controles'!$F$10))</f>
        <v>0</v>
      </c>
      <c r="AG33" s="150" t="s">
        <v>77</v>
      </c>
      <c r="AH33" s="134">
        <f>+IF(AG33='Tabla Valoración controles'!$D$13,'Tabla Valoración controles'!$F$13,'Tabla Valoración controles'!$F$14)</f>
        <v>0</v>
      </c>
      <c r="AI33" s="193">
        <f t="shared" si="2"/>
        <v>0.4</v>
      </c>
      <c r="AJ33" s="151" t="s">
        <v>685</v>
      </c>
      <c r="AK33" s="152">
        <f>+IF(AJ33=[2]CONTROLES!$C$50,[2]CONTROLES!$D$50,[2]CONTROLES!$D$51)</f>
        <v>15</v>
      </c>
      <c r="AL33" s="151" t="s">
        <v>691</v>
      </c>
      <c r="AM33" s="152">
        <f>+IF(AL33=[2]CONTROLES!$C$52,[2]CONTROLES!$D$52,[2]CONTROLES!$D$53)</f>
        <v>15</v>
      </c>
      <c r="AN33" s="151" t="s">
        <v>694</v>
      </c>
      <c r="AO33" s="152">
        <f>+IF(AN33=[2]CONTROLES!$C$54,[2]CONTROLES!$D$54,[2]CONTROLES!$D$55)</f>
        <v>15</v>
      </c>
      <c r="AP33" s="151" t="s">
        <v>697</v>
      </c>
      <c r="AQ33" s="152">
        <f>+IF(AP33=[2]CONTROLES!$C$56,[2]CONTROLES!$D$56,IF(AP33=[2]CONTROLES!$C$57,[2]CONTROLES!$D$57,[2]CONTROLES!$D$58))</f>
        <v>15</v>
      </c>
      <c r="AR33" s="151" t="s">
        <v>701</v>
      </c>
      <c r="AS33" s="152">
        <f>+IF(AR33=[2]CONTROLES!$C$59,[2]CONTROLES!$D$59,[2]CONTROLES!$D$60)</f>
        <v>15</v>
      </c>
      <c r="AT33" s="151" t="s">
        <v>704</v>
      </c>
      <c r="AU33" s="152">
        <f>+IF(AT33=[2]CONTROLES!$C$61,[2]CONTROLES!$D$61,[2]CONTROLES!$D$62)</f>
        <v>15</v>
      </c>
      <c r="AV33" s="151" t="s">
        <v>707</v>
      </c>
      <c r="AW33" s="153">
        <f>+IF(AV33=[2]CONTROLES!$C$63,[2]CONTROLES!$D$63,IF(AV33=[2]CONTROLES!$C$64,[2]CONTROLES!$D$64,[2]CONTROLES!$D$65))</f>
        <v>10</v>
      </c>
      <c r="AX33" s="153">
        <f t="shared" si="0"/>
        <v>100</v>
      </c>
      <c r="AY33" s="154" t="str">
        <f t="shared" si="1"/>
        <v>Fuerte</v>
      </c>
      <c r="AZ33" s="360" t="s">
        <v>286</v>
      </c>
      <c r="BA33" s="332" t="str">
        <f>VLOOKUP(AZ33,FORMULAS!$A$77:$B$82,2,0)</f>
        <v>Rara vez</v>
      </c>
      <c r="BB33" s="357" t="str">
        <f>+R33</f>
        <v>Mayor</v>
      </c>
      <c r="BC33" s="351" t="str">
        <f>CONCATENATE(BB33,"-",BA33)</f>
        <v>Mayor-Rara vez</v>
      </c>
      <c r="BD33" s="354" t="str">
        <f>VLOOKUP(BC33,FORMULAS!$I$77:$J$97,2,0)</f>
        <v>Alto</v>
      </c>
      <c r="BE33" s="354" t="s">
        <v>118</v>
      </c>
      <c r="BF33" s="249" t="s">
        <v>365</v>
      </c>
      <c r="BG33" s="179" t="s">
        <v>797</v>
      </c>
      <c r="BH33" s="179" t="s">
        <v>223</v>
      </c>
      <c r="BI33" s="155">
        <v>44927</v>
      </c>
      <c r="BJ33" s="155">
        <v>45291</v>
      </c>
      <c r="BK33" s="179" t="s">
        <v>366</v>
      </c>
      <c r="BL33" s="179" t="s">
        <v>657</v>
      </c>
      <c r="BM33" s="136" t="s">
        <v>173</v>
      </c>
      <c r="BN33" s="423" t="s">
        <v>367</v>
      </c>
      <c r="BO33" s="219"/>
      <c r="BP33" s="219"/>
      <c r="BQ33" s="219"/>
      <c r="BR33" s="219"/>
      <c r="BS33" s="219"/>
      <c r="BT33" s="219"/>
      <c r="BU33" s="219"/>
      <c r="BV33" s="219"/>
      <c r="BW33" s="219"/>
      <c r="BX33" s="219"/>
      <c r="BY33" s="219"/>
      <c r="BZ33" s="219"/>
      <c r="CA33" s="219"/>
      <c r="CB33" s="219"/>
      <c r="CC33" s="219"/>
      <c r="CD33" s="219"/>
      <c r="CE33" s="208"/>
      <c r="CF33" s="208"/>
      <c r="CG33" s="208"/>
      <c r="CH33" s="218"/>
      <c r="CI33" s="208"/>
      <c r="CJ33" s="208"/>
      <c r="CK33" s="208"/>
      <c r="CL33" s="208"/>
      <c r="CM33" s="208"/>
      <c r="CN33" s="208"/>
      <c r="CO33" s="208"/>
      <c r="CP33" s="208"/>
      <c r="CQ33" s="208"/>
      <c r="CR33" s="208"/>
      <c r="CS33" s="208"/>
      <c r="CT33" s="218"/>
      <c r="CU33" s="149"/>
      <c r="CV33" s="208"/>
      <c r="CW33" s="207"/>
      <c r="CX33" s="207"/>
      <c r="CY33" s="149"/>
      <c r="CZ33" s="208"/>
      <c r="DA33" s="249"/>
      <c r="DB33" s="136"/>
      <c r="DC33" s="149"/>
      <c r="DD33" s="208"/>
      <c r="DE33" s="207"/>
      <c r="DF33" s="207"/>
      <c r="DG33" s="149"/>
      <c r="DH33" s="208"/>
      <c r="DI33" s="249"/>
      <c r="DJ33" s="136"/>
      <c r="DK33" s="263"/>
      <c r="DL33" s="263"/>
      <c r="DM33" s="247"/>
      <c r="DN33" s="274"/>
      <c r="DO33" s="247"/>
      <c r="DP33" s="66"/>
      <c r="DQ33" s="66"/>
      <c r="DR33" s="66"/>
      <c r="DS33" s="66"/>
      <c r="DT33" s="263"/>
      <c r="DU33" s="263"/>
      <c r="DV33" s="247"/>
      <c r="DW33" s="274"/>
      <c r="DX33" s="275"/>
      <c r="DY33" s="247"/>
      <c r="DZ33" s="271"/>
      <c r="EA33" s="258"/>
      <c r="EB33" s="258"/>
      <c r="EC33" s="244"/>
      <c r="ED33" s="66"/>
      <c r="EE33" s="247"/>
      <c r="EF33" s="296"/>
      <c r="EG33" s="66"/>
      <c r="EH33" s="326"/>
      <c r="EI33" s="326"/>
      <c r="EJ33" s="326"/>
      <c r="EK33" s="326"/>
    </row>
    <row r="34" spans="1:141" ht="39.75" customHeight="1" x14ac:dyDescent="0.2">
      <c r="A34" s="364"/>
      <c r="B34" s="375"/>
      <c r="C34" s="361"/>
      <c r="D34" s="361"/>
      <c r="E34" s="160"/>
      <c r="F34" s="330"/>
      <c r="G34" s="160" t="s">
        <v>352</v>
      </c>
      <c r="H34" s="330"/>
      <c r="I34" s="330"/>
      <c r="J34" s="361"/>
      <c r="K34" s="180"/>
      <c r="L34" s="180"/>
      <c r="M34" s="180"/>
      <c r="N34" s="180"/>
      <c r="O34" s="361"/>
      <c r="P34" s="333"/>
      <c r="Q34" s="352"/>
      <c r="R34" s="333"/>
      <c r="S34" s="352"/>
      <c r="T34" s="355"/>
      <c r="U34" s="148"/>
      <c r="V34" s="156"/>
      <c r="W34" s="156"/>
      <c r="X34" s="156"/>
      <c r="Y34" s="150" t="s">
        <v>115</v>
      </c>
      <c r="Z34" s="134">
        <f>+IF(Y34='Tabla Valoración controles'!$D$4,'Tabla Valoración controles'!$F$4,IF('Mapa Corrupcion'!Y34='Tabla Valoración controles'!$D$5,'Tabla Valoración controles'!$F$5,IF(Y34=FORMULAS!$A$10,0,'Tabla Valoración controles'!$F$6)))</f>
        <v>0</v>
      </c>
      <c r="AA34" s="150"/>
      <c r="AB34" s="135">
        <f>+IF(AA34='Tabla Valoración controles'!$D$7,'Tabla Valoración controles'!$F$7,IF(Y34=FORMULAS!$A$10,0,'Tabla Valoración controles'!$F$8))</f>
        <v>0</v>
      </c>
      <c r="AC34" s="150"/>
      <c r="AD34" s="134">
        <f>+IF(AC34='Tabla Valoración controles'!$D$9,'Tabla Valoración controles'!$F$9,IF(Y34=FORMULAS!$A$10,0,'Tabla Valoración controles'!$F$10))</f>
        <v>0</v>
      </c>
      <c r="AE34" s="150"/>
      <c r="AF34" s="134">
        <f>+IF(AE34='Tabla Valoración controles'!$D$9,'Tabla Valoración controles'!$F$9,IF(AA34=FORMULAS!$A$10,0,'Tabla Valoración controles'!$F$10))</f>
        <v>0</v>
      </c>
      <c r="AG34" s="150"/>
      <c r="AH34" s="134">
        <f>+IF(AG34='Tabla Valoración controles'!$D$13,'Tabla Valoración controles'!$F$13,'Tabla Valoración controles'!$F$14)</f>
        <v>0</v>
      </c>
      <c r="AI34" s="193">
        <f t="shared" si="2"/>
        <v>0</v>
      </c>
      <c r="AJ34" s="151"/>
      <c r="AK34" s="152">
        <f>+IF(AJ34=[2]CONTROLES!$C$50,[2]CONTROLES!$D$50,[2]CONTROLES!$D$51)</f>
        <v>0</v>
      </c>
      <c r="AL34" s="151"/>
      <c r="AM34" s="152">
        <f>+IF(AL34=[2]CONTROLES!$C$52,[2]CONTROLES!$D$52,[2]CONTROLES!$D$53)</f>
        <v>0</v>
      </c>
      <c r="AN34" s="151"/>
      <c r="AO34" s="152">
        <f>+IF(AN34=[2]CONTROLES!$C$54,[2]CONTROLES!$D$54,[2]CONTROLES!$D$55)</f>
        <v>0</v>
      </c>
      <c r="AP34" s="151"/>
      <c r="AQ34" s="152">
        <f>+IF(AP34=[2]CONTROLES!$C$56,[2]CONTROLES!$D$56,IF(AP34=[2]CONTROLES!$C$57,[2]CONTROLES!$D$57,[2]CONTROLES!$D$58))</f>
        <v>0</v>
      </c>
      <c r="AR34" s="151"/>
      <c r="AS34" s="152">
        <f>+IF(AR34=[2]CONTROLES!$C$59,[2]CONTROLES!$D$59,[2]CONTROLES!$D$60)</f>
        <v>0</v>
      </c>
      <c r="AT34" s="151"/>
      <c r="AU34" s="152">
        <f>+IF(AT34=[2]CONTROLES!$C$61,[2]CONTROLES!$D$61,[2]CONTROLES!$D$62)</f>
        <v>0</v>
      </c>
      <c r="AV34" s="151"/>
      <c r="AW34" s="153">
        <f>+IF(AV34=[2]CONTROLES!$C$63,[2]CONTROLES!$D$63,IF(AV34=[2]CONTROLES!$C$64,[2]CONTROLES!$D$64,[2]CONTROLES!$D$65))</f>
        <v>0</v>
      </c>
      <c r="AX34" s="153">
        <f t="shared" si="0"/>
        <v>0</v>
      </c>
      <c r="AY34" s="154" t="str">
        <f t="shared" si="1"/>
        <v>Débil</v>
      </c>
      <c r="AZ34" s="361"/>
      <c r="BA34" s="333"/>
      <c r="BB34" s="358"/>
      <c r="BC34" s="352"/>
      <c r="BD34" s="355"/>
      <c r="BE34" s="355"/>
      <c r="BF34" s="136"/>
      <c r="BG34" s="136"/>
      <c r="BH34" s="179"/>
      <c r="BI34" s="136"/>
      <c r="BJ34" s="136"/>
      <c r="BK34" s="136"/>
      <c r="BL34" s="136"/>
      <c r="BM34" s="136" t="s">
        <v>171</v>
      </c>
      <c r="BN34" s="424"/>
      <c r="BO34" s="219"/>
      <c r="BP34" s="219"/>
      <c r="BQ34" s="219"/>
      <c r="BR34" s="219"/>
      <c r="BS34" s="219"/>
      <c r="BT34" s="219"/>
      <c r="BU34" s="219"/>
      <c r="BV34" s="219"/>
      <c r="BW34" s="219"/>
      <c r="BX34" s="219"/>
      <c r="BY34" s="219"/>
      <c r="BZ34" s="219"/>
      <c r="CA34" s="219"/>
      <c r="CB34" s="219"/>
      <c r="CC34" s="219"/>
      <c r="CD34" s="219"/>
      <c r="CE34" s="238"/>
      <c r="CF34" s="238"/>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263"/>
      <c r="DL34" s="263"/>
      <c r="DM34" s="276"/>
      <c r="DN34" s="276"/>
      <c r="DO34" s="276"/>
      <c r="DP34" s="66"/>
      <c r="DQ34" s="66"/>
      <c r="DR34" s="66"/>
      <c r="DS34" s="66"/>
      <c r="DT34" s="268"/>
      <c r="DU34" s="268"/>
      <c r="DV34" s="268"/>
      <c r="DW34" s="268"/>
      <c r="DX34" s="267"/>
      <c r="DY34" s="256"/>
      <c r="DZ34" s="256"/>
      <c r="EA34" s="256"/>
      <c r="EB34" s="256"/>
      <c r="EC34" s="66"/>
      <c r="ED34" s="66"/>
      <c r="EE34" s="66"/>
      <c r="EF34" s="66"/>
      <c r="EG34" s="66"/>
      <c r="EH34" s="327"/>
      <c r="EI34" s="327"/>
      <c r="EJ34" s="327"/>
      <c r="EK34" s="327"/>
    </row>
    <row r="35" spans="1:141" ht="39.75" customHeight="1" x14ac:dyDescent="0.2">
      <c r="A35" s="364"/>
      <c r="B35" s="375"/>
      <c r="C35" s="361"/>
      <c r="D35" s="361"/>
      <c r="E35" s="160"/>
      <c r="F35" s="330"/>
      <c r="G35" s="160"/>
      <c r="H35" s="330"/>
      <c r="I35" s="330"/>
      <c r="J35" s="361"/>
      <c r="K35" s="180"/>
      <c r="L35" s="180"/>
      <c r="M35" s="180"/>
      <c r="N35" s="180"/>
      <c r="O35" s="361"/>
      <c r="P35" s="333"/>
      <c r="Q35" s="352"/>
      <c r="R35" s="333"/>
      <c r="S35" s="352"/>
      <c r="T35" s="355"/>
      <c r="U35" s="148"/>
      <c r="V35" s="158"/>
      <c r="W35" s="158"/>
      <c r="X35" s="158"/>
      <c r="Y35" s="150" t="s">
        <v>115</v>
      </c>
      <c r="Z35" s="134">
        <f>+IF(Y35='Tabla Valoración controles'!$D$4,'Tabla Valoración controles'!$F$4,IF('Mapa Corrupcion'!Y35='Tabla Valoración controles'!$D$5,'Tabla Valoración controles'!$F$5,IF(Y35=FORMULAS!$A$10,0,'Tabla Valoración controles'!$F$6)))</f>
        <v>0</v>
      </c>
      <c r="AA35" s="150"/>
      <c r="AB35" s="135">
        <f>+IF(AA35='Tabla Valoración controles'!$D$7,'Tabla Valoración controles'!$F$7,IF(Y35=FORMULAS!$A$10,0,'Tabla Valoración controles'!$F$8))</f>
        <v>0</v>
      </c>
      <c r="AC35" s="150"/>
      <c r="AD35" s="134">
        <f>+IF(AC35='Tabla Valoración controles'!$D$9,'Tabla Valoración controles'!$F$9,IF(Y35=FORMULAS!$A$10,0,'Tabla Valoración controles'!$F$10))</f>
        <v>0</v>
      </c>
      <c r="AE35" s="150"/>
      <c r="AF35" s="134">
        <f>+IF(AE35='Tabla Valoración controles'!$D$9,'Tabla Valoración controles'!$F$9,IF(AA35=FORMULAS!$A$10,0,'Tabla Valoración controles'!$F$10))</f>
        <v>0</v>
      </c>
      <c r="AG35" s="150"/>
      <c r="AH35" s="134">
        <f>+IF(AG35='Tabla Valoración controles'!$D$13,'Tabla Valoración controles'!$F$13,'Tabla Valoración controles'!$F$14)</f>
        <v>0</v>
      </c>
      <c r="AI35" s="193">
        <f t="shared" si="2"/>
        <v>0</v>
      </c>
      <c r="AJ35" s="151"/>
      <c r="AK35" s="152">
        <f>+IF(AJ35=[2]CONTROLES!$C$50,[2]CONTROLES!$D$50,[2]CONTROLES!$D$51)</f>
        <v>0</v>
      </c>
      <c r="AL35" s="151"/>
      <c r="AM35" s="152">
        <f>+IF(AL35=[2]CONTROLES!$C$52,[2]CONTROLES!$D$52,[2]CONTROLES!$D$53)</f>
        <v>0</v>
      </c>
      <c r="AN35" s="151"/>
      <c r="AO35" s="152">
        <f>+IF(AN35=[2]CONTROLES!$C$54,[2]CONTROLES!$D$54,[2]CONTROLES!$D$55)</f>
        <v>0</v>
      </c>
      <c r="AP35" s="151"/>
      <c r="AQ35" s="152">
        <f>+IF(AP35=[2]CONTROLES!$C$56,[2]CONTROLES!$D$56,IF(AP35=[2]CONTROLES!$C$57,[2]CONTROLES!$D$57,[2]CONTROLES!$D$58))</f>
        <v>0</v>
      </c>
      <c r="AR35" s="151"/>
      <c r="AS35" s="152">
        <f>+IF(AR35=[2]CONTROLES!$C$59,[2]CONTROLES!$D$59,[2]CONTROLES!$D$60)</f>
        <v>0</v>
      </c>
      <c r="AT35" s="151"/>
      <c r="AU35" s="152">
        <f>+IF(AT35=[2]CONTROLES!$C$61,[2]CONTROLES!$D$61,[2]CONTROLES!$D$62)</f>
        <v>0</v>
      </c>
      <c r="AV35" s="151"/>
      <c r="AW35" s="153">
        <f>+IF(AV35=[2]CONTROLES!$C$63,[2]CONTROLES!$D$63,IF(AV35=[2]CONTROLES!$C$64,[2]CONTROLES!$D$64,[2]CONTROLES!$D$65))</f>
        <v>0</v>
      </c>
      <c r="AX35" s="153">
        <f t="shared" si="0"/>
        <v>0</v>
      </c>
      <c r="AY35" s="154" t="str">
        <f t="shared" si="1"/>
        <v>Débil</v>
      </c>
      <c r="AZ35" s="361"/>
      <c r="BA35" s="333"/>
      <c r="BB35" s="358"/>
      <c r="BC35" s="352"/>
      <c r="BD35" s="355"/>
      <c r="BE35" s="355"/>
      <c r="BF35" s="136"/>
      <c r="BG35" s="136"/>
      <c r="BH35" s="179"/>
      <c r="BI35" s="136"/>
      <c r="BJ35" s="136"/>
      <c r="BK35" s="136"/>
      <c r="BL35" s="136"/>
      <c r="BM35" s="136" t="s">
        <v>171</v>
      </c>
      <c r="BN35" s="424"/>
      <c r="BO35" s="219"/>
      <c r="BP35" s="219"/>
      <c r="BQ35" s="219"/>
      <c r="BR35" s="219"/>
      <c r="BS35" s="219"/>
      <c r="BT35" s="219"/>
      <c r="BU35" s="219"/>
      <c r="BV35" s="219"/>
      <c r="BW35" s="219"/>
      <c r="BX35" s="219"/>
      <c r="BY35" s="219"/>
      <c r="BZ35" s="219"/>
      <c r="CA35" s="219"/>
      <c r="CB35" s="219"/>
      <c r="CC35" s="219"/>
      <c r="CD35" s="219"/>
      <c r="CE35" s="238"/>
      <c r="CF35" s="238"/>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265"/>
      <c r="DL35" s="265"/>
      <c r="DM35" s="265"/>
      <c r="DN35" s="265"/>
      <c r="DO35" s="265"/>
      <c r="DP35" s="66"/>
      <c r="DQ35" s="66"/>
      <c r="DR35" s="66"/>
      <c r="DS35" s="66"/>
      <c r="DT35" s="268"/>
      <c r="DU35" s="268"/>
      <c r="DV35" s="268"/>
      <c r="DW35" s="268"/>
      <c r="DX35" s="267"/>
      <c r="DY35" s="256"/>
      <c r="DZ35" s="256"/>
      <c r="EA35" s="256"/>
      <c r="EB35" s="256"/>
      <c r="EC35" s="66"/>
      <c r="ED35" s="66"/>
      <c r="EE35" s="66"/>
      <c r="EF35" s="66"/>
      <c r="EG35" s="66"/>
      <c r="EH35" s="327"/>
      <c r="EI35" s="327"/>
      <c r="EJ35" s="327"/>
      <c r="EK35" s="327"/>
    </row>
    <row r="36" spans="1:141" ht="39.75" customHeight="1" x14ac:dyDescent="0.2">
      <c r="A36" s="364"/>
      <c r="B36" s="375"/>
      <c r="C36" s="361"/>
      <c r="D36" s="361"/>
      <c r="E36" s="160"/>
      <c r="F36" s="330"/>
      <c r="G36" s="160"/>
      <c r="H36" s="330"/>
      <c r="I36" s="330"/>
      <c r="J36" s="361"/>
      <c r="K36" s="180"/>
      <c r="L36" s="180"/>
      <c r="M36" s="180"/>
      <c r="N36" s="180"/>
      <c r="O36" s="361"/>
      <c r="P36" s="333"/>
      <c r="Q36" s="352"/>
      <c r="R36" s="333"/>
      <c r="S36" s="352"/>
      <c r="T36" s="355"/>
      <c r="U36" s="148"/>
      <c r="V36" s="156"/>
      <c r="W36" s="156"/>
      <c r="X36" s="156"/>
      <c r="Y36" s="150" t="s">
        <v>115</v>
      </c>
      <c r="Z36" s="134">
        <f>+IF(Y36='Tabla Valoración controles'!$D$4,'Tabla Valoración controles'!$F$4,IF('Mapa Corrupcion'!Y36='Tabla Valoración controles'!$D$5,'Tabla Valoración controles'!$F$5,IF(Y36=FORMULAS!$A$10,0,'Tabla Valoración controles'!$F$6)))</f>
        <v>0</v>
      </c>
      <c r="AA36" s="150"/>
      <c r="AB36" s="135">
        <f>+IF(AA36='Tabla Valoración controles'!$D$7,'Tabla Valoración controles'!$F$7,IF(Y36=FORMULAS!$A$10,0,'Tabla Valoración controles'!$F$8))</f>
        <v>0</v>
      </c>
      <c r="AC36" s="150"/>
      <c r="AD36" s="134">
        <f>+IF(AC36='Tabla Valoración controles'!$D$9,'Tabla Valoración controles'!$F$9,IF(Y36=FORMULAS!$A$10,0,'Tabla Valoración controles'!$F$10))</f>
        <v>0</v>
      </c>
      <c r="AE36" s="150"/>
      <c r="AF36" s="134">
        <f>+IF(AE36='Tabla Valoración controles'!$D$9,'Tabla Valoración controles'!$F$9,IF(AA36=FORMULAS!$A$10,0,'Tabla Valoración controles'!$F$10))</f>
        <v>0</v>
      </c>
      <c r="AG36" s="150"/>
      <c r="AH36" s="134">
        <f>+IF(AG36='Tabla Valoración controles'!$D$13,'Tabla Valoración controles'!$F$13,'Tabla Valoración controles'!$F$14)</f>
        <v>0</v>
      </c>
      <c r="AI36" s="193">
        <f t="shared" si="2"/>
        <v>0</v>
      </c>
      <c r="AJ36" s="151"/>
      <c r="AK36" s="152">
        <f>+IF(AJ36=[2]CONTROLES!$C$50,[2]CONTROLES!$D$50,[2]CONTROLES!$D$51)</f>
        <v>0</v>
      </c>
      <c r="AL36" s="151"/>
      <c r="AM36" s="152">
        <f>+IF(AL36=[2]CONTROLES!$C$52,[2]CONTROLES!$D$52,[2]CONTROLES!$D$53)</f>
        <v>0</v>
      </c>
      <c r="AN36" s="151"/>
      <c r="AO36" s="152">
        <f>+IF(AN36=[2]CONTROLES!$C$54,[2]CONTROLES!$D$54,[2]CONTROLES!$D$55)</f>
        <v>0</v>
      </c>
      <c r="AP36" s="151"/>
      <c r="AQ36" s="152">
        <f>+IF(AP36=[2]CONTROLES!$C$56,[2]CONTROLES!$D$56,IF(AP36=[2]CONTROLES!$C$57,[2]CONTROLES!$D$57,[2]CONTROLES!$D$58))</f>
        <v>0</v>
      </c>
      <c r="AR36" s="151"/>
      <c r="AS36" s="152">
        <f>+IF(AR36=[2]CONTROLES!$C$59,[2]CONTROLES!$D$59,[2]CONTROLES!$D$60)</f>
        <v>0</v>
      </c>
      <c r="AT36" s="151"/>
      <c r="AU36" s="152">
        <f>+IF(AT36=[2]CONTROLES!$C$61,[2]CONTROLES!$D$61,[2]CONTROLES!$D$62)</f>
        <v>0</v>
      </c>
      <c r="AV36" s="151"/>
      <c r="AW36" s="153">
        <f>+IF(AV36=[2]CONTROLES!$C$63,[2]CONTROLES!$D$63,IF(AV36=[2]CONTROLES!$C$64,[2]CONTROLES!$D$64,[2]CONTROLES!$D$65))</f>
        <v>0</v>
      </c>
      <c r="AX36" s="153">
        <f t="shared" si="0"/>
        <v>0</v>
      </c>
      <c r="AY36" s="154" t="str">
        <f t="shared" si="1"/>
        <v>Débil</v>
      </c>
      <c r="AZ36" s="361"/>
      <c r="BA36" s="333"/>
      <c r="BB36" s="358"/>
      <c r="BC36" s="352"/>
      <c r="BD36" s="355"/>
      <c r="BE36" s="355"/>
      <c r="BF36" s="136"/>
      <c r="BG36" s="136"/>
      <c r="BH36" s="179"/>
      <c r="BI36" s="136"/>
      <c r="BJ36" s="136"/>
      <c r="BK36" s="136"/>
      <c r="BL36" s="136"/>
      <c r="BM36" s="136" t="s">
        <v>171</v>
      </c>
      <c r="BN36" s="424"/>
      <c r="BO36" s="219"/>
      <c r="BP36" s="219"/>
      <c r="BQ36" s="219"/>
      <c r="BR36" s="219"/>
      <c r="BS36" s="219"/>
      <c r="BT36" s="219"/>
      <c r="BU36" s="219"/>
      <c r="BV36" s="219"/>
      <c r="BW36" s="219"/>
      <c r="BX36" s="219"/>
      <c r="BY36" s="219"/>
      <c r="BZ36" s="219"/>
      <c r="CA36" s="219"/>
      <c r="CB36" s="219"/>
      <c r="CC36" s="219"/>
      <c r="CD36" s="219"/>
      <c r="CE36" s="238"/>
      <c r="CF36" s="238"/>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265"/>
      <c r="DL36" s="265"/>
      <c r="DM36" s="265"/>
      <c r="DN36" s="265"/>
      <c r="DO36" s="265"/>
      <c r="DP36" s="66"/>
      <c r="DQ36" s="66"/>
      <c r="DR36" s="66"/>
      <c r="DS36" s="66"/>
      <c r="DT36" s="268"/>
      <c r="DU36" s="268"/>
      <c r="DV36" s="268"/>
      <c r="DW36" s="268"/>
      <c r="DX36" s="267"/>
      <c r="DY36" s="256"/>
      <c r="DZ36" s="256"/>
      <c r="EA36" s="256"/>
      <c r="EB36" s="256"/>
      <c r="EC36" s="66"/>
      <c r="ED36" s="66"/>
      <c r="EE36" s="66"/>
      <c r="EF36" s="66"/>
      <c r="EG36" s="66"/>
      <c r="EH36" s="327"/>
      <c r="EI36" s="327"/>
      <c r="EJ36" s="327"/>
      <c r="EK36" s="327"/>
    </row>
    <row r="37" spans="1:141" ht="39.75" customHeight="1" x14ac:dyDescent="0.2">
      <c r="A37" s="364"/>
      <c r="B37" s="375"/>
      <c r="C37" s="361"/>
      <c r="D37" s="361"/>
      <c r="E37" s="160"/>
      <c r="F37" s="330"/>
      <c r="G37" s="160"/>
      <c r="H37" s="330"/>
      <c r="I37" s="330"/>
      <c r="J37" s="361"/>
      <c r="K37" s="180"/>
      <c r="L37" s="180"/>
      <c r="M37" s="180"/>
      <c r="N37" s="180"/>
      <c r="O37" s="361"/>
      <c r="P37" s="333"/>
      <c r="Q37" s="352"/>
      <c r="R37" s="333"/>
      <c r="S37" s="352"/>
      <c r="T37" s="355"/>
      <c r="U37" s="148"/>
      <c r="V37" s="156"/>
      <c r="W37" s="156"/>
      <c r="X37" s="156"/>
      <c r="Y37" s="150" t="s">
        <v>115</v>
      </c>
      <c r="Z37" s="134">
        <f>+IF(Y37='Tabla Valoración controles'!$D$4,'Tabla Valoración controles'!$F$4,IF('Mapa Corrupcion'!Y37='Tabla Valoración controles'!$D$5,'Tabla Valoración controles'!$F$5,IF(Y37=FORMULAS!$A$10,0,'Tabla Valoración controles'!$F$6)))</f>
        <v>0</v>
      </c>
      <c r="AA37" s="150"/>
      <c r="AB37" s="135">
        <f>+IF(AA37='Tabla Valoración controles'!$D$7,'Tabla Valoración controles'!$F$7,IF(Y37=FORMULAS!$A$10,0,'Tabla Valoración controles'!$F$8))</f>
        <v>0</v>
      </c>
      <c r="AC37" s="150"/>
      <c r="AD37" s="134">
        <f>+IF(AC37='Tabla Valoración controles'!$D$9,'Tabla Valoración controles'!$F$9,IF(Y37=FORMULAS!$A$10,0,'Tabla Valoración controles'!$F$10))</f>
        <v>0</v>
      </c>
      <c r="AE37" s="150"/>
      <c r="AF37" s="134">
        <f>+IF(AE37='Tabla Valoración controles'!$D$9,'Tabla Valoración controles'!$F$9,IF(AA37=FORMULAS!$A$10,0,'Tabla Valoración controles'!$F$10))</f>
        <v>0</v>
      </c>
      <c r="AG37" s="150"/>
      <c r="AH37" s="134">
        <f>+IF(AG37='Tabla Valoración controles'!$D$13,'Tabla Valoración controles'!$F$13,'Tabla Valoración controles'!$F$14)</f>
        <v>0</v>
      </c>
      <c r="AI37" s="193">
        <f t="shared" si="2"/>
        <v>0</v>
      </c>
      <c r="AJ37" s="151"/>
      <c r="AK37" s="152">
        <f>+IF(AJ37=[2]CONTROLES!$C$50,[2]CONTROLES!$D$50,[2]CONTROLES!$D$51)</f>
        <v>0</v>
      </c>
      <c r="AL37" s="151"/>
      <c r="AM37" s="152">
        <f>+IF(AL37=[2]CONTROLES!$C$52,[2]CONTROLES!$D$52,[2]CONTROLES!$D$53)</f>
        <v>0</v>
      </c>
      <c r="AN37" s="151"/>
      <c r="AO37" s="152">
        <f>+IF(AN37=[2]CONTROLES!$C$54,[2]CONTROLES!$D$54,[2]CONTROLES!$D$55)</f>
        <v>0</v>
      </c>
      <c r="AP37" s="151"/>
      <c r="AQ37" s="152">
        <f>+IF(AP37=[2]CONTROLES!$C$56,[2]CONTROLES!$D$56,IF(AP37=[2]CONTROLES!$C$57,[2]CONTROLES!$D$57,[2]CONTROLES!$D$58))</f>
        <v>0</v>
      </c>
      <c r="AR37" s="151"/>
      <c r="AS37" s="152">
        <f>+IF(AR37=[2]CONTROLES!$C$59,[2]CONTROLES!$D$59,[2]CONTROLES!$D$60)</f>
        <v>0</v>
      </c>
      <c r="AT37" s="151"/>
      <c r="AU37" s="152">
        <f>+IF(AT37=[2]CONTROLES!$C$61,[2]CONTROLES!$D$61,[2]CONTROLES!$D$62)</f>
        <v>0</v>
      </c>
      <c r="AV37" s="151"/>
      <c r="AW37" s="153">
        <f>+IF(AV37=[2]CONTROLES!$C$63,[2]CONTROLES!$D$63,IF(AV37=[2]CONTROLES!$C$64,[2]CONTROLES!$D$64,[2]CONTROLES!$D$65))</f>
        <v>0</v>
      </c>
      <c r="AX37" s="153">
        <f t="shared" si="0"/>
        <v>0</v>
      </c>
      <c r="AY37" s="154" t="str">
        <f t="shared" si="1"/>
        <v>Débil</v>
      </c>
      <c r="AZ37" s="361"/>
      <c r="BA37" s="333"/>
      <c r="BB37" s="358"/>
      <c r="BC37" s="352"/>
      <c r="BD37" s="355"/>
      <c r="BE37" s="355"/>
      <c r="BF37" s="136"/>
      <c r="BG37" s="136"/>
      <c r="BH37" s="179"/>
      <c r="BI37" s="136"/>
      <c r="BJ37" s="136"/>
      <c r="BK37" s="136"/>
      <c r="BL37" s="136"/>
      <c r="BM37" s="136" t="s">
        <v>171</v>
      </c>
      <c r="BN37" s="424"/>
      <c r="BO37" s="219"/>
      <c r="BP37" s="219"/>
      <c r="BQ37" s="219"/>
      <c r="BR37" s="219"/>
      <c r="BS37" s="219"/>
      <c r="BT37" s="219"/>
      <c r="BU37" s="219"/>
      <c r="BV37" s="219"/>
      <c r="BW37" s="219"/>
      <c r="BX37" s="219"/>
      <c r="BY37" s="219"/>
      <c r="BZ37" s="219"/>
      <c r="CA37" s="219"/>
      <c r="CB37" s="219"/>
      <c r="CC37" s="219"/>
      <c r="CD37" s="219"/>
      <c r="CE37" s="238"/>
      <c r="CF37" s="238"/>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265"/>
      <c r="DL37" s="265"/>
      <c r="DM37" s="265"/>
      <c r="DN37" s="265"/>
      <c r="DO37" s="265"/>
      <c r="DP37" s="66"/>
      <c r="DQ37" s="66"/>
      <c r="DR37" s="66"/>
      <c r="DS37" s="66"/>
      <c r="DT37" s="268"/>
      <c r="DU37" s="268"/>
      <c r="DV37" s="268"/>
      <c r="DW37" s="268"/>
      <c r="DX37" s="267"/>
      <c r="DY37" s="256"/>
      <c r="DZ37" s="256"/>
      <c r="EA37" s="256"/>
      <c r="EB37" s="256"/>
      <c r="EC37" s="66"/>
      <c r="ED37" s="66"/>
      <c r="EE37" s="66"/>
      <c r="EF37" s="66"/>
      <c r="EG37" s="66"/>
      <c r="EH37" s="327"/>
      <c r="EI37" s="327"/>
      <c r="EJ37" s="327"/>
      <c r="EK37" s="327"/>
    </row>
    <row r="38" spans="1:141" ht="39.75" customHeight="1" x14ac:dyDescent="0.2">
      <c r="A38" s="365"/>
      <c r="B38" s="376"/>
      <c r="C38" s="362"/>
      <c r="D38" s="362"/>
      <c r="E38" s="160"/>
      <c r="F38" s="331"/>
      <c r="G38" s="160"/>
      <c r="H38" s="331"/>
      <c r="I38" s="331"/>
      <c r="J38" s="362"/>
      <c r="K38" s="181"/>
      <c r="L38" s="181"/>
      <c r="M38" s="181"/>
      <c r="N38" s="181"/>
      <c r="O38" s="362"/>
      <c r="P38" s="334"/>
      <c r="Q38" s="353"/>
      <c r="R38" s="334"/>
      <c r="S38" s="353"/>
      <c r="T38" s="356"/>
      <c r="U38" s="148"/>
      <c r="V38" s="156"/>
      <c r="W38" s="156"/>
      <c r="X38" s="156"/>
      <c r="Y38" s="150" t="s">
        <v>115</v>
      </c>
      <c r="Z38" s="134">
        <f>+IF(Y38='Tabla Valoración controles'!$D$4,'Tabla Valoración controles'!$F$4,IF('Mapa Corrupcion'!Y38='Tabla Valoración controles'!$D$5,'Tabla Valoración controles'!$F$5,IF(Y38=FORMULAS!$A$10,0,'Tabla Valoración controles'!$F$6)))</f>
        <v>0</v>
      </c>
      <c r="AA38" s="150"/>
      <c r="AB38" s="135">
        <f>+IF(AA38='Tabla Valoración controles'!$D$7,'Tabla Valoración controles'!$F$7,IF(Y38=FORMULAS!$A$10,0,'Tabla Valoración controles'!$F$8))</f>
        <v>0</v>
      </c>
      <c r="AC38" s="150"/>
      <c r="AD38" s="134">
        <f>+IF(AC38='Tabla Valoración controles'!$D$9,'Tabla Valoración controles'!$F$9,IF(Y38=FORMULAS!$A$10,0,'Tabla Valoración controles'!$F$10))</f>
        <v>0</v>
      </c>
      <c r="AE38" s="150"/>
      <c r="AF38" s="134">
        <f>+IF(AE38='Tabla Valoración controles'!$D$9,'Tabla Valoración controles'!$F$9,IF(AA38=FORMULAS!$A$10,0,'Tabla Valoración controles'!$F$10))</f>
        <v>0</v>
      </c>
      <c r="AG38" s="150"/>
      <c r="AH38" s="134">
        <f>+IF(AG38='Tabla Valoración controles'!$D$13,'Tabla Valoración controles'!$F$13,'Tabla Valoración controles'!$F$14)</f>
        <v>0</v>
      </c>
      <c r="AI38" s="193">
        <f t="shared" si="2"/>
        <v>0</v>
      </c>
      <c r="AJ38" s="151"/>
      <c r="AK38" s="152">
        <f>+IF(AJ38=[2]CONTROLES!$C$50,[2]CONTROLES!$D$50,[2]CONTROLES!$D$51)</f>
        <v>0</v>
      </c>
      <c r="AL38" s="151"/>
      <c r="AM38" s="152">
        <f>+IF(AL38=[2]CONTROLES!$C$52,[2]CONTROLES!$D$52,[2]CONTROLES!$D$53)</f>
        <v>0</v>
      </c>
      <c r="AN38" s="151"/>
      <c r="AO38" s="152">
        <f>+IF(AN38=[2]CONTROLES!$C$54,[2]CONTROLES!$D$54,[2]CONTROLES!$D$55)</f>
        <v>0</v>
      </c>
      <c r="AP38" s="151"/>
      <c r="AQ38" s="152">
        <f>+IF(AP38=[2]CONTROLES!$C$56,[2]CONTROLES!$D$56,IF(AP38=[2]CONTROLES!$C$57,[2]CONTROLES!$D$57,[2]CONTROLES!$D$58))</f>
        <v>0</v>
      </c>
      <c r="AR38" s="151"/>
      <c r="AS38" s="152">
        <f>+IF(AR38=[2]CONTROLES!$C$59,[2]CONTROLES!$D$59,[2]CONTROLES!$D$60)</f>
        <v>0</v>
      </c>
      <c r="AT38" s="151"/>
      <c r="AU38" s="152">
        <f>+IF(AT38=[2]CONTROLES!$C$61,[2]CONTROLES!$D$61,[2]CONTROLES!$D$62)</f>
        <v>0</v>
      </c>
      <c r="AV38" s="151"/>
      <c r="AW38" s="153">
        <f>+IF(AV38=[2]CONTROLES!$C$63,[2]CONTROLES!$D$63,IF(AV38=[2]CONTROLES!$C$64,[2]CONTROLES!$D$64,[2]CONTROLES!$D$65))</f>
        <v>0</v>
      </c>
      <c r="AX38" s="153">
        <f t="shared" si="0"/>
        <v>0</v>
      </c>
      <c r="AY38" s="154" t="str">
        <f t="shared" si="1"/>
        <v>Débil</v>
      </c>
      <c r="AZ38" s="362"/>
      <c r="BA38" s="334"/>
      <c r="BB38" s="359"/>
      <c r="BC38" s="353"/>
      <c r="BD38" s="356"/>
      <c r="BE38" s="356"/>
      <c r="BF38" s="136"/>
      <c r="BG38" s="136"/>
      <c r="BH38" s="179"/>
      <c r="BI38" s="136"/>
      <c r="BJ38" s="136"/>
      <c r="BK38" s="136"/>
      <c r="BL38" s="136"/>
      <c r="BM38" s="136" t="s">
        <v>171</v>
      </c>
      <c r="BN38" s="425"/>
      <c r="BO38" s="219"/>
      <c r="BP38" s="219"/>
      <c r="BQ38" s="219"/>
      <c r="BR38" s="219"/>
      <c r="BS38" s="219"/>
      <c r="BT38" s="219"/>
      <c r="BU38" s="219"/>
      <c r="BV38" s="219"/>
      <c r="BW38" s="219"/>
      <c r="BX38" s="219"/>
      <c r="BY38" s="219"/>
      <c r="BZ38" s="219"/>
      <c r="CA38" s="219"/>
      <c r="CB38" s="219"/>
      <c r="CC38" s="219"/>
      <c r="CD38" s="219"/>
      <c r="CE38" s="238"/>
      <c r="CF38" s="238"/>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265"/>
      <c r="DL38" s="265"/>
      <c r="DM38" s="265"/>
      <c r="DN38" s="265"/>
      <c r="DO38" s="265"/>
      <c r="DP38" s="66"/>
      <c r="DQ38" s="66"/>
      <c r="DR38" s="66"/>
      <c r="DS38" s="66"/>
      <c r="DT38" s="268"/>
      <c r="DU38" s="268"/>
      <c r="DV38" s="268"/>
      <c r="DW38" s="268"/>
      <c r="DX38" s="267"/>
      <c r="DY38" s="257"/>
      <c r="DZ38" s="257"/>
      <c r="EA38" s="257"/>
      <c r="EB38" s="257"/>
      <c r="EC38" s="66"/>
      <c r="ED38" s="66"/>
      <c r="EE38" s="66"/>
      <c r="EF38" s="66"/>
      <c r="EG38" s="66"/>
      <c r="EH38" s="328"/>
      <c r="EI38" s="328"/>
      <c r="EJ38" s="328"/>
      <c r="EK38" s="328"/>
    </row>
    <row r="39" spans="1:141" ht="111" customHeight="1" x14ac:dyDescent="0.2">
      <c r="A39" s="363">
        <v>6</v>
      </c>
      <c r="B39" s="374" t="s">
        <v>135</v>
      </c>
      <c r="C39" s="360" t="str">
        <f>VLOOKUP(B39,FORMULAS!$A$30:$B$46,2,0)</f>
        <v>Coordinar la adquisición de los bienes y servicios necesarios en la Caja de la Vivienda Popular, según la normatividad contractual legal vigente</v>
      </c>
      <c r="D39" s="360" t="str">
        <f>VLOOKUP(B39,FORMULAS!$A$30:$C$46,3,0)</f>
        <v>Director de Gestión Corporativa</v>
      </c>
      <c r="E39" s="160" t="s">
        <v>371</v>
      </c>
      <c r="F39" s="329" t="s">
        <v>370</v>
      </c>
      <c r="G39" s="160" t="s">
        <v>352</v>
      </c>
      <c r="H39" s="329" t="s">
        <v>368</v>
      </c>
      <c r="I39" s="329" t="s">
        <v>369</v>
      </c>
      <c r="J39" s="360" t="s">
        <v>605</v>
      </c>
      <c r="K39" s="147" t="s">
        <v>650</v>
      </c>
      <c r="L39" s="147" t="s">
        <v>650</v>
      </c>
      <c r="M39" s="147" t="s">
        <v>650</v>
      </c>
      <c r="N39" s="147" t="s">
        <v>650</v>
      </c>
      <c r="O39" s="360" t="s">
        <v>285</v>
      </c>
      <c r="P39" s="332" t="str">
        <f>VLOOKUP(O39,FORMULAS!$A$77:$B$82,2,0)</f>
        <v>Improbable</v>
      </c>
      <c r="Q39" s="351" t="str">
        <f>+P39</f>
        <v>Improbable</v>
      </c>
      <c r="R39" s="332" t="str">
        <f>VLOOKUP(A39,'Impacto Ri Inhe'!$B$5:$AF$41,31,1)</f>
        <v>Mayor</v>
      </c>
      <c r="S39" s="351" t="str">
        <f>CONCATENATE(R39,"-",Q39)</f>
        <v>Mayor-Improbable</v>
      </c>
      <c r="T39" s="354" t="str">
        <f>VLOOKUP(S39,FORMULAS!$I$77:$J$97,2,0)</f>
        <v>Alto</v>
      </c>
      <c r="U39" s="148">
        <v>1</v>
      </c>
      <c r="V39" s="149" t="s">
        <v>373</v>
      </c>
      <c r="W39" s="149" t="s">
        <v>363</v>
      </c>
      <c r="X39" s="149" t="s">
        <v>374</v>
      </c>
      <c r="Y39" s="150" t="s">
        <v>12</v>
      </c>
      <c r="Z39" s="134">
        <f>+IF(Y39='Tabla Valoración controles'!$D$4,'Tabla Valoración controles'!$F$4,IF('Mapa Corrupcion'!Y39='Tabla Valoración controles'!$D$5,'Tabla Valoración controles'!$F$5,IF(Y39=FORMULAS!$A$10,0,'Tabla Valoración controles'!$F$6)))</f>
        <v>0.25</v>
      </c>
      <c r="AA39" s="150" t="s">
        <v>8</v>
      </c>
      <c r="AB39" s="135">
        <f>+IF(AA39='Tabla Valoración controles'!$D$7,'Tabla Valoración controles'!$F$7,IF(Y39=FORMULAS!$A$10,0,'Tabla Valoración controles'!$F$8))</f>
        <v>0.15</v>
      </c>
      <c r="AC39" s="150" t="s">
        <v>17</v>
      </c>
      <c r="AD39" s="134">
        <f>+IF(AC39='Tabla Valoración controles'!$D$9,'Tabla Valoración controles'!$F$9,IF(Y39=FORMULAS!$A$10,0,'Tabla Valoración controles'!$F$10))</f>
        <v>0</v>
      </c>
      <c r="AE39" s="150" t="s">
        <v>21</v>
      </c>
      <c r="AF39" s="134">
        <f>+IF(AE39='Tabla Valoración controles'!$D$9,'Tabla Valoración controles'!$F$9,IF(AA39=FORMULAS!$A$10,0,'Tabla Valoración controles'!$F$10))</f>
        <v>0</v>
      </c>
      <c r="AG39" s="150" t="s">
        <v>77</v>
      </c>
      <c r="AH39" s="134">
        <f>+IF(AG39='Tabla Valoración controles'!$D$13,'Tabla Valoración controles'!$F$13,'Tabla Valoración controles'!$F$14)</f>
        <v>0</v>
      </c>
      <c r="AI39" s="193">
        <f t="shared" si="2"/>
        <v>0.4</v>
      </c>
      <c r="AJ39" s="151" t="s">
        <v>685</v>
      </c>
      <c r="AK39" s="152">
        <f>+IF(AJ39=[2]CONTROLES!$C$50,[2]CONTROLES!$D$50,[2]CONTROLES!$D$51)</f>
        <v>15</v>
      </c>
      <c r="AL39" s="151" t="s">
        <v>691</v>
      </c>
      <c r="AM39" s="152">
        <f>+IF(AL39=[2]CONTROLES!$C$52,[2]CONTROLES!$D$52,[2]CONTROLES!$D$53)</f>
        <v>15</v>
      </c>
      <c r="AN39" s="151" t="s">
        <v>694</v>
      </c>
      <c r="AO39" s="152">
        <f>+IF(AN39=[2]CONTROLES!$C$54,[2]CONTROLES!$D$54,[2]CONTROLES!$D$55)</f>
        <v>15</v>
      </c>
      <c r="AP39" s="151" t="s">
        <v>697</v>
      </c>
      <c r="AQ39" s="152">
        <f>+IF(AP39=[2]CONTROLES!$C$56,[2]CONTROLES!$D$56,IF(AP39=[2]CONTROLES!$C$57,[2]CONTROLES!$D$57,[2]CONTROLES!$D$58))</f>
        <v>15</v>
      </c>
      <c r="AR39" s="151" t="s">
        <v>701</v>
      </c>
      <c r="AS39" s="152">
        <f>+IF(AR39=[2]CONTROLES!$C$59,[2]CONTROLES!$D$59,[2]CONTROLES!$D$60)</f>
        <v>15</v>
      </c>
      <c r="AT39" s="151" t="s">
        <v>704</v>
      </c>
      <c r="AU39" s="152">
        <f>+IF(AT39=[2]CONTROLES!$C$61,[2]CONTROLES!$D$61,[2]CONTROLES!$D$62)</f>
        <v>15</v>
      </c>
      <c r="AV39" s="151" t="s">
        <v>707</v>
      </c>
      <c r="AW39" s="153">
        <f>+IF(AV39=[2]CONTROLES!$C$63,[2]CONTROLES!$D$63,IF(AV39=[2]CONTROLES!$C$64,[2]CONTROLES!$D$64,[2]CONTROLES!$D$65))</f>
        <v>10</v>
      </c>
      <c r="AX39" s="153">
        <f t="shared" si="0"/>
        <v>100</v>
      </c>
      <c r="AY39" s="154" t="str">
        <f t="shared" si="1"/>
        <v>Fuerte</v>
      </c>
      <c r="AZ39" s="360" t="s">
        <v>286</v>
      </c>
      <c r="BA39" s="332" t="str">
        <f>VLOOKUP(AZ39,FORMULAS!$A$77:$B$82,2,0)</f>
        <v>Rara vez</v>
      </c>
      <c r="BB39" s="357" t="str">
        <f>+R39</f>
        <v>Mayor</v>
      </c>
      <c r="BC39" s="351" t="str">
        <f>CONCATENATE(BB39,"-",BA39)</f>
        <v>Mayor-Rara vez</v>
      </c>
      <c r="BD39" s="354" t="str">
        <f>VLOOKUP(BC39,FORMULAS!$I$77:$J$97,2,0)</f>
        <v>Alto</v>
      </c>
      <c r="BE39" s="354" t="s">
        <v>118</v>
      </c>
      <c r="BF39" s="179" t="s">
        <v>375</v>
      </c>
      <c r="BG39" s="179" t="s">
        <v>797</v>
      </c>
      <c r="BH39" s="179" t="s">
        <v>225</v>
      </c>
      <c r="BI39" s="155">
        <v>44927</v>
      </c>
      <c r="BJ39" s="155">
        <v>45077</v>
      </c>
      <c r="BK39" s="179" t="s">
        <v>376</v>
      </c>
      <c r="BL39" s="179" t="s">
        <v>377</v>
      </c>
      <c r="BM39" s="136" t="s">
        <v>173</v>
      </c>
      <c r="BN39" s="423" t="s">
        <v>363</v>
      </c>
      <c r="BO39" s="219"/>
      <c r="BP39" s="219"/>
      <c r="BQ39" s="219"/>
      <c r="BR39" s="219"/>
      <c r="BS39" s="219"/>
      <c r="BT39" s="219"/>
      <c r="BU39" s="219"/>
      <c r="BV39" s="219"/>
      <c r="BW39" s="219"/>
      <c r="BX39" s="219"/>
      <c r="BY39" s="219"/>
      <c r="BZ39" s="219"/>
      <c r="CA39" s="219"/>
      <c r="CB39" s="219"/>
      <c r="CC39" s="219"/>
      <c r="CD39" s="219"/>
      <c r="CE39" s="208"/>
      <c r="CF39" s="208"/>
      <c r="CG39" s="208"/>
      <c r="CH39" s="218"/>
      <c r="CI39" s="208"/>
      <c r="CJ39" s="208"/>
      <c r="CK39" s="208"/>
      <c r="CL39" s="208"/>
      <c r="CM39" s="208"/>
      <c r="CN39" s="208"/>
      <c r="CO39" s="208"/>
      <c r="CP39" s="208"/>
      <c r="CQ39" s="208"/>
      <c r="CR39" s="208"/>
      <c r="CS39" s="208"/>
      <c r="CT39" s="218"/>
      <c r="CU39" s="149"/>
      <c r="CV39" s="208"/>
      <c r="CW39" s="207"/>
      <c r="CX39" s="207"/>
      <c r="CY39" s="149"/>
      <c r="CZ39" s="208"/>
      <c r="DA39" s="207"/>
      <c r="DB39" s="207"/>
      <c r="DC39" s="149"/>
      <c r="DD39" s="208"/>
      <c r="DE39" s="207"/>
      <c r="DF39" s="207"/>
      <c r="DG39" s="149"/>
      <c r="DH39" s="208"/>
      <c r="DI39" s="207"/>
      <c r="DJ39" s="207"/>
      <c r="DK39" s="263"/>
      <c r="DL39" s="263"/>
      <c r="DM39" s="263"/>
      <c r="DN39" s="273"/>
      <c r="DO39" s="247"/>
      <c r="DP39" s="66"/>
      <c r="DQ39" s="66"/>
      <c r="DR39" s="66"/>
      <c r="DS39" s="66"/>
      <c r="DT39" s="263"/>
      <c r="DU39" s="263"/>
      <c r="DV39" s="263"/>
      <c r="DW39" s="273"/>
      <c r="DX39" s="275"/>
      <c r="DY39" s="263"/>
      <c r="DZ39" s="263"/>
      <c r="EA39" s="258"/>
      <c r="EB39" s="258"/>
      <c r="EC39" s="244"/>
      <c r="ED39" s="66"/>
      <c r="EE39" s="250"/>
      <c r="EF39" s="296"/>
      <c r="EG39" s="66"/>
      <c r="EH39" s="326"/>
      <c r="EI39" s="326"/>
      <c r="EJ39" s="326"/>
      <c r="EK39" s="326"/>
    </row>
    <row r="40" spans="1:141" ht="39.75" customHeight="1" x14ac:dyDescent="0.25">
      <c r="A40" s="364"/>
      <c r="B40" s="375"/>
      <c r="C40" s="361"/>
      <c r="D40" s="361"/>
      <c r="E40" s="160"/>
      <c r="F40" s="330"/>
      <c r="G40" s="160" t="s">
        <v>372</v>
      </c>
      <c r="H40" s="330"/>
      <c r="I40" s="330"/>
      <c r="J40" s="361"/>
      <c r="K40" s="180"/>
      <c r="L40" s="180"/>
      <c r="M40" s="180"/>
      <c r="N40" s="180"/>
      <c r="O40" s="361"/>
      <c r="P40" s="333"/>
      <c r="Q40" s="352"/>
      <c r="R40" s="333"/>
      <c r="S40" s="352"/>
      <c r="T40" s="355"/>
      <c r="U40" s="148"/>
      <c r="V40" s="149"/>
      <c r="W40" s="149"/>
      <c r="X40" s="149"/>
      <c r="Y40" s="150" t="s">
        <v>115</v>
      </c>
      <c r="Z40" s="134">
        <f>+IF(Y40='Tabla Valoración controles'!$D$4,'Tabla Valoración controles'!$F$4,IF('Mapa Corrupcion'!Y40='Tabla Valoración controles'!$D$5,'Tabla Valoración controles'!$F$5,IF(Y40=FORMULAS!$A$10,0,'Tabla Valoración controles'!$F$6)))</f>
        <v>0</v>
      </c>
      <c r="AA40" s="150"/>
      <c r="AB40" s="135">
        <f>+IF(AA40='Tabla Valoración controles'!$D$7,'Tabla Valoración controles'!$F$7,IF(Y40=FORMULAS!$A$10,0,'Tabla Valoración controles'!$F$8))</f>
        <v>0</v>
      </c>
      <c r="AC40" s="150"/>
      <c r="AD40" s="134">
        <f>+IF(AC40='Tabla Valoración controles'!$D$9,'Tabla Valoración controles'!$F$9,IF(Y40=FORMULAS!$A$10,0,'Tabla Valoración controles'!$F$10))</f>
        <v>0</v>
      </c>
      <c r="AE40" s="150"/>
      <c r="AF40" s="134">
        <f>+IF(AE40='Tabla Valoración controles'!$D$9,'Tabla Valoración controles'!$F$9,IF(AA40=FORMULAS!$A$10,0,'Tabla Valoración controles'!$F$10))</f>
        <v>0</v>
      </c>
      <c r="AG40" s="150"/>
      <c r="AH40" s="134">
        <f>+IF(AG40='Tabla Valoración controles'!$D$13,'Tabla Valoración controles'!$F$13,'Tabla Valoración controles'!$F$14)</f>
        <v>0</v>
      </c>
      <c r="AI40" s="193">
        <f t="shared" si="2"/>
        <v>0</v>
      </c>
      <c r="AJ40" s="151"/>
      <c r="AK40" s="152">
        <f>+IF(AJ40=[2]CONTROLES!$C$50,[2]CONTROLES!$D$50,[2]CONTROLES!$D$51)</f>
        <v>0</v>
      </c>
      <c r="AL40" s="151"/>
      <c r="AM40" s="152">
        <f>+IF(AL40=[2]CONTROLES!$C$52,[2]CONTROLES!$D$52,[2]CONTROLES!$D$53)</f>
        <v>0</v>
      </c>
      <c r="AN40" s="151"/>
      <c r="AO40" s="152">
        <f>+IF(AN40=[2]CONTROLES!$C$54,[2]CONTROLES!$D$54,[2]CONTROLES!$D$55)</f>
        <v>0</v>
      </c>
      <c r="AP40" s="151"/>
      <c r="AQ40" s="152">
        <f>+IF(AP40=[2]CONTROLES!$C$56,[2]CONTROLES!$D$56,IF(AP40=[2]CONTROLES!$C$57,[2]CONTROLES!$D$57,[2]CONTROLES!$D$58))</f>
        <v>0</v>
      </c>
      <c r="AR40" s="151"/>
      <c r="AS40" s="152">
        <f>+IF(AR40=[2]CONTROLES!$C$59,[2]CONTROLES!$D$59,[2]CONTROLES!$D$60)</f>
        <v>0</v>
      </c>
      <c r="AT40" s="151"/>
      <c r="AU40" s="152">
        <f>+IF(AT40=[2]CONTROLES!$C$61,[2]CONTROLES!$D$61,[2]CONTROLES!$D$62)</f>
        <v>0</v>
      </c>
      <c r="AV40" s="151"/>
      <c r="AW40" s="153">
        <f>+IF(AV40=[2]CONTROLES!$C$63,[2]CONTROLES!$D$63,IF(AV40=[2]CONTROLES!$C$64,[2]CONTROLES!$D$64,[2]CONTROLES!$D$65))</f>
        <v>0</v>
      </c>
      <c r="AX40" s="153">
        <f t="shared" si="0"/>
        <v>0</v>
      </c>
      <c r="AY40" s="154" t="str">
        <f t="shared" si="1"/>
        <v>Débil</v>
      </c>
      <c r="AZ40" s="361"/>
      <c r="BA40" s="333"/>
      <c r="BB40" s="358"/>
      <c r="BC40" s="352"/>
      <c r="BD40" s="355"/>
      <c r="BE40" s="355"/>
      <c r="BF40" s="136"/>
      <c r="BG40" s="136"/>
      <c r="BH40" s="179"/>
      <c r="BI40" s="136"/>
      <c r="BJ40" s="136"/>
      <c r="BK40" s="136"/>
      <c r="BL40" s="136"/>
      <c r="BM40" s="136" t="s">
        <v>171</v>
      </c>
      <c r="BN40" s="424"/>
      <c r="BO40" s="219"/>
      <c r="BP40" s="219"/>
      <c r="BQ40" s="219"/>
      <c r="BR40" s="219"/>
      <c r="BS40" s="219"/>
      <c r="BT40" s="219"/>
      <c r="BU40" s="219"/>
      <c r="BV40" s="219"/>
      <c r="BW40" s="219"/>
      <c r="BX40" s="219"/>
      <c r="BY40" s="219"/>
      <c r="BZ40" s="219"/>
      <c r="CA40" s="219"/>
      <c r="CB40" s="219"/>
      <c r="CC40" s="219"/>
      <c r="CD40" s="219"/>
      <c r="CE40" s="238"/>
      <c r="CF40" s="238"/>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263"/>
      <c r="DL40" s="263"/>
      <c r="DM40" s="276"/>
      <c r="DN40" s="276"/>
      <c r="DO40" s="276"/>
      <c r="DP40" s="66"/>
      <c r="DQ40" s="66"/>
      <c r="DR40" s="66"/>
      <c r="DS40" s="66"/>
      <c r="DT40" s="268"/>
      <c r="DU40" s="268"/>
      <c r="DV40" s="268"/>
      <c r="DW40" s="268"/>
      <c r="DX40" s="267"/>
      <c r="DY40" s="277"/>
      <c r="DZ40" s="256"/>
      <c r="EA40" s="256"/>
      <c r="EB40" s="256"/>
      <c r="EC40" s="66"/>
      <c r="ED40" s="66"/>
      <c r="EE40" s="66"/>
      <c r="EF40" s="66"/>
      <c r="EG40" s="66"/>
      <c r="EH40" s="327"/>
      <c r="EI40" s="327"/>
      <c r="EJ40" s="327"/>
      <c r="EK40" s="327"/>
    </row>
    <row r="41" spans="1:141" ht="39.75" customHeight="1" x14ac:dyDescent="0.2">
      <c r="A41" s="364"/>
      <c r="B41" s="375"/>
      <c r="C41" s="361"/>
      <c r="D41" s="361"/>
      <c r="E41" s="160"/>
      <c r="F41" s="330"/>
      <c r="G41" s="160"/>
      <c r="H41" s="330"/>
      <c r="I41" s="330"/>
      <c r="J41" s="361"/>
      <c r="K41" s="180"/>
      <c r="L41" s="180"/>
      <c r="M41" s="180"/>
      <c r="N41" s="180"/>
      <c r="O41" s="361"/>
      <c r="P41" s="333"/>
      <c r="Q41" s="352"/>
      <c r="R41" s="333"/>
      <c r="S41" s="352"/>
      <c r="T41" s="355"/>
      <c r="U41" s="148"/>
      <c r="V41" s="156"/>
      <c r="W41" s="156"/>
      <c r="X41" s="156"/>
      <c r="Y41" s="150" t="s">
        <v>115</v>
      </c>
      <c r="Z41" s="134">
        <f>+IF(Y41='Tabla Valoración controles'!$D$4,'Tabla Valoración controles'!$F$4,IF('Mapa Corrupcion'!Y41='Tabla Valoración controles'!$D$5,'Tabla Valoración controles'!$F$5,IF(Y41=FORMULAS!$A$10,0,'Tabla Valoración controles'!$F$6)))</f>
        <v>0</v>
      </c>
      <c r="AA41" s="150"/>
      <c r="AB41" s="135">
        <f>+IF(AA41='Tabla Valoración controles'!$D$7,'Tabla Valoración controles'!$F$7,IF(Y41=FORMULAS!$A$10,0,'Tabla Valoración controles'!$F$8))</f>
        <v>0</v>
      </c>
      <c r="AC41" s="150"/>
      <c r="AD41" s="134">
        <f>+IF(AC41='Tabla Valoración controles'!$D$9,'Tabla Valoración controles'!$F$9,IF(Y41=FORMULAS!$A$10,0,'Tabla Valoración controles'!$F$10))</f>
        <v>0</v>
      </c>
      <c r="AE41" s="150"/>
      <c r="AF41" s="134">
        <f>+IF(AE41='Tabla Valoración controles'!$D$9,'Tabla Valoración controles'!$F$9,IF(AA41=FORMULAS!$A$10,0,'Tabla Valoración controles'!$F$10))</f>
        <v>0</v>
      </c>
      <c r="AG41" s="150"/>
      <c r="AH41" s="134">
        <f>+IF(AG41='Tabla Valoración controles'!$D$13,'Tabla Valoración controles'!$F$13,'Tabla Valoración controles'!$F$14)</f>
        <v>0</v>
      </c>
      <c r="AI41" s="193">
        <f t="shared" si="2"/>
        <v>0</v>
      </c>
      <c r="AJ41" s="151"/>
      <c r="AK41" s="152">
        <f>+IF(AJ41=[2]CONTROLES!$C$50,[2]CONTROLES!$D$50,[2]CONTROLES!$D$51)</f>
        <v>0</v>
      </c>
      <c r="AL41" s="151"/>
      <c r="AM41" s="152">
        <f>+IF(AL41=[2]CONTROLES!$C$52,[2]CONTROLES!$D$52,[2]CONTROLES!$D$53)</f>
        <v>0</v>
      </c>
      <c r="AN41" s="151"/>
      <c r="AO41" s="152">
        <f>+IF(AN41=[2]CONTROLES!$C$54,[2]CONTROLES!$D$54,[2]CONTROLES!$D$55)</f>
        <v>0</v>
      </c>
      <c r="AP41" s="151"/>
      <c r="AQ41" s="152">
        <f>+IF(AP41=[2]CONTROLES!$C$56,[2]CONTROLES!$D$56,IF(AP41=[2]CONTROLES!$C$57,[2]CONTROLES!$D$57,[2]CONTROLES!$D$58))</f>
        <v>0</v>
      </c>
      <c r="AR41" s="151"/>
      <c r="AS41" s="152">
        <f>+IF(AR41=[2]CONTROLES!$C$59,[2]CONTROLES!$D$59,[2]CONTROLES!$D$60)</f>
        <v>0</v>
      </c>
      <c r="AT41" s="151"/>
      <c r="AU41" s="152">
        <f>+IF(AT41=[2]CONTROLES!$C$61,[2]CONTROLES!$D$61,[2]CONTROLES!$D$62)</f>
        <v>0</v>
      </c>
      <c r="AV41" s="151"/>
      <c r="AW41" s="153">
        <f>+IF(AV41=[2]CONTROLES!$C$63,[2]CONTROLES!$D$63,IF(AV41=[2]CONTROLES!$C$64,[2]CONTROLES!$D$64,[2]CONTROLES!$D$65))</f>
        <v>0</v>
      </c>
      <c r="AX41" s="153">
        <f t="shared" si="0"/>
        <v>0</v>
      </c>
      <c r="AY41" s="154" t="str">
        <f t="shared" si="1"/>
        <v>Débil</v>
      </c>
      <c r="AZ41" s="361"/>
      <c r="BA41" s="333"/>
      <c r="BB41" s="358"/>
      <c r="BC41" s="352"/>
      <c r="BD41" s="355"/>
      <c r="BE41" s="355"/>
      <c r="BF41" s="136"/>
      <c r="BG41" s="136"/>
      <c r="BH41" s="179"/>
      <c r="BI41" s="136"/>
      <c r="BJ41" s="136"/>
      <c r="BK41" s="136"/>
      <c r="BL41" s="136"/>
      <c r="BM41" s="136" t="s">
        <v>171</v>
      </c>
      <c r="BN41" s="424"/>
      <c r="BO41" s="219"/>
      <c r="BP41" s="219"/>
      <c r="BQ41" s="219"/>
      <c r="BR41" s="219"/>
      <c r="BS41" s="219"/>
      <c r="BT41" s="219"/>
      <c r="BU41" s="219"/>
      <c r="BV41" s="219"/>
      <c r="BW41" s="219"/>
      <c r="BX41" s="219"/>
      <c r="BY41" s="219"/>
      <c r="BZ41" s="219"/>
      <c r="CA41" s="219"/>
      <c r="CB41" s="219"/>
      <c r="CC41" s="219"/>
      <c r="CD41" s="219"/>
      <c r="CE41" s="238"/>
      <c r="CF41" s="238"/>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265"/>
      <c r="DL41" s="265"/>
      <c r="DM41" s="265"/>
      <c r="DN41" s="265"/>
      <c r="DO41" s="265"/>
      <c r="DP41" s="66"/>
      <c r="DQ41" s="66"/>
      <c r="DR41" s="66"/>
      <c r="DS41" s="66"/>
      <c r="DT41" s="268"/>
      <c r="DU41" s="268"/>
      <c r="DV41" s="268"/>
      <c r="DW41" s="268"/>
      <c r="DX41" s="267"/>
      <c r="DY41" s="256"/>
      <c r="DZ41" s="256"/>
      <c r="EA41" s="256"/>
      <c r="EB41" s="256"/>
      <c r="EC41" s="66"/>
      <c r="ED41" s="66"/>
      <c r="EE41" s="66"/>
      <c r="EF41" s="66"/>
      <c r="EG41" s="66"/>
      <c r="EH41" s="327"/>
      <c r="EI41" s="327"/>
      <c r="EJ41" s="327"/>
      <c r="EK41" s="327"/>
    </row>
    <row r="42" spans="1:141" ht="39.75" customHeight="1" x14ac:dyDescent="0.2">
      <c r="A42" s="364"/>
      <c r="B42" s="375"/>
      <c r="C42" s="361"/>
      <c r="D42" s="361"/>
      <c r="E42" s="160"/>
      <c r="F42" s="330"/>
      <c r="G42" s="160"/>
      <c r="H42" s="330"/>
      <c r="I42" s="330"/>
      <c r="J42" s="361"/>
      <c r="K42" s="180"/>
      <c r="L42" s="180"/>
      <c r="M42" s="180"/>
      <c r="N42" s="180"/>
      <c r="O42" s="361"/>
      <c r="P42" s="333"/>
      <c r="Q42" s="352"/>
      <c r="R42" s="333"/>
      <c r="S42" s="352"/>
      <c r="T42" s="355"/>
      <c r="U42" s="148"/>
      <c r="V42" s="156"/>
      <c r="W42" s="156"/>
      <c r="X42" s="156"/>
      <c r="Y42" s="150" t="s">
        <v>115</v>
      </c>
      <c r="Z42" s="134">
        <f>+IF(Y42='Tabla Valoración controles'!$D$4,'Tabla Valoración controles'!$F$4,IF('Mapa Corrupcion'!Y42='Tabla Valoración controles'!$D$5,'Tabla Valoración controles'!$F$5,IF(Y42=FORMULAS!$A$10,0,'Tabla Valoración controles'!$F$6)))</f>
        <v>0</v>
      </c>
      <c r="AA42" s="150"/>
      <c r="AB42" s="135">
        <f>+IF(AA42='Tabla Valoración controles'!$D$7,'Tabla Valoración controles'!$F$7,IF(Y42=FORMULAS!$A$10,0,'Tabla Valoración controles'!$F$8))</f>
        <v>0</v>
      </c>
      <c r="AC42" s="150"/>
      <c r="AD42" s="134">
        <f>+IF(AC42='Tabla Valoración controles'!$D$9,'Tabla Valoración controles'!$F$9,IF(Y42=FORMULAS!$A$10,0,'Tabla Valoración controles'!$F$10))</f>
        <v>0</v>
      </c>
      <c r="AE42" s="150"/>
      <c r="AF42" s="134">
        <f>+IF(AE42='Tabla Valoración controles'!$D$9,'Tabla Valoración controles'!$F$9,IF(AA42=FORMULAS!$A$10,0,'Tabla Valoración controles'!$F$10))</f>
        <v>0</v>
      </c>
      <c r="AG42" s="150"/>
      <c r="AH42" s="134">
        <f>+IF(AG42='Tabla Valoración controles'!$D$13,'Tabla Valoración controles'!$F$13,'Tabla Valoración controles'!$F$14)</f>
        <v>0</v>
      </c>
      <c r="AI42" s="193">
        <f t="shared" si="2"/>
        <v>0</v>
      </c>
      <c r="AJ42" s="151"/>
      <c r="AK42" s="152">
        <f>+IF(AJ42=[2]CONTROLES!$C$50,[2]CONTROLES!$D$50,[2]CONTROLES!$D$51)</f>
        <v>0</v>
      </c>
      <c r="AL42" s="151"/>
      <c r="AM42" s="152">
        <f>+IF(AL42=[2]CONTROLES!$C$52,[2]CONTROLES!$D$52,[2]CONTROLES!$D$53)</f>
        <v>0</v>
      </c>
      <c r="AN42" s="151"/>
      <c r="AO42" s="152">
        <f>+IF(AN42=[2]CONTROLES!$C$54,[2]CONTROLES!$D$54,[2]CONTROLES!$D$55)</f>
        <v>0</v>
      </c>
      <c r="AP42" s="151"/>
      <c r="AQ42" s="152">
        <f>+IF(AP42=[2]CONTROLES!$C$56,[2]CONTROLES!$D$56,IF(AP42=[2]CONTROLES!$C$57,[2]CONTROLES!$D$57,[2]CONTROLES!$D$58))</f>
        <v>0</v>
      </c>
      <c r="AR42" s="151"/>
      <c r="AS42" s="152">
        <f>+IF(AR42=[2]CONTROLES!$C$59,[2]CONTROLES!$D$59,[2]CONTROLES!$D$60)</f>
        <v>0</v>
      </c>
      <c r="AT42" s="151"/>
      <c r="AU42" s="152">
        <f>+IF(AT42=[2]CONTROLES!$C$61,[2]CONTROLES!$D$61,[2]CONTROLES!$D$62)</f>
        <v>0</v>
      </c>
      <c r="AV42" s="151"/>
      <c r="AW42" s="153">
        <f>+IF(AV42=[2]CONTROLES!$C$63,[2]CONTROLES!$D$63,IF(AV42=[2]CONTROLES!$C$64,[2]CONTROLES!$D$64,[2]CONTROLES!$D$65))</f>
        <v>0</v>
      </c>
      <c r="AX42" s="153">
        <f t="shared" si="0"/>
        <v>0</v>
      </c>
      <c r="AY42" s="154" t="str">
        <f t="shared" si="1"/>
        <v>Débil</v>
      </c>
      <c r="AZ42" s="361"/>
      <c r="BA42" s="333"/>
      <c r="BB42" s="358"/>
      <c r="BC42" s="352"/>
      <c r="BD42" s="355"/>
      <c r="BE42" s="355"/>
      <c r="BF42" s="136"/>
      <c r="BG42" s="136"/>
      <c r="BH42" s="179"/>
      <c r="BI42" s="136"/>
      <c r="BJ42" s="136"/>
      <c r="BK42" s="136"/>
      <c r="BL42" s="136"/>
      <c r="BM42" s="136" t="s">
        <v>171</v>
      </c>
      <c r="BN42" s="424"/>
      <c r="BO42" s="219"/>
      <c r="BP42" s="219"/>
      <c r="BQ42" s="219"/>
      <c r="BR42" s="219"/>
      <c r="BS42" s="219"/>
      <c r="BT42" s="219"/>
      <c r="BU42" s="219"/>
      <c r="BV42" s="219"/>
      <c r="BW42" s="219"/>
      <c r="BX42" s="219"/>
      <c r="BY42" s="219"/>
      <c r="BZ42" s="219"/>
      <c r="CA42" s="219"/>
      <c r="CB42" s="219"/>
      <c r="CC42" s="219"/>
      <c r="CD42" s="219"/>
      <c r="CE42" s="238"/>
      <c r="CF42" s="238"/>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265"/>
      <c r="DL42" s="265"/>
      <c r="DM42" s="265"/>
      <c r="DN42" s="265"/>
      <c r="DO42" s="265"/>
      <c r="DP42" s="66"/>
      <c r="DQ42" s="66"/>
      <c r="DR42" s="66"/>
      <c r="DS42" s="66"/>
      <c r="DT42" s="268"/>
      <c r="DU42" s="268"/>
      <c r="DV42" s="268"/>
      <c r="DW42" s="268"/>
      <c r="DX42" s="267"/>
      <c r="DY42" s="256"/>
      <c r="DZ42" s="256"/>
      <c r="EA42" s="256"/>
      <c r="EB42" s="256"/>
      <c r="EC42" s="66"/>
      <c r="ED42" s="66"/>
      <c r="EE42" s="66"/>
      <c r="EF42" s="66"/>
      <c r="EG42" s="66"/>
      <c r="EH42" s="327"/>
      <c r="EI42" s="327"/>
      <c r="EJ42" s="327"/>
      <c r="EK42" s="327"/>
    </row>
    <row r="43" spans="1:141" ht="39.75" customHeight="1" x14ac:dyDescent="0.2">
      <c r="A43" s="364"/>
      <c r="B43" s="375"/>
      <c r="C43" s="361"/>
      <c r="D43" s="361"/>
      <c r="E43" s="160"/>
      <c r="F43" s="330"/>
      <c r="G43" s="160"/>
      <c r="H43" s="330"/>
      <c r="I43" s="330"/>
      <c r="J43" s="361"/>
      <c r="K43" s="180"/>
      <c r="L43" s="180"/>
      <c r="M43" s="180"/>
      <c r="N43" s="180"/>
      <c r="O43" s="361"/>
      <c r="P43" s="333"/>
      <c r="Q43" s="352"/>
      <c r="R43" s="333"/>
      <c r="S43" s="352"/>
      <c r="T43" s="355"/>
      <c r="U43" s="148"/>
      <c r="V43" s="156"/>
      <c r="W43" s="156"/>
      <c r="X43" s="156"/>
      <c r="Y43" s="150" t="s">
        <v>115</v>
      </c>
      <c r="Z43" s="134">
        <f>+IF(Y43='Tabla Valoración controles'!$D$4,'Tabla Valoración controles'!$F$4,IF('Mapa Corrupcion'!Y43='Tabla Valoración controles'!$D$5,'Tabla Valoración controles'!$F$5,IF(Y43=FORMULAS!$A$10,0,'Tabla Valoración controles'!$F$6)))</f>
        <v>0</v>
      </c>
      <c r="AA43" s="150"/>
      <c r="AB43" s="135">
        <f>+IF(AA43='Tabla Valoración controles'!$D$7,'Tabla Valoración controles'!$F$7,IF(Y43=FORMULAS!$A$10,0,'Tabla Valoración controles'!$F$8))</f>
        <v>0</v>
      </c>
      <c r="AC43" s="150"/>
      <c r="AD43" s="134">
        <f>+IF(AC43='Tabla Valoración controles'!$D$9,'Tabla Valoración controles'!$F$9,IF(Y43=FORMULAS!$A$10,0,'Tabla Valoración controles'!$F$10))</f>
        <v>0</v>
      </c>
      <c r="AE43" s="150"/>
      <c r="AF43" s="134">
        <f>+IF(AE43='Tabla Valoración controles'!$D$9,'Tabla Valoración controles'!$F$9,IF(AA43=FORMULAS!$A$10,0,'Tabla Valoración controles'!$F$10))</f>
        <v>0</v>
      </c>
      <c r="AG43" s="150"/>
      <c r="AH43" s="134">
        <f>+IF(AG43='Tabla Valoración controles'!$D$13,'Tabla Valoración controles'!$F$13,'Tabla Valoración controles'!$F$14)</f>
        <v>0</v>
      </c>
      <c r="AI43" s="193">
        <f t="shared" si="2"/>
        <v>0</v>
      </c>
      <c r="AJ43" s="151"/>
      <c r="AK43" s="152">
        <f>+IF(AJ43=[2]CONTROLES!$C$50,[2]CONTROLES!$D$50,[2]CONTROLES!$D$51)</f>
        <v>0</v>
      </c>
      <c r="AL43" s="151"/>
      <c r="AM43" s="152">
        <f>+IF(AL43=[2]CONTROLES!$C$52,[2]CONTROLES!$D$52,[2]CONTROLES!$D$53)</f>
        <v>0</v>
      </c>
      <c r="AN43" s="151"/>
      <c r="AO43" s="152">
        <f>+IF(AN43=[2]CONTROLES!$C$54,[2]CONTROLES!$D$54,[2]CONTROLES!$D$55)</f>
        <v>0</v>
      </c>
      <c r="AP43" s="151"/>
      <c r="AQ43" s="152">
        <f>+IF(AP43=[2]CONTROLES!$C$56,[2]CONTROLES!$D$56,IF(AP43=[2]CONTROLES!$C$57,[2]CONTROLES!$D$57,[2]CONTROLES!$D$58))</f>
        <v>0</v>
      </c>
      <c r="AR43" s="151"/>
      <c r="AS43" s="152">
        <f>+IF(AR43=[2]CONTROLES!$C$59,[2]CONTROLES!$D$59,[2]CONTROLES!$D$60)</f>
        <v>0</v>
      </c>
      <c r="AT43" s="151"/>
      <c r="AU43" s="152">
        <f>+IF(AT43=[2]CONTROLES!$C$61,[2]CONTROLES!$D$61,[2]CONTROLES!$D$62)</f>
        <v>0</v>
      </c>
      <c r="AV43" s="151"/>
      <c r="AW43" s="153">
        <f>+IF(AV43=[2]CONTROLES!$C$63,[2]CONTROLES!$D$63,IF(AV43=[2]CONTROLES!$C$64,[2]CONTROLES!$D$64,[2]CONTROLES!$D$65))</f>
        <v>0</v>
      </c>
      <c r="AX43" s="153">
        <f t="shared" si="0"/>
        <v>0</v>
      </c>
      <c r="AY43" s="154" t="str">
        <f t="shared" si="1"/>
        <v>Débil</v>
      </c>
      <c r="AZ43" s="361"/>
      <c r="BA43" s="333"/>
      <c r="BB43" s="358"/>
      <c r="BC43" s="352"/>
      <c r="BD43" s="355"/>
      <c r="BE43" s="355"/>
      <c r="BF43" s="136"/>
      <c r="BG43" s="136"/>
      <c r="BH43" s="179"/>
      <c r="BI43" s="136"/>
      <c r="BJ43" s="136"/>
      <c r="BK43" s="136"/>
      <c r="BL43" s="136"/>
      <c r="BM43" s="136" t="s">
        <v>171</v>
      </c>
      <c r="BN43" s="424"/>
      <c r="BO43" s="219"/>
      <c r="BP43" s="219"/>
      <c r="BQ43" s="219"/>
      <c r="BR43" s="219"/>
      <c r="BS43" s="219"/>
      <c r="BT43" s="219"/>
      <c r="BU43" s="219"/>
      <c r="BV43" s="219"/>
      <c r="BW43" s="219"/>
      <c r="BX43" s="219"/>
      <c r="BY43" s="219"/>
      <c r="BZ43" s="219"/>
      <c r="CA43" s="219"/>
      <c r="CB43" s="219"/>
      <c r="CC43" s="219"/>
      <c r="CD43" s="219"/>
      <c r="CE43" s="238"/>
      <c r="CF43" s="238"/>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265"/>
      <c r="DL43" s="265"/>
      <c r="DM43" s="265"/>
      <c r="DN43" s="265"/>
      <c r="DO43" s="265"/>
      <c r="DP43" s="66"/>
      <c r="DQ43" s="66"/>
      <c r="DR43" s="66"/>
      <c r="DS43" s="66"/>
      <c r="DT43" s="268"/>
      <c r="DU43" s="268"/>
      <c r="DV43" s="268"/>
      <c r="DW43" s="268"/>
      <c r="DX43" s="267"/>
      <c r="DY43" s="256"/>
      <c r="DZ43" s="256"/>
      <c r="EA43" s="256"/>
      <c r="EB43" s="256"/>
      <c r="EC43" s="66"/>
      <c r="ED43" s="66"/>
      <c r="EE43" s="66"/>
      <c r="EF43" s="66"/>
      <c r="EG43" s="66"/>
      <c r="EH43" s="327"/>
      <c r="EI43" s="327"/>
      <c r="EJ43" s="327"/>
      <c r="EK43" s="327"/>
    </row>
    <row r="44" spans="1:141" ht="39.75" customHeight="1" x14ac:dyDescent="0.2">
      <c r="A44" s="365"/>
      <c r="B44" s="376"/>
      <c r="C44" s="362"/>
      <c r="D44" s="362"/>
      <c r="E44" s="160"/>
      <c r="F44" s="331"/>
      <c r="G44" s="160"/>
      <c r="H44" s="331"/>
      <c r="I44" s="331"/>
      <c r="J44" s="362"/>
      <c r="K44" s="181"/>
      <c r="L44" s="181"/>
      <c r="M44" s="181"/>
      <c r="N44" s="181"/>
      <c r="O44" s="362"/>
      <c r="P44" s="334"/>
      <c r="Q44" s="353"/>
      <c r="R44" s="334"/>
      <c r="S44" s="353"/>
      <c r="T44" s="356"/>
      <c r="U44" s="148"/>
      <c r="V44" s="156"/>
      <c r="W44" s="156"/>
      <c r="X44" s="156"/>
      <c r="Y44" s="150" t="s">
        <v>115</v>
      </c>
      <c r="Z44" s="134">
        <f>+IF(Y44='Tabla Valoración controles'!$D$4,'Tabla Valoración controles'!$F$4,IF('Mapa Corrupcion'!Y44='Tabla Valoración controles'!$D$5,'Tabla Valoración controles'!$F$5,IF(Y44=FORMULAS!$A$10,0,'Tabla Valoración controles'!$F$6)))</f>
        <v>0</v>
      </c>
      <c r="AA44" s="150"/>
      <c r="AB44" s="135">
        <f>+IF(AA44='Tabla Valoración controles'!$D$7,'Tabla Valoración controles'!$F$7,IF(Y44=FORMULAS!$A$10,0,'Tabla Valoración controles'!$F$8))</f>
        <v>0</v>
      </c>
      <c r="AC44" s="150"/>
      <c r="AD44" s="134">
        <f>+IF(AC44='Tabla Valoración controles'!$D$9,'Tabla Valoración controles'!$F$9,IF(Y44=FORMULAS!$A$10,0,'Tabla Valoración controles'!$F$10))</f>
        <v>0</v>
      </c>
      <c r="AE44" s="150"/>
      <c r="AF44" s="134">
        <f>+IF(AE44='Tabla Valoración controles'!$D$9,'Tabla Valoración controles'!$F$9,IF(AA44=FORMULAS!$A$10,0,'Tabla Valoración controles'!$F$10))</f>
        <v>0</v>
      </c>
      <c r="AG44" s="150"/>
      <c r="AH44" s="134">
        <f>+IF(AG44='Tabla Valoración controles'!$D$13,'Tabla Valoración controles'!$F$13,'Tabla Valoración controles'!$F$14)</f>
        <v>0</v>
      </c>
      <c r="AI44" s="193">
        <f t="shared" si="2"/>
        <v>0</v>
      </c>
      <c r="AJ44" s="151"/>
      <c r="AK44" s="152">
        <f>+IF(AJ44=[2]CONTROLES!$C$50,[2]CONTROLES!$D$50,[2]CONTROLES!$D$51)</f>
        <v>0</v>
      </c>
      <c r="AL44" s="151"/>
      <c r="AM44" s="152">
        <f>+IF(AL44=[2]CONTROLES!$C$52,[2]CONTROLES!$D$52,[2]CONTROLES!$D$53)</f>
        <v>0</v>
      </c>
      <c r="AN44" s="151"/>
      <c r="AO44" s="152">
        <f>+IF(AN44=[2]CONTROLES!$C$54,[2]CONTROLES!$D$54,[2]CONTROLES!$D$55)</f>
        <v>0</v>
      </c>
      <c r="AP44" s="151"/>
      <c r="AQ44" s="152">
        <f>+IF(AP44=[2]CONTROLES!$C$56,[2]CONTROLES!$D$56,IF(AP44=[2]CONTROLES!$C$57,[2]CONTROLES!$D$57,[2]CONTROLES!$D$58))</f>
        <v>0</v>
      </c>
      <c r="AR44" s="151"/>
      <c r="AS44" s="152">
        <f>+IF(AR44=[2]CONTROLES!$C$59,[2]CONTROLES!$D$59,[2]CONTROLES!$D$60)</f>
        <v>0</v>
      </c>
      <c r="AT44" s="151"/>
      <c r="AU44" s="152">
        <f>+IF(AT44=[2]CONTROLES!$C$61,[2]CONTROLES!$D$61,[2]CONTROLES!$D$62)</f>
        <v>0</v>
      </c>
      <c r="AV44" s="151"/>
      <c r="AW44" s="153">
        <f>+IF(AV44=[2]CONTROLES!$C$63,[2]CONTROLES!$D$63,IF(AV44=[2]CONTROLES!$C$64,[2]CONTROLES!$D$64,[2]CONTROLES!$D$65))</f>
        <v>0</v>
      </c>
      <c r="AX44" s="153">
        <f t="shared" si="0"/>
        <v>0</v>
      </c>
      <c r="AY44" s="154" t="str">
        <f t="shared" si="1"/>
        <v>Débil</v>
      </c>
      <c r="AZ44" s="362"/>
      <c r="BA44" s="334"/>
      <c r="BB44" s="359"/>
      <c r="BC44" s="353"/>
      <c r="BD44" s="356"/>
      <c r="BE44" s="356"/>
      <c r="BF44" s="136"/>
      <c r="BG44" s="136"/>
      <c r="BH44" s="179"/>
      <c r="BI44" s="136"/>
      <c r="BJ44" s="136"/>
      <c r="BK44" s="136"/>
      <c r="BL44" s="136"/>
      <c r="BM44" s="136" t="s">
        <v>171</v>
      </c>
      <c r="BN44" s="425"/>
      <c r="BO44" s="219"/>
      <c r="BP44" s="219"/>
      <c r="BQ44" s="219"/>
      <c r="BR44" s="219"/>
      <c r="BS44" s="219"/>
      <c r="BT44" s="219"/>
      <c r="BU44" s="219"/>
      <c r="BV44" s="219"/>
      <c r="BW44" s="219"/>
      <c r="BX44" s="219"/>
      <c r="BY44" s="219"/>
      <c r="BZ44" s="219"/>
      <c r="CA44" s="219"/>
      <c r="CB44" s="219"/>
      <c r="CC44" s="219"/>
      <c r="CD44" s="219"/>
      <c r="CE44" s="238"/>
      <c r="CF44" s="238"/>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265"/>
      <c r="DL44" s="265"/>
      <c r="DM44" s="265"/>
      <c r="DN44" s="265"/>
      <c r="DO44" s="265"/>
      <c r="DP44" s="66"/>
      <c r="DQ44" s="66"/>
      <c r="DR44" s="66"/>
      <c r="DS44" s="66"/>
      <c r="DT44" s="268"/>
      <c r="DU44" s="268"/>
      <c r="DV44" s="268"/>
      <c r="DW44" s="268"/>
      <c r="DX44" s="267"/>
      <c r="DY44" s="257"/>
      <c r="DZ44" s="257"/>
      <c r="EA44" s="257"/>
      <c r="EB44" s="257"/>
      <c r="EC44" s="66"/>
      <c r="ED44" s="66"/>
      <c r="EE44" s="66"/>
      <c r="EF44" s="66"/>
      <c r="EG44" s="66"/>
      <c r="EH44" s="328"/>
      <c r="EI44" s="328"/>
      <c r="EJ44" s="328"/>
      <c r="EK44" s="328"/>
    </row>
    <row r="45" spans="1:141" ht="84" customHeight="1" x14ac:dyDescent="0.2">
      <c r="A45" s="363">
        <v>7</v>
      </c>
      <c r="B45" s="374" t="s">
        <v>798</v>
      </c>
      <c r="C45" s="360" t="str">
        <f>VLOOKUP(B45,FORMULAS!$A$30:$B$46,2,0)</f>
        <v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v>
      </c>
      <c r="D45" s="360" t="str">
        <f>VLOOKUP(B45,FORMULAS!$A$30:$C$46,3,0)</f>
        <v xml:space="preserve">Jefe de Oficina de Control Disciplinario Interno </v>
      </c>
      <c r="E45" s="160" t="s">
        <v>378</v>
      </c>
      <c r="F45" s="329" t="s">
        <v>811</v>
      </c>
      <c r="G45" s="160" t="s">
        <v>379</v>
      </c>
      <c r="H45" s="329" t="s">
        <v>800</v>
      </c>
      <c r="I45" s="329" t="s">
        <v>800</v>
      </c>
      <c r="J45" s="360" t="s">
        <v>605</v>
      </c>
      <c r="K45" s="147" t="s">
        <v>650</v>
      </c>
      <c r="L45" s="147" t="s">
        <v>650</v>
      </c>
      <c r="M45" s="147" t="s">
        <v>650</v>
      </c>
      <c r="N45" s="147" t="s">
        <v>650</v>
      </c>
      <c r="O45" s="360" t="s">
        <v>286</v>
      </c>
      <c r="P45" s="332" t="str">
        <f>VLOOKUP(O45,FORMULAS!$A$77:$B$82,2,0)</f>
        <v>Rara vez</v>
      </c>
      <c r="Q45" s="351" t="str">
        <f>+P45</f>
        <v>Rara vez</v>
      </c>
      <c r="R45" s="332" t="str">
        <f>VLOOKUP(A45,'Impacto Ri Inhe'!$B$5:$AF$41,31,1)</f>
        <v>Mayor</v>
      </c>
      <c r="S45" s="351" t="str">
        <f>CONCATENATE(R45,"-",Q45)</f>
        <v>Mayor-Rara vez</v>
      </c>
      <c r="T45" s="354" t="str">
        <f>VLOOKUP(S45,FORMULAS!$I$77:$J$97,2,0)</f>
        <v>Alto</v>
      </c>
      <c r="U45" s="148">
        <v>1</v>
      </c>
      <c r="V45" s="149" t="s">
        <v>801</v>
      </c>
      <c r="W45" s="149" t="s">
        <v>812</v>
      </c>
      <c r="X45" s="149" t="s">
        <v>381</v>
      </c>
      <c r="Y45" s="150" t="s">
        <v>12</v>
      </c>
      <c r="Z45" s="134">
        <f>+IF(Y45='Tabla Valoración controles'!$D$4,'Tabla Valoración controles'!$F$4,IF('Mapa Corrupcion'!Y45='Tabla Valoración controles'!$D$5,'Tabla Valoración controles'!$F$5,IF(Y45=FORMULAS!$A$10,0,'Tabla Valoración controles'!$F$6)))</f>
        <v>0.25</v>
      </c>
      <c r="AA45" s="150" t="s">
        <v>8</v>
      </c>
      <c r="AB45" s="135">
        <f>+IF(AA45='Tabla Valoración controles'!$D$7,'Tabla Valoración controles'!$F$7,IF(Y45=FORMULAS!$A$10,0,'Tabla Valoración controles'!$F$8))</f>
        <v>0.15</v>
      </c>
      <c r="AC45" s="150" t="s">
        <v>18</v>
      </c>
      <c r="AD45" s="134">
        <f>+IF(AC45='Tabla Valoración controles'!$D$9,'Tabla Valoración controles'!$F$9,IF(Y45=FORMULAS!$A$10,0,'Tabla Valoración controles'!$F$10))</f>
        <v>0</v>
      </c>
      <c r="AE45" s="150" t="s">
        <v>20</v>
      </c>
      <c r="AF45" s="134">
        <f>+IF(AE45='Tabla Valoración controles'!$D$9,'Tabla Valoración controles'!$F$9,IF(AA45=FORMULAS!$A$10,0,'Tabla Valoración controles'!$F$10))</f>
        <v>0</v>
      </c>
      <c r="AG45" s="150" t="s">
        <v>77</v>
      </c>
      <c r="AH45" s="134">
        <f>+IF(AG45='Tabla Valoración controles'!$D$13,'Tabla Valoración controles'!$F$13,'Tabla Valoración controles'!$F$14)</f>
        <v>0</v>
      </c>
      <c r="AI45" s="193">
        <f t="shared" si="2"/>
        <v>0.4</v>
      </c>
      <c r="AJ45" s="151" t="s">
        <v>685</v>
      </c>
      <c r="AK45" s="152">
        <f>+IF(AJ45=[2]CONTROLES!$C$50,[2]CONTROLES!$D$50,[2]CONTROLES!$D$51)</f>
        <v>15</v>
      </c>
      <c r="AL45" s="151" t="s">
        <v>691</v>
      </c>
      <c r="AM45" s="152">
        <f>+IF(AL45=[2]CONTROLES!$C$52,[2]CONTROLES!$D$52,[2]CONTROLES!$D$53)</f>
        <v>15</v>
      </c>
      <c r="AN45" s="151" t="s">
        <v>694</v>
      </c>
      <c r="AO45" s="152">
        <f>+IF(AN45=[2]CONTROLES!$C$54,[2]CONTROLES!$D$54,[2]CONTROLES!$D$55)</f>
        <v>15</v>
      </c>
      <c r="AP45" s="151" t="s">
        <v>697</v>
      </c>
      <c r="AQ45" s="152">
        <f>+IF(AP45=[2]CONTROLES!$C$56,[2]CONTROLES!$D$56,IF(AP45=[2]CONTROLES!$C$57,[2]CONTROLES!$D$57,[2]CONTROLES!$D$58))</f>
        <v>15</v>
      </c>
      <c r="AR45" s="151" t="s">
        <v>701</v>
      </c>
      <c r="AS45" s="152">
        <f>+IF(AR45=[2]CONTROLES!$C$59,[2]CONTROLES!$D$59,[2]CONTROLES!$D$60)</f>
        <v>15</v>
      </c>
      <c r="AT45" s="151" t="s">
        <v>704</v>
      </c>
      <c r="AU45" s="152">
        <f>+IF(AT45=[2]CONTROLES!$C$61,[2]CONTROLES!$D$61,[2]CONTROLES!$D$62)</f>
        <v>15</v>
      </c>
      <c r="AV45" s="151" t="s">
        <v>707</v>
      </c>
      <c r="AW45" s="153">
        <f>+IF(AV45=[2]CONTROLES!$C$63,[2]CONTROLES!$D$63,IF(AV45=[2]CONTROLES!$C$64,[2]CONTROLES!$D$64,[2]CONTROLES!$D$65))</f>
        <v>10</v>
      </c>
      <c r="AX45" s="153">
        <f t="shared" si="0"/>
        <v>100</v>
      </c>
      <c r="AY45" s="154" t="str">
        <f t="shared" si="1"/>
        <v>Fuerte</v>
      </c>
      <c r="AZ45" s="360" t="s">
        <v>286</v>
      </c>
      <c r="BA45" s="332" t="str">
        <f>VLOOKUP(AZ45,FORMULAS!$A$77:$B$82,2,0)</f>
        <v>Rara vez</v>
      </c>
      <c r="BB45" s="357" t="str">
        <f>+R45</f>
        <v>Mayor</v>
      </c>
      <c r="BC45" s="351" t="str">
        <f>CONCATENATE(BB45,"-",BA45)</f>
        <v>Mayor-Rara vez</v>
      </c>
      <c r="BD45" s="354" t="str">
        <f>VLOOKUP(BC45,FORMULAS!$I$77:$J$97,2,0)</f>
        <v>Alto</v>
      </c>
      <c r="BE45" s="354" t="s">
        <v>118</v>
      </c>
      <c r="BF45" s="179" t="s">
        <v>382</v>
      </c>
      <c r="BG45" s="179" t="s">
        <v>799</v>
      </c>
      <c r="BH45" s="179" t="s">
        <v>220</v>
      </c>
      <c r="BI45" s="155">
        <v>44958</v>
      </c>
      <c r="BJ45" s="155">
        <v>45291</v>
      </c>
      <c r="BK45" s="179" t="s">
        <v>366</v>
      </c>
      <c r="BL45" s="179" t="s">
        <v>658</v>
      </c>
      <c r="BM45" s="136" t="s">
        <v>173</v>
      </c>
      <c r="BN45" s="423" t="s">
        <v>383</v>
      </c>
      <c r="BO45" s="219"/>
      <c r="BP45" s="219"/>
      <c r="BQ45" s="219"/>
      <c r="BR45" s="219"/>
      <c r="BS45" s="219"/>
      <c r="BT45" s="219"/>
      <c r="BU45" s="219"/>
      <c r="BV45" s="219"/>
      <c r="BW45" s="219"/>
      <c r="BX45" s="219"/>
      <c r="BY45" s="219"/>
      <c r="BZ45" s="219"/>
      <c r="CA45" s="219"/>
      <c r="CB45" s="219"/>
      <c r="CC45" s="219"/>
      <c r="CD45" s="219"/>
      <c r="CE45" s="208"/>
      <c r="CF45" s="208"/>
      <c r="CG45" s="208"/>
      <c r="CH45" s="218"/>
      <c r="CI45" s="208"/>
      <c r="CJ45" s="208"/>
      <c r="CK45" s="208"/>
      <c r="CL45" s="218"/>
      <c r="CM45" s="208"/>
      <c r="CN45" s="208"/>
      <c r="CO45" s="208"/>
      <c r="CP45" s="218"/>
      <c r="CQ45" s="208"/>
      <c r="CR45" s="208"/>
      <c r="CS45" s="208"/>
      <c r="CT45" s="218"/>
      <c r="CU45" s="207"/>
      <c r="CV45" s="207"/>
      <c r="CW45" s="207"/>
      <c r="CX45" s="297"/>
      <c r="CY45" s="207"/>
      <c r="CZ45" s="207"/>
      <c r="DA45" s="207"/>
      <c r="DB45" s="297"/>
      <c r="DC45" s="208"/>
      <c r="DD45" s="207"/>
      <c r="DE45" s="208"/>
      <c r="DF45" s="297"/>
      <c r="DG45" s="241"/>
      <c r="DH45" s="241"/>
      <c r="DI45" s="241"/>
      <c r="DJ45" s="297"/>
      <c r="DK45" s="278"/>
      <c r="DL45" s="278"/>
      <c r="DM45" s="247"/>
      <c r="DN45" s="274"/>
      <c r="DO45" s="247"/>
      <c r="DP45" s="66"/>
      <c r="DQ45" s="66"/>
      <c r="DR45" s="66"/>
      <c r="DS45" s="66"/>
      <c r="DT45" s="263"/>
      <c r="DU45" s="278"/>
      <c r="DV45" s="247"/>
      <c r="DW45" s="274"/>
      <c r="DX45" s="279"/>
      <c r="DY45" s="247"/>
      <c r="DZ45" s="247"/>
      <c r="EA45" s="258"/>
      <c r="EB45" s="258"/>
      <c r="EC45" s="244"/>
      <c r="ED45" s="66"/>
      <c r="EE45" s="250"/>
      <c r="EF45" s="296"/>
      <c r="EG45" s="66"/>
      <c r="EH45" s="326"/>
      <c r="EI45" s="326"/>
      <c r="EJ45" s="326"/>
      <c r="EK45" s="326"/>
    </row>
    <row r="46" spans="1:141" ht="84" customHeight="1" x14ac:dyDescent="0.2">
      <c r="A46" s="364"/>
      <c r="B46" s="375"/>
      <c r="C46" s="361"/>
      <c r="D46" s="361"/>
      <c r="E46" s="160"/>
      <c r="F46" s="330"/>
      <c r="G46" s="160" t="s">
        <v>380</v>
      </c>
      <c r="H46" s="330"/>
      <c r="I46" s="330"/>
      <c r="J46" s="361"/>
      <c r="K46" s="180"/>
      <c r="L46" s="180"/>
      <c r="M46" s="180"/>
      <c r="N46" s="180"/>
      <c r="O46" s="361"/>
      <c r="P46" s="333"/>
      <c r="Q46" s="352"/>
      <c r="R46" s="333"/>
      <c r="S46" s="352"/>
      <c r="T46" s="355"/>
      <c r="U46" s="148"/>
      <c r="V46" s="149"/>
      <c r="W46" s="149"/>
      <c r="X46" s="149"/>
      <c r="Y46" s="150" t="s">
        <v>115</v>
      </c>
      <c r="Z46" s="134">
        <f>+IF(Y46='Tabla Valoración controles'!$D$4,'Tabla Valoración controles'!$F$4,IF('Mapa Corrupcion'!Y46='Tabla Valoración controles'!$D$5,'Tabla Valoración controles'!$F$5,IF(Y46=FORMULAS!$A$10,0,'Tabla Valoración controles'!$F$6)))</f>
        <v>0</v>
      </c>
      <c r="AA46" s="150"/>
      <c r="AB46" s="135">
        <f>+IF(AA46='Tabla Valoración controles'!$D$7,'Tabla Valoración controles'!$F$7,IF(Y46=FORMULAS!$A$10,0,'Tabla Valoración controles'!$F$8))</f>
        <v>0</v>
      </c>
      <c r="AC46" s="150"/>
      <c r="AD46" s="134">
        <f>+IF(AC46='Tabla Valoración controles'!$D$9,'Tabla Valoración controles'!$F$9,IF(Y46=FORMULAS!$A$10,0,'Tabla Valoración controles'!$F$10))</f>
        <v>0</v>
      </c>
      <c r="AE46" s="150"/>
      <c r="AF46" s="134">
        <f>+IF(AE46='Tabla Valoración controles'!$D$9,'Tabla Valoración controles'!$F$9,IF(AA46=FORMULAS!$A$10,0,'Tabla Valoración controles'!$F$10))</f>
        <v>0</v>
      </c>
      <c r="AG46" s="150"/>
      <c r="AH46" s="134">
        <f>+IF(AG46='Tabla Valoración controles'!$D$13,'Tabla Valoración controles'!$F$13,'Tabla Valoración controles'!$F$14)</f>
        <v>0</v>
      </c>
      <c r="AI46" s="193">
        <f t="shared" si="2"/>
        <v>0</v>
      </c>
      <c r="AJ46" s="151"/>
      <c r="AK46" s="152">
        <f>+IF(AJ46=[2]CONTROLES!$C$50,[2]CONTROLES!$D$50,[2]CONTROLES!$D$51)</f>
        <v>0</v>
      </c>
      <c r="AL46" s="151"/>
      <c r="AM46" s="152">
        <f>+IF(AL46=[2]CONTROLES!$C$52,[2]CONTROLES!$D$52,[2]CONTROLES!$D$53)</f>
        <v>0</v>
      </c>
      <c r="AN46" s="151"/>
      <c r="AO46" s="152">
        <f>+IF(AN46=[2]CONTROLES!$C$54,[2]CONTROLES!$D$54,[2]CONTROLES!$D$55)</f>
        <v>0</v>
      </c>
      <c r="AP46" s="151"/>
      <c r="AQ46" s="152">
        <f>+IF(AP46=[2]CONTROLES!$C$56,[2]CONTROLES!$D$56,IF(AP46=[2]CONTROLES!$C$57,[2]CONTROLES!$D$57,[2]CONTROLES!$D$58))</f>
        <v>0</v>
      </c>
      <c r="AR46" s="151"/>
      <c r="AS46" s="152">
        <f>+IF(AR46=[2]CONTROLES!$C$59,[2]CONTROLES!$D$59,[2]CONTROLES!$D$60)</f>
        <v>0</v>
      </c>
      <c r="AT46" s="151"/>
      <c r="AU46" s="152">
        <f>+IF(AT46=[2]CONTROLES!$C$61,[2]CONTROLES!$D$61,[2]CONTROLES!$D$62)</f>
        <v>0</v>
      </c>
      <c r="AV46" s="151"/>
      <c r="AW46" s="153">
        <f>+IF(AV46=[2]CONTROLES!$C$63,[2]CONTROLES!$D$63,IF(AV46=[2]CONTROLES!$C$64,[2]CONTROLES!$D$64,[2]CONTROLES!$D$65))</f>
        <v>0</v>
      </c>
      <c r="AX46" s="153">
        <f t="shared" si="0"/>
        <v>0</v>
      </c>
      <c r="AY46" s="154" t="str">
        <f t="shared" si="1"/>
        <v>Débil</v>
      </c>
      <c r="AZ46" s="361"/>
      <c r="BA46" s="333"/>
      <c r="BB46" s="358"/>
      <c r="BC46" s="352"/>
      <c r="BD46" s="355"/>
      <c r="BE46" s="355"/>
      <c r="BF46" s="136"/>
      <c r="BG46" s="136"/>
      <c r="BH46" s="179"/>
      <c r="BI46" s="136"/>
      <c r="BJ46" s="136"/>
      <c r="BK46" s="136"/>
      <c r="BL46" s="136"/>
      <c r="BM46" s="136" t="s">
        <v>171</v>
      </c>
      <c r="BN46" s="424"/>
      <c r="BO46" s="219"/>
      <c r="BP46" s="219"/>
      <c r="BQ46" s="219"/>
      <c r="BR46" s="219"/>
      <c r="BS46" s="219"/>
      <c r="BT46" s="219"/>
      <c r="BU46" s="219"/>
      <c r="BV46" s="219"/>
      <c r="BW46" s="219"/>
      <c r="BX46" s="219"/>
      <c r="BY46" s="219"/>
      <c r="BZ46" s="219"/>
      <c r="CA46" s="219"/>
      <c r="CB46" s="219"/>
      <c r="CC46" s="219"/>
      <c r="CD46" s="219"/>
      <c r="CE46" s="238"/>
      <c r="CF46" s="238"/>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278"/>
      <c r="DL46" s="278"/>
      <c r="DM46" s="276"/>
      <c r="DN46" s="276"/>
      <c r="DO46" s="276"/>
      <c r="DP46" s="66"/>
      <c r="DQ46" s="66"/>
      <c r="DR46" s="66"/>
      <c r="DS46" s="66"/>
      <c r="DT46" s="278"/>
      <c r="DU46" s="278"/>
      <c r="DV46" s="276"/>
      <c r="DW46" s="276"/>
      <c r="DX46" s="267"/>
      <c r="DY46" s="256"/>
      <c r="DZ46" s="256"/>
      <c r="EA46" s="256"/>
      <c r="EB46" s="256"/>
      <c r="EC46" s="66"/>
      <c r="ED46" s="66"/>
      <c r="EE46" s="66"/>
      <c r="EF46" s="66"/>
      <c r="EG46" s="66"/>
      <c r="EH46" s="327"/>
      <c r="EI46" s="327"/>
      <c r="EJ46" s="327"/>
      <c r="EK46" s="327"/>
    </row>
    <row r="47" spans="1:141" ht="39.75" customHeight="1" x14ac:dyDescent="0.2">
      <c r="A47" s="364"/>
      <c r="B47" s="375"/>
      <c r="C47" s="361"/>
      <c r="D47" s="361"/>
      <c r="E47" s="160"/>
      <c r="F47" s="330"/>
      <c r="G47" s="160"/>
      <c r="H47" s="330"/>
      <c r="I47" s="330"/>
      <c r="J47" s="361"/>
      <c r="K47" s="180"/>
      <c r="L47" s="180"/>
      <c r="M47" s="180"/>
      <c r="N47" s="180"/>
      <c r="O47" s="361"/>
      <c r="P47" s="333"/>
      <c r="Q47" s="352"/>
      <c r="R47" s="333"/>
      <c r="S47" s="352"/>
      <c r="T47" s="355"/>
      <c r="U47" s="148"/>
      <c r="V47" s="156"/>
      <c r="W47" s="156"/>
      <c r="X47" s="156"/>
      <c r="Y47" s="150" t="s">
        <v>115</v>
      </c>
      <c r="Z47" s="134">
        <f>+IF(Y47='Tabla Valoración controles'!$D$4,'Tabla Valoración controles'!$F$4,IF('Mapa Corrupcion'!Y47='Tabla Valoración controles'!$D$5,'Tabla Valoración controles'!$F$5,IF(Y47=FORMULAS!$A$10,0,'Tabla Valoración controles'!$F$6)))</f>
        <v>0</v>
      </c>
      <c r="AA47" s="150"/>
      <c r="AB47" s="135">
        <f>+IF(AA47='Tabla Valoración controles'!$D$7,'Tabla Valoración controles'!$F$7,IF(Y47=FORMULAS!$A$10,0,'Tabla Valoración controles'!$F$8))</f>
        <v>0</v>
      </c>
      <c r="AC47" s="150"/>
      <c r="AD47" s="134">
        <f>+IF(AC47='Tabla Valoración controles'!$D$9,'Tabla Valoración controles'!$F$9,IF(Y47=FORMULAS!$A$10,0,'Tabla Valoración controles'!$F$10))</f>
        <v>0</v>
      </c>
      <c r="AE47" s="150"/>
      <c r="AF47" s="134">
        <f>+IF(AE47='Tabla Valoración controles'!$D$9,'Tabla Valoración controles'!$F$9,IF(AA47=FORMULAS!$A$10,0,'Tabla Valoración controles'!$F$10))</f>
        <v>0</v>
      </c>
      <c r="AG47" s="150"/>
      <c r="AH47" s="134">
        <f>+IF(AG47='Tabla Valoración controles'!$D$13,'Tabla Valoración controles'!$F$13,'Tabla Valoración controles'!$F$14)</f>
        <v>0</v>
      </c>
      <c r="AI47" s="193">
        <f t="shared" si="2"/>
        <v>0</v>
      </c>
      <c r="AJ47" s="151"/>
      <c r="AK47" s="152">
        <f>+IF(AJ47=[2]CONTROLES!$C$50,[2]CONTROLES!$D$50,[2]CONTROLES!$D$51)</f>
        <v>0</v>
      </c>
      <c r="AL47" s="151"/>
      <c r="AM47" s="152">
        <f>+IF(AL47=[2]CONTROLES!$C$52,[2]CONTROLES!$D$52,[2]CONTROLES!$D$53)</f>
        <v>0</v>
      </c>
      <c r="AN47" s="151"/>
      <c r="AO47" s="152">
        <f>+IF(AN47=[2]CONTROLES!$C$54,[2]CONTROLES!$D$54,[2]CONTROLES!$D$55)</f>
        <v>0</v>
      </c>
      <c r="AP47" s="151"/>
      <c r="AQ47" s="152">
        <f>+IF(AP47=[2]CONTROLES!$C$56,[2]CONTROLES!$D$56,IF(AP47=[2]CONTROLES!$C$57,[2]CONTROLES!$D$57,[2]CONTROLES!$D$58))</f>
        <v>0</v>
      </c>
      <c r="AR47" s="151"/>
      <c r="AS47" s="152">
        <f>+IF(AR47=[2]CONTROLES!$C$59,[2]CONTROLES!$D$59,[2]CONTROLES!$D$60)</f>
        <v>0</v>
      </c>
      <c r="AT47" s="151"/>
      <c r="AU47" s="152">
        <f>+IF(AT47=[2]CONTROLES!$C$61,[2]CONTROLES!$D$61,[2]CONTROLES!$D$62)</f>
        <v>0</v>
      </c>
      <c r="AV47" s="151"/>
      <c r="AW47" s="153">
        <f>+IF(AV47=[2]CONTROLES!$C$63,[2]CONTROLES!$D$63,IF(AV47=[2]CONTROLES!$C$64,[2]CONTROLES!$D$64,[2]CONTROLES!$D$65))</f>
        <v>0</v>
      </c>
      <c r="AX47" s="153">
        <f t="shared" si="0"/>
        <v>0</v>
      </c>
      <c r="AY47" s="154" t="str">
        <f t="shared" si="1"/>
        <v>Débil</v>
      </c>
      <c r="AZ47" s="361"/>
      <c r="BA47" s="333"/>
      <c r="BB47" s="358"/>
      <c r="BC47" s="352"/>
      <c r="BD47" s="355"/>
      <c r="BE47" s="355"/>
      <c r="BF47" s="136"/>
      <c r="BG47" s="136"/>
      <c r="BH47" s="179"/>
      <c r="BI47" s="136"/>
      <c r="BJ47" s="136"/>
      <c r="BK47" s="136"/>
      <c r="BL47" s="136"/>
      <c r="BM47" s="136" t="s">
        <v>171</v>
      </c>
      <c r="BN47" s="424"/>
      <c r="BO47" s="219"/>
      <c r="BP47" s="219"/>
      <c r="BQ47" s="219"/>
      <c r="BR47" s="219"/>
      <c r="BS47" s="219"/>
      <c r="BT47" s="219"/>
      <c r="BU47" s="219"/>
      <c r="BV47" s="219"/>
      <c r="BW47" s="219"/>
      <c r="BX47" s="219"/>
      <c r="BY47" s="219"/>
      <c r="BZ47" s="219"/>
      <c r="CA47" s="219"/>
      <c r="CB47" s="219"/>
      <c r="CC47" s="219"/>
      <c r="CD47" s="219"/>
      <c r="CE47" s="238"/>
      <c r="CF47" s="238"/>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265"/>
      <c r="DL47" s="265"/>
      <c r="DM47" s="265"/>
      <c r="DN47" s="265"/>
      <c r="DO47" s="265"/>
      <c r="DP47" s="66"/>
      <c r="DQ47" s="66"/>
      <c r="DR47" s="66"/>
      <c r="DS47" s="66"/>
      <c r="DT47" s="268"/>
      <c r="DU47" s="268"/>
      <c r="DV47" s="268"/>
      <c r="DW47" s="268"/>
      <c r="DX47" s="267"/>
      <c r="DY47" s="256"/>
      <c r="DZ47" s="256"/>
      <c r="EA47" s="256"/>
      <c r="EB47" s="256"/>
      <c r="EC47" s="66"/>
      <c r="ED47" s="66"/>
      <c r="EE47" s="66"/>
      <c r="EF47" s="66"/>
      <c r="EG47" s="66"/>
      <c r="EH47" s="327"/>
      <c r="EI47" s="327"/>
      <c r="EJ47" s="327"/>
      <c r="EK47" s="327"/>
    </row>
    <row r="48" spans="1:141" ht="39.75" customHeight="1" x14ac:dyDescent="0.2">
      <c r="A48" s="364"/>
      <c r="B48" s="375"/>
      <c r="C48" s="361"/>
      <c r="D48" s="361"/>
      <c r="E48" s="160"/>
      <c r="F48" s="330"/>
      <c r="G48" s="160"/>
      <c r="H48" s="330"/>
      <c r="I48" s="330"/>
      <c r="J48" s="361"/>
      <c r="K48" s="180"/>
      <c r="L48" s="180"/>
      <c r="M48" s="180"/>
      <c r="N48" s="180"/>
      <c r="O48" s="361"/>
      <c r="P48" s="333"/>
      <c r="Q48" s="352"/>
      <c r="R48" s="333"/>
      <c r="S48" s="352"/>
      <c r="T48" s="355"/>
      <c r="U48" s="148"/>
      <c r="V48" s="156"/>
      <c r="W48" s="156"/>
      <c r="X48" s="156"/>
      <c r="Y48" s="150" t="s">
        <v>115</v>
      </c>
      <c r="Z48" s="134">
        <f>+IF(Y48='Tabla Valoración controles'!$D$4,'Tabla Valoración controles'!$F$4,IF('Mapa Corrupcion'!Y48='Tabla Valoración controles'!$D$5,'Tabla Valoración controles'!$F$5,IF(Y48=FORMULAS!$A$10,0,'Tabla Valoración controles'!$F$6)))</f>
        <v>0</v>
      </c>
      <c r="AA48" s="150"/>
      <c r="AB48" s="135">
        <f>+IF(AA48='Tabla Valoración controles'!$D$7,'Tabla Valoración controles'!$F$7,IF(Y48=FORMULAS!$A$10,0,'Tabla Valoración controles'!$F$8))</f>
        <v>0</v>
      </c>
      <c r="AC48" s="150"/>
      <c r="AD48" s="134">
        <f>+IF(AC48='Tabla Valoración controles'!$D$9,'Tabla Valoración controles'!$F$9,IF(Y48=FORMULAS!$A$10,0,'Tabla Valoración controles'!$F$10))</f>
        <v>0</v>
      </c>
      <c r="AE48" s="150"/>
      <c r="AF48" s="134">
        <f>+IF(AE48='Tabla Valoración controles'!$D$9,'Tabla Valoración controles'!$F$9,IF(AA48=FORMULAS!$A$10,0,'Tabla Valoración controles'!$F$10))</f>
        <v>0</v>
      </c>
      <c r="AG48" s="150"/>
      <c r="AH48" s="134">
        <f>+IF(AG48='Tabla Valoración controles'!$D$13,'Tabla Valoración controles'!$F$13,'Tabla Valoración controles'!$F$14)</f>
        <v>0</v>
      </c>
      <c r="AI48" s="193">
        <f t="shared" si="2"/>
        <v>0</v>
      </c>
      <c r="AJ48" s="151"/>
      <c r="AK48" s="152">
        <f>+IF(AJ48=[2]CONTROLES!$C$50,[2]CONTROLES!$D$50,[2]CONTROLES!$D$51)</f>
        <v>0</v>
      </c>
      <c r="AL48" s="151"/>
      <c r="AM48" s="152">
        <f>+IF(AL48=[2]CONTROLES!$C$52,[2]CONTROLES!$D$52,[2]CONTROLES!$D$53)</f>
        <v>0</v>
      </c>
      <c r="AN48" s="151"/>
      <c r="AO48" s="152">
        <f>+IF(AN48=[2]CONTROLES!$C$54,[2]CONTROLES!$D$54,[2]CONTROLES!$D$55)</f>
        <v>0</v>
      </c>
      <c r="AP48" s="151"/>
      <c r="AQ48" s="152">
        <f>+IF(AP48=[2]CONTROLES!$C$56,[2]CONTROLES!$D$56,IF(AP48=[2]CONTROLES!$C$57,[2]CONTROLES!$D$57,[2]CONTROLES!$D$58))</f>
        <v>0</v>
      </c>
      <c r="AR48" s="151"/>
      <c r="AS48" s="152">
        <f>+IF(AR48=[2]CONTROLES!$C$59,[2]CONTROLES!$D$59,[2]CONTROLES!$D$60)</f>
        <v>0</v>
      </c>
      <c r="AT48" s="151"/>
      <c r="AU48" s="152">
        <f>+IF(AT48=[2]CONTROLES!$C$61,[2]CONTROLES!$D$61,[2]CONTROLES!$D$62)</f>
        <v>0</v>
      </c>
      <c r="AV48" s="151"/>
      <c r="AW48" s="153">
        <f>+IF(AV48=[2]CONTROLES!$C$63,[2]CONTROLES!$D$63,IF(AV48=[2]CONTROLES!$C$64,[2]CONTROLES!$D$64,[2]CONTROLES!$D$65))</f>
        <v>0</v>
      </c>
      <c r="AX48" s="153">
        <f t="shared" si="0"/>
        <v>0</v>
      </c>
      <c r="AY48" s="154" t="str">
        <f t="shared" si="1"/>
        <v>Débil</v>
      </c>
      <c r="AZ48" s="361"/>
      <c r="BA48" s="333"/>
      <c r="BB48" s="358"/>
      <c r="BC48" s="352"/>
      <c r="BD48" s="355"/>
      <c r="BE48" s="355"/>
      <c r="BF48" s="136"/>
      <c r="BG48" s="136"/>
      <c r="BH48" s="179"/>
      <c r="BI48" s="136"/>
      <c r="BJ48" s="136"/>
      <c r="BK48" s="136"/>
      <c r="BL48" s="136"/>
      <c r="BM48" s="136" t="s">
        <v>171</v>
      </c>
      <c r="BN48" s="424"/>
      <c r="BO48" s="219"/>
      <c r="BP48" s="219"/>
      <c r="BQ48" s="219"/>
      <c r="BR48" s="219"/>
      <c r="BS48" s="219"/>
      <c r="BT48" s="219"/>
      <c r="BU48" s="219"/>
      <c r="BV48" s="219"/>
      <c r="BW48" s="219"/>
      <c r="BX48" s="219"/>
      <c r="BY48" s="219"/>
      <c r="BZ48" s="219"/>
      <c r="CA48" s="219"/>
      <c r="CB48" s="219"/>
      <c r="CC48" s="219"/>
      <c r="CD48" s="219"/>
      <c r="CE48" s="238"/>
      <c r="CF48" s="238"/>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265"/>
      <c r="DL48" s="265"/>
      <c r="DM48" s="265"/>
      <c r="DN48" s="265"/>
      <c r="DO48" s="265"/>
      <c r="DP48" s="66"/>
      <c r="DQ48" s="66"/>
      <c r="DR48" s="66"/>
      <c r="DS48" s="66"/>
      <c r="DT48" s="268"/>
      <c r="DU48" s="268"/>
      <c r="DV48" s="268"/>
      <c r="DW48" s="268"/>
      <c r="DX48" s="267"/>
      <c r="DY48" s="256"/>
      <c r="DZ48" s="256"/>
      <c r="EA48" s="256"/>
      <c r="EB48" s="256"/>
      <c r="EC48" s="66"/>
      <c r="ED48" s="66"/>
      <c r="EE48" s="66"/>
      <c r="EF48" s="66"/>
      <c r="EG48" s="66"/>
      <c r="EH48" s="327"/>
      <c r="EI48" s="327"/>
      <c r="EJ48" s="327"/>
      <c r="EK48" s="327"/>
    </row>
    <row r="49" spans="1:141" ht="39.75" customHeight="1" x14ac:dyDescent="0.2">
      <c r="A49" s="364"/>
      <c r="B49" s="375"/>
      <c r="C49" s="361"/>
      <c r="D49" s="361"/>
      <c r="E49" s="160"/>
      <c r="F49" s="330"/>
      <c r="G49" s="160"/>
      <c r="H49" s="330"/>
      <c r="I49" s="330"/>
      <c r="J49" s="361"/>
      <c r="K49" s="180"/>
      <c r="L49" s="180"/>
      <c r="M49" s="180"/>
      <c r="N49" s="180"/>
      <c r="O49" s="361"/>
      <c r="P49" s="333"/>
      <c r="Q49" s="352"/>
      <c r="R49" s="333"/>
      <c r="S49" s="352"/>
      <c r="T49" s="355"/>
      <c r="U49" s="148"/>
      <c r="V49" s="156"/>
      <c r="W49" s="156"/>
      <c r="X49" s="156"/>
      <c r="Y49" s="150" t="s">
        <v>115</v>
      </c>
      <c r="Z49" s="134">
        <f>+IF(Y49='Tabla Valoración controles'!$D$4,'Tabla Valoración controles'!$F$4,IF('Mapa Corrupcion'!Y49='Tabla Valoración controles'!$D$5,'Tabla Valoración controles'!$F$5,IF(Y49=FORMULAS!$A$10,0,'Tabla Valoración controles'!$F$6)))</f>
        <v>0</v>
      </c>
      <c r="AA49" s="150"/>
      <c r="AB49" s="135">
        <f>+IF(AA49='Tabla Valoración controles'!$D$7,'Tabla Valoración controles'!$F$7,IF(Y49=FORMULAS!$A$10,0,'Tabla Valoración controles'!$F$8))</f>
        <v>0</v>
      </c>
      <c r="AC49" s="150"/>
      <c r="AD49" s="134">
        <f>+IF(AC49='Tabla Valoración controles'!$D$9,'Tabla Valoración controles'!$F$9,IF(Y49=FORMULAS!$A$10,0,'Tabla Valoración controles'!$F$10))</f>
        <v>0</v>
      </c>
      <c r="AE49" s="150"/>
      <c r="AF49" s="134">
        <f>+IF(AE49='Tabla Valoración controles'!$D$9,'Tabla Valoración controles'!$F$9,IF(AA49=FORMULAS!$A$10,0,'Tabla Valoración controles'!$F$10))</f>
        <v>0</v>
      </c>
      <c r="AG49" s="150"/>
      <c r="AH49" s="134">
        <f>+IF(AG49='Tabla Valoración controles'!$D$13,'Tabla Valoración controles'!$F$13,'Tabla Valoración controles'!$F$14)</f>
        <v>0</v>
      </c>
      <c r="AI49" s="193">
        <f t="shared" si="2"/>
        <v>0</v>
      </c>
      <c r="AJ49" s="151"/>
      <c r="AK49" s="152">
        <f>+IF(AJ49=[2]CONTROLES!$C$50,[2]CONTROLES!$D$50,[2]CONTROLES!$D$51)</f>
        <v>0</v>
      </c>
      <c r="AL49" s="151"/>
      <c r="AM49" s="152">
        <f>+IF(AL49=[2]CONTROLES!$C$52,[2]CONTROLES!$D$52,[2]CONTROLES!$D$53)</f>
        <v>0</v>
      </c>
      <c r="AN49" s="151"/>
      <c r="AO49" s="152">
        <f>+IF(AN49=[2]CONTROLES!$C$54,[2]CONTROLES!$D$54,[2]CONTROLES!$D$55)</f>
        <v>0</v>
      </c>
      <c r="AP49" s="151"/>
      <c r="AQ49" s="152">
        <f>+IF(AP49=[2]CONTROLES!$C$56,[2]CONTROLES!$D$56,IF(AP49=[2]CONTROLES!$C$57,[2]CONTROLES!$D$57,[2]CONTROLES!$D$58))</f>
        <v>0</v>
      </c>
      <c r="AR49" s="151"/>
      <c r="AS49" s="152">
        <f>+IF(AR49=[2]CONTROLES!$C$59,[2]CONTROLES!$D$59,[2]CONTROLES!$D$60)</f>
        <v>0</v>
      </c>
      <c r="AT49" s="151"/>
      <c r="AU49" s="152">
        <f>+IF(AT49=[2]CONTROLES!$C$61,[2]CONTROLES!$D$61,[2]CONTROLES!$D$62)</f>
        <v>0</v>
      </c>
      <c r="AV49" s="151"/>
      <c r="AW49" s="153">
        <f>+IF(AV49=[2]CONTROLES!$C$63,[2]CONTROLES!$D$63,IF(AV49=[2]CONTROLES!$C$64,[2]CONTROLES!$D$64,[2]CONTROLES!$D$65))</f>
        <v>0</v>
      </c>
      <c r="AX49" s="153">
        <f t="shared" si="0"/>
        <v>0</v>
      </c>
      <c r="AY49" s="154" t="str">
        <f t="shared" si="1"/>
        <v>Débil</v>
      </c>
      <c r="AZ49" s="361"/>
      <c r="BA49" s="333"/>
      <c r="BB49" s="358"/>
      <c r="BC49" s="352"/>
      <c r="BD49" s="355"/>
      <c r="BE49" s="355"/>
      <c r="BF49" s="136"/>
      <c r="BG49" s="136"/>
      <c r="BH49" s="179"/>
      <c r="BI49" s="136"/>
      <c r="BJ49" s="136"/>
      <c r="BK49" s="136"/>
      <c r="BL49" s="136"/>
      <c r="BM49" s="136" t="s">
        <v>171</v>
      </c>
      <c r="BN49" s="424"/>
      <c r="BO49" s="219"/>
      <c r="BP49" s="219"/>
      <c r="BQ49" s="219"/>
      <c r="BR49" s="219"/>
      <c r="BS49" s="219"/>
      <c r="BT49" s="219"/>
      <c r="BU49" s="219"/>
      <c r="BV49" s="219"/>
      <c r="BW49" s="219"/>
      <c r="BX49" s="219"/>
      <c r="BY49" s="219"/>
      <c r="BZ49" s="219"/>
      <c r="CA49" s="219"/>
      <c r="CB49" s="219"/>
      <c r="CC49" s="219"/>
      <c r="CD49" s="219"/>
      <c r="CE49" s="238"/>
      <c r="CF49" s="238"/>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265"/>
      <c r="DL49" s="265"/>
      <c r="DM49" s="265"/>
      <c r="DN49" s="265"/>
      <c r="DO49" s="265"/>
      <c r="DP49" s="66"/>
      <c r="DQ49" s="66"/>
      <c r="DR49" s="66"/>
      <c r="DS49" s="66"/>
      <c r="DT49" s="268"/>
      <c r="DU49" s="268"/>
      <c r="DV49" s="268"/>
      <c r="DW49" s="268"/>
      <c r="DX49" s="267"/>
      <c r="DY49" s="256"/>
      <c r="DZ49" s="256"/>
      <c r="EA49" s="256"/>
      <c r="EB49" s="256"/>
      <c r="EC49" s="66"/>
      <c r="ED49" s="66"/>
      <c r="EE49" s="66"/>
      <c r="EF49" s="66"/>
      <c r="EG49" s="66"/>
      <c r="EH49" s="327"/>
      <c r="EI49" s="327"/>
      <c r="EJ49" s="327"/>
      <c r="EK49" s="327"/>
    </row>
    <row r="50" spans="1:141" ht="39.75" customHeight="1" x14ac:dyDescent="0.2">
      <c r="A50" s="365"/>
      <c r="B50" s="376"/>
      <c r="C50" s="362"/>
      <c r="D50" s="362"/>
      <c r="E50" s="160"/>
      <c r="F50" s="331"/>
      <c r="G50" s="160"/>
      <c r="H50" s="331"/>
      <c r="I50" s="331"/>
      <c r="J50" s="362"/>
      <c r="K50" s="181"/>
      <c r="L50" s="181"/>
      <c r="M50" s="181"/>
      <c r="N50" s="181"/>
      <c r="O50" s="362"/>
      <c r="P50" s="334"/>
      <c r="Q50" s="353"/>
      <c r="R50" s="334"/>
      <c r="S50" s="353"/>
      <c r="T50" s="356"/>
      <c r="U50" s="148"/>
      <c r="V50" s="156"/>
      <c r="W50" s="156"/>
      <c r="X50" s="156"/>
      <c r="Y50" s="150" t="s">
        <v>115</v>
      </c>
      <c r="Z50" s="134">
        <f>+IF(Y50='Tabla Valoración controles'!$D$4,'Tabla Valoración controles'!$F$4,IF('Mapa Corrupcion'!Y50='Tabla Valoración controles'!$D$5,'Tabla Valoración controles'!$F$5,IF(Y50=FORMULAS!$A$10,0,'Tabla Valoración controles'!$F$6)))</f>
        <v>0</v>
      </c>
      <c r="AA50" s="150"/>
      <c r="AB50" s="135">
        <f>+IF(AA50='Tabla Valoración controles'!$D$7,'Tabla Valoración controles'!$F$7,IF(Y50=FORMULAS!$A$10,0,'Tabla Valoración controles'!$F$8))</f>
        <v>0</v>
      </c>
      <c r="AC50" s="150"/>
      <c r="AD50" s="134">
        <f>+IF(AC50='Tabla Valoración controles'!$D$9,'Tabla Valoración controles'!$F$9,IF(Y50=FORMULAS!$A$10,0,'Tabla Valoración controles'!$F$10))</f>
        <v>0</v>
      </c>
      <c r="AE50" s="150"/>
      <c r="AF50" s="134">
        <f>+IF(AE50='Tabla Valoración controles'!$D$9,'Tabla Valoración controles'!$F$9,IF(AA50=FORMULAS!$A$10,0,'Tabla Valoración controles'!$F$10))</f>
        <v>0</v>
      </c>
      <c r="AG50" s="150"/>
      <c r="AH50" s="134">
        <f>+IF(AG50='Tabla Valoración controles'!$D$13,'Tabla Valoración controles'!$F$13,'Tabla Valoración controles'!$F$14)</f>
        <v>0</v>
      </c>
      <c r="AI50" s="193">
        <f t="shared" si="2"/>
        <v>0</v>
      </c>
      <c r="AJ50" s="151"/>
      <c r="AK50" s="152">
        <f>+IF(AJ50=[2]CONTROLES!$C$50,[2]CONTROLES!$D$50,[2]CONTROLES!$D$51)</f>
        <v>0</v>
      </c>
      <c r="AL50" s="151"/>
      <c r="AM50" s="152">
        <f>+IF(AL50=[2]CONTROLES!$C$52,[2]CONTROLES!$D$52,[2]CONTROLES!$D$53)</f>
        <v>0</v>
      </c>
      <c r="AN50" s="151"/>
      <c r="AO50" s="152">
        <f>+IF(AN50=[2]CONTROLES!$C$54,[2]CONTROLES!$D$54,[2]CONTROLES!$D$55)</f>
        <v>0</v>
      </c>
      <c r="AP50" s="151"/>
      <c r="AQ50" s="152">
        <f>+IF(AP50=[2]CONTROLES!$C$56,[2]CONTROLES!$D$56,IF(AP50=[2]CONTROLES!$C$57,[2]CONTROLES!$D$57,[2]CONTROLES!$D$58))</f>
        <v>0</v>
      </c>
      <c r="AR50" s="151"/>
      <c r="AS50" s="152">
        <f>+IF(AR50=[2]CONTROLES!$C$59,[2]CONTROLES!$D$59,[2]CONTROLES!$D$60)</f>
        <v>0</v>
      </c>
      <c r="AT50" s="151"/>
      <c r="AU50" s="152">
        <f>+IF(AT50=[2]CONTROLES!$C$61,[2]CONTROLES!$D$61,[2]CONTROLES!$D$62)</f>
        <v>0</v>
      </c>
      <c r="AV50" s="151"/>
      <c r="AW50" s="153">
        <f>+IF(AV50=[2]CONTROLES!$C$63,[2]CONTROLES!$D$63,IF(AV50=[2]CONTROLES!$C$64,[2]CONTROLES!$D$64,[2]CONTROLES!$D$65))</f>
        <v>0</v>
      </c>
      <c r="AX50" s="153">
        <f t="shared" si="0"/>
        <v>0</v>
      </c>
      <c r="AY50" s="154" t="str">
        <f t="shared" si="1"/>
        <v>Débil</v>
      </c>
      <c r="AZ50" s="362"/>
      <c r="BA50" s="334"/>
      <c r="BB50" s="359"/>
      <c r="BC50" s="353"/>
      <c r="BD50" s="356"/>
      <c r="BE50" s="356"/>
      <c r="BF50" s="136"/>
      <c r="BG50" s="136"/>
      <c r="BH50" s="179"/>
      <c r="BI50" s="136"/>
      <c r="BJ50" s="136"/>
      <c r="BK50" s="136"/>
      <c r="BL50" s="136"/>
      <c r="BM50" s="136" t="s">
        <v>171</v>
      </c>
      <c r="BN50" s="425"/>
      <c r="BO50" s="219"/>
      <c r="BP50" s="219"/>
      <c r="BQ50" s="219"/>
      <c r="BR50" s="219"/>
      <c r="BS50" s="219"/>
      <c r="BT50" s="219"/>
      <c r="BU50" s="219"/>
      <c r="BV50" s="219"/>
      <c r="BW50" s="219"/>
      <c r="BX50" s="219"/>
      <c r="BY50" s="219"/>
      <c r="BZ50" s="219"/>
      <c r="CA50" s="219"/>
      <c r="CB50" s="219"/>
      <c r="CC50" s="219"/>
      <c r="CD50" s="219"/>
      <c r="CE50" s="238"/>
      <c r="CF50" s="238"/>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265"/>
      <c r="DL50" s="265"/>
      <c r="DM50" s="265"/>
      <c r="DN50" s="265"/>
      <c r="DO50" s="265"/>
      <c r="DP50" s="66"/>
      <c r="DQ50" s="66"/>
      <c r="DR50" s="66"/>
      <c r="DS50" s="66"/>
      <c r="DT50" s="268"/>
      <c r="DU50" s="268"/>
      <c r="DV50" s="268"/>
      <c r="DW50" s="268"/>
      <c r="DX50" s="267"/>
      <c r="DY50" s="257"/>
      <c r="DZ50" s="257"/>
      <c r="EA50" s="257"/>
      <c r="EB50" s="257"/>
      <c r="EC50" s="66"/>
      <c r="ED50" s="66"/>
      <c r="EE50" s="66"/>
      <c r="EF50" s="66"/>
      <c r="EG50" s="66"/>
      <c r="EH50" s="328"/>
      <c r="EI50" s="328"/>
      <c r="EJ50" s="328"/>
      <c r="EK50" s="328"/>
    </row>
    <row r="51" spans="1:141" ht="61.5" customHeight="1" x14ac:dyDescent="0.2">
      <c r="A51" s="363">
        <v>8</v>
      </c>
      <c r="B51" s="374" t="s">
        <v>132</v>
      </c>
      <c r="C51" s="360" t="str">
        <f>VLOOKUP(B51,FORMULAS!$A$30:$B$46,2,0)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51" s="360" t="str">
        <f>VLOOKUP(B51,FORMULAS!$A$30:$C$46,3,0)</f>
        <v>Subdirector Financiero</v>
      </c>
      <c r="E51" s="160" t="s">
        <v>387</v>
      </c>
      <c r="F51" s="329" t="s">
        <v>386</v>
      </c>
      <c r="G51" s="160" t="s">
        <v>388</v>
      </c>
      <c r="H51" s="329" t="s">
        <v>384</v>
      </c>
      <c r="I51" s="329" t="s">
        <v>385</v>
      </c>
      <c r="J51" s="360" t="s">
        <v>605</v>
      </c>
      <c r="K51" s="147" t="s">
        <v>650</v>
      </c>
      <c r="L51" s="147" t="s">
        <v>650</v>
      </c>
      <c r="M51" s="147" t="s">
        <v>650</v>
      </c>
      <c r="N51" s="147" t="s">
        <v>650</v>
      </c>
      <c r="O51" s="360" t="s">
        <v>286</v>
      </c>
      <c r="P51" s="332" t="str">
        <f>VLOOKUP(O51,FORMULAS!$A$77:$B$82,2,0)</f>
        <v>Rara vez</v>
      </c>
      <c r="Q51" s="351" t="str">
        <f>+P51</f>
        <v>Rara vez</v>
      </c>
      <c r="R51" s="332" t="str">
        <f>VLOOKUP(A51,'Impacto Ri Inhe'!$B$5:$AF$41,31,1)</f>
        <v>Mayor</v>
      </c>
      <c r="S51" s="351" t="str">
        <f>CONCATENATE(R51,"-",Q51)</f>
        <v>Mayor-Rara vez</v>
      </c>
      <c r="T51" s="354" t="str">
        <f>VLOOKUP(S51,FORMULAS!$I$77:$J$97,2,0)</f>
        <v>Alto</v>
      </c>
      <c r="U51" s="148">
        <v>1</v>
      </c>
      <c r="V51" s="149" t="s">
        <v>393</v>
      </c>
      <c r="W51" s="149" t="s">
        <v>395</v>
      </c>
      <c r="X51" s="149" t="s">
        <v>396</v>
      </c>
      <c r="Y51" s="150" t="s">
        <v>12</v>
      </c>
      <c r="Z51" s="134">
        <f>+IF(Y51='Tabla Valoración controles'!$D$4,'Tabla Valoración controles'!$F$4,IF('Mapa Corrupcion'!Y51='Tabla Valoración controles'!$D$5,'Tabla Valoración controles'!$F$5,IF(Y51=FORMULAS!$A$10,0,'Tabla Valoración controles'!$F$6)))</f>
        <v>0.25</v>
      </c>
      <c r="AA51" s="150" t="s">
        <v>8</v>
      </c>
      <c r="AB51" s="135">
        <f>+IF(AA51='Tabla Valoración controles'!$D$7,'Tabla Valoración controles'!$F$7,IF(Y51=FORMULAS!$A$10,0,'Tabla Valoración controles'!$F$8))</f>
        <v>0.15</v>
      </c>
      <c r="AC51" s="150" t="s">
        <v>17</v>
      </c>
      <c r="AD51" s="134">
        <f>+IF(AC51='Tabla Valoración controles'!$D$9,'Tabla Valoración controles'!$F$9,IF(Y51=FORMULAS!$A$10,0,'Tabla Valoración controles'!$F$10))</f>
        <v>0</v>
      </c>
      <c r="AE51" s="150" t="s">
        <v>20</v>
      </c>
      <c r="AF51" s="134">
        <f>+IF(AE51='Tabla Valoración controles'!$D$9,'Tabla Valoración controles'!$F$9,IF(AA51=FORMULAS!$A$10,0,'Tabla Valoración controles'!$F$10))</f>
        <v>0</v>
      </c>
      <c r="AG51" s="150" t="s">
        <v>77</v>
      </c>
      <c r="AH51" s="134">
        <f>+IF(AG51='Tabla Valoración controles'!$D$13,'Tabla Valoración controles'!$F$13,'Tabla Valoración controles'!$F$14)</f>
        <v>0</v>
      </c>
      <c r="AI51" s="193">
        <f t="shared" si="2"/>
        <v>0.4</v>
      </c>
      <c r="AJ51" s="151" t="s">
        <v>685</v>
      </c>
      <c r="AK51" s="152">
        <f>+IF(AJ51=[2]CONTROLES!$C$50,[2]CONTROLES!$D$50,[2]CONTROLES!$D$51)</f>
        <v>15</v>
      </c>
      <c r="AL51" s="151" t="s">
        <v>691</v>
      </c>
      <c r="AM51" s="152">
        <f>+IF(AL51=[2]CONTROLES!$C$52,[2]CONTROLES!$D$52,[2]CONTROLES!$D$53)</f>
        <v>15</v>
      </c>
      <c r="AN51" s="151" t="s">
        <v>694</v>
      </c>
      <c r="AO51" s="152">
        <f>+IF(AN51=[2]CONTROLES!$C$54,[2]CONTROLES!$D$54,[2]CONTROLES!$D$55)</f>
        <v>15</v>
      </c>
      <c r="AP51" s="151" t="s">
        <v>697</v>
      </c>
      <c r="AQ51" s="152">
        <f>+IF(AP51=[2]CONTROLES!$C$56,[2]CONTROLES!$D$56,IF(AP51=[2]CONTROLES!$C$57,[2]CONTROLES!$D$57,[2]CONTROLES!$D$58))</f>
        <v>15</v>
      </c>
      <c r="AR51" s="151" t="s">
        <v>701</v>
      </c>
      <c r="AS51" s="152">
        <f>+IF(AR51=[2]CONTROLES!$C$59,[2]CONTROLES!$D$59,[2]CONTROLES!$D$60)</f>
        <v>15</v>
      </c>
      <c r="AT51" s="151" t="s">
        <v>704</v>
      </c>
      <c r="AU51" s="152">
        <f>+IF(AT51=[2]CONTROLES!$C$61,[2]CONTROLES!$D$61,[2]CONTROLES!$D$62)</f>
        <v>15</v>
      </c>
      <c r="AV51" s="151" t="s">
        <v>707</v>
      </c>
      <c r="AW51" s="153">
        <f>+IF(AV51=[2]CONTROLES!$C$63,[2]CONTROLES!$D$63,IF(AV51=[2]CONTROLES!$C$64,[2]CONTROLES!$D$64,[2]CONTROLES!$D$65))</f>
        <v>10</v>
      </c>
      <c r="AX51" s="153">
        <f t="shared" si="0"/>
        <v>100</v>
      </c>
      <c r="AY51" s="154" t="str">
        <f t="shared" si="1"/>
        <v>Fuerte</v>
      </c>
      <c r="AZ51" s="360" t="s">
        <v>286</v>
      </c>
      <c r="BA51" s="332" t="str">
        <f>VLOOKUP(AZ51,FORMULAS!$A$77:$B$82,2,0)</f>
        <v>Rara vez</v>
      </c>
      <c r="BB51" s="357" t="str">
        <f>+R51</f>
        <v>Mayor</v>
      </c>
      <c r="BC51" s="351" t="str">
        <f>CONCATENATE(BB51,"-",BA51)</f>
        <v>Mayor-Rara vez</v>
      </c>
      <c r="BD51" s="354" t="str">
        <f>VLOOKUP(BC51,FORMULAS!$I$77:$J$97,2,0)</f>
        <v>Alto</v>
      </c>
      <c r="BE51" s="354" t="s">
        <v>118</v>
      </c>
      <c r="BF51" s="179" t="s">
        <v>398</v>
      </c>
      <c r="BG51" s="179" t="s">
        <v>400</v>
      </c>
      <c r="BH51" s="179" t="s">
        <v>220</v>
      </c>
      <c r="BI51" s="155">
        <v>44927</v>
      </c>
      <c r="BJ51" s="155">
        <v>45291</v>
      </c>
      <c r="BK51" s="179" t="s">
        <v>755</v>
      </c>
      <c r="BL51" s="179" t="s">
        <v>754</v>
      </c>
      <c r="BM51" s="136" t="s">
        <v>173</v>
      </c>
      <c r="BN51" s="423" t="s">
        <v>403</v>
      </c>
      <c r="BO51" s="219"/>
      <c r="BP51" s="219"/>
      <c r="BQ51" s="219"/>
      <c r="BR51" s="219"/>
      <c r="BS51" s="219"/>
      <c r="BT51" s="219"/>
      <c r="BU51" s="219"/>
      <c r="BV51" s="219"/>
      <c r="BW51" s="219"/>
      <c r="BX51" s="219"/>
      <c r="BY51" s="219"/>
      <c r="BZ51" s="219"/>
      <c r="CA51" s="219"/>
      <c r="CB51" s="219"/>
      <c r="CC51" s="219"/>
      <c r="CD51" s="219"/>
      <c r="CE51" s="219"/>
      <c r="CF51" s="219"/>
      <c r="CG51" s="219"/>
      <c r="CH51" s="217"/>
      <c r="CI51" s="219"/>
      <c r="CJ51" s="219"/>
      <c r="CK51" s="219"/>
      <c r="CL51" s="217"/>
      <c r="CM51" s="219"/>
      <c r="CN51" s="219"/>
      <c r="CO51" s="219"/>
      <c r="CP51" s="217"/>
      <c r="CQ51" s="219"/>
      <c r="CR51" s="220"/>
      <c r="CS51" s="220"/>
      <c r="CT51" s="220"/>
      <c r="CU51" s="219"/>
      <c r="CV51" s="219"/>
      <c r="CW51" s="219"/>
      <c r="CX51" s="217"/>
      <c r="CY51" s="219"/>
      <c r="CZ51" s="219"/>
      <c r="DA51" s="219"/>
      <c r="DB51" s="217"/>
      <c r="DC51" s="219"/>
      <c r="DD51" s="219"/>
      <c r="DE51" s="219"/>
      <c r="DF51" s="217"/>
      <c r="DG51" s="219"/>
      <c r="DH51" s="219"/>
      <c r="DI51" s="219"/>
      <c r="DJ51" s="217"/>
      <c r="DK51" s="263"/>
      <c r="DL51" s="263"/>
      <c r="DM51" s="263"/>
      <c r="DN51" s="280"/>
      <c r="DO51" s="263"/>
      <c r="DP51" s="66"/>
      <c r="DQ51" s="66"/>
      <c r="DR51" s="66"/>
      <c r="DS51" s="66"/>
      <c r="DT51" s="263"/>
      <c r="DU51" s="263"/>
      <c r="DV51" s="263"/>
      <c r="DW51" s="280"/>
      <c r="DX51" s="281"/>
      <c r="DY51" s="263"/>
      <c r="DZ51" s="263"/>
      <c r="EA51" s="258"/>
      <c r="EB51" s="258"/>
      <c r="EC51" s="244"/>
      <c r="ED51" s="66"/>
      <c r="EE51" s="250"/>
      <c r="EF51" s="254"/>
      <c r="EG51" s="66"/>
      <c r="EH51" s="326"/>
      <c r="EI51" s="326"/>
      <c r="EJ51" s="326"/>
      <c r="EK51" s="326"/>
    </row>
    <row r="52" spans="1:141" ht="61.5" customHeight="1" x14ac:dyDescent="0.2">
      <c r="A52" s="364"/>
      <c r="B52" s="375"/>
      <c r="C52" s="361"/>
      <c r="D52" s="361"/>
      <c r="E52" s="160"/>
      <c r="F52" s="330"/>
      <c r="G52" s="160" t="s">
        <v>389</v>
      </c>
      <c r="H52" s="330"/>
      <c r="I52" s="330"/>
      <c r="J52" s="361"/>
      <c r="K52" s="180"/>
      <c r="L52" s="180"/>
      <c r="M52" s="180"/>
      <c r="N52" s="180"/>
      <c r="O52" s="361"/>
      <c r="P52" s="333"/>
      <c r="Q52" s="352"/>
      <c r="R52" s="333"/>
      <c r="S52" s="352"/>
      <c r="T52" s="355"/>
      <c r="U52" s="148">
        <v>2</v>
      </c>
      <c r="V52" s="149" t="s">
        <v>394</v>
      </c>
      <c r="W52" s="149" t="s">
        <v>395</v>
      </c>
      <c r="X52" s="149" t="s">
        <v>397</v>
      </c>
      <c r="Y52" s="150" t="s">
        <v>12</v>
      </c>
      <c r="Z52" s="134">
        <f>+IF(Y52='Tabla Valoración controles'!$D$4,'Tabla Valoración controles'!$F$4,IF('Mapa Corrupcion'!Y52='Tabla Valoración controles'!$D$5,'Tabla Valoración controles'!$F$5,IF(Y52=FORMULAS!$A$10,0,'Tabla Valoración controles'!$F$6)))</f>
        <v>0.25</v>
      </c>
      <c r="AA52" s="150" t="s">
        <v>8</v>
      </c>
      <c r="AB52" s="135">
        <f>+IF(AA52='Tabla Valoración controles'!$D$7,'Tabla Valoración controles'!$F$7,IF(Y52=FORMULAS!$A$10,0,'Tabla Valoración controles'!$F$8))</f>
        <v>0.15</v>
      </c>
      <c r="AC52" s="150" t="s">
        <v>17</v>
      </c>
      <c r="AD52" s="134">
        <f>+IF(AC52='Tabla Valoración controles'!$D$9,'Tabla Valoración controles'!$F$9,IF(Y52=FORMULAS!$A$10,0,'Tabla Valoración controles'!$F$10))</f>
        <v>0</v>
      </c>
      <c r="AE52" s="150" t="s">
        <v>21</v>
      </c>
      <c r="AF52" s="134">
        <f>+IF(AE52='Tabla Valoración controles'!$D$9,'Tabla Valoración controles'!$F$9,IF(AA52=FORMULAS!$A$10,0,'Tabla Valoración controles'!$F$10))</f>
        <v>0</v>
      </c>
      <c r="AG52" s="150" t="s">
        <v>77</v>
      </c>
      <c r="AH52" s="134">
        <f>+IF(AG52='Tabla Valoración controles'!$D$13,'Tabla Valoración controles'!$F$13,'Tabla Valoración controles'!$F$14)</f>
        <v>0</v>
      </c>
      <c r="AI52" s="193">
        <f t="shared" si="2"/>
        <v>0.4</v>
      </c>
      <c r="AJ52" s="151" t="s">
        <v>685</v>
      </c>
      <c r="AK52" s="152">
        <f>+IF(AJ52=[2]CONTROLES!$C$50,[2]CONTROLES!$D$50,[2]CONTROLES!$D$51)</f>
        <v>15</v>
      </c>
      <c r="AL52" s="151" t="s">
        <v>691</v>
      </c>
      <c r="AM52" s="152">
        <f>+IF(AL52=[2]CONTROLES!$C$52,[2]CONTROLES!$D$52,[2]CONTROLES!$D$53)</f>
        <v>15</v>
      </c>
      <c r="AN52" s="151" t="s">
        <v>694</v>
      </c>
      <c r="AO52" s="152">
        <f>+IF(AN52=[2]CONTROLES!$C$54,[2]CONTROLES!$D$54,[2]CONTROLES!$D$55)</f>
        <v>15</v>
      </c>
      <c r="AP52" s="151" t="s">
        <v>697</v>
      </c>
      <c r="AQ52" s="152">
        <f>+IF(AP52=[2]CONTROLES!$C$56,[2]CONTROLES!$D$56,IF(AP52=[2]CONTROLES!$C$57,[2]CONTROLES!$D$57,[2]CONTROLES!$D$58))</f>
        <v>15</v>
      </c>
      <c r="AR52" s="151" t="s">
        <v>701</v>
      </c>
      <c r="AS52" s="152">
        <f>+IF(AR52=[2]CONTROLES!$C$59,[2]CONTROLES!$D$59,[2]CONTROLES!$D$60)</f>
        <v>15</v>
      </c>
      <c r="AT52" s="151" t="s">
        <v>704</v>
      </c>
      <c r="AU52" s="152">
        <f>+IF(AT52=[2]CONTROLES!$C$61,[2]CONTROLES!$D$61,[2]CONTROLES!$D$62)</f>
        <v>15</v>
      </c>
      <c r="AV52" s="151" t="s">
        <v>707</v>
      </c>
      <c r="AW52" s="153">
        <f>+IF(AV52=[2]CONTROLES!$C$63,[2]CONTROLES!$D$63,IF(AV52=[2]CONTROLES!$C$64,[2]CONTROLES!$D$64,[2]CONTROLES!$D$65))</f>
        <v>10</v>
      </c>
      <c r="AX52" s="153">
        <f t="shared" si="0"/>
        <v>100</v>
      </c>
      <c r="AY52" s="154" t="str">
        <f t="shared" si="1"/>
        <v>Fuerte</v>
      </c>
      <c r="AZ52" s="361"/>
      <c r="BA52" s="333"/>
      <c r="BB52" s="358"/>
      <c r="BC52" s="352"/>
      <c r="BD52" s="355"/>
      <c r="BE52" s="355"/>
      <c r="BF52" s="179" t="s">
        <v>399</v>
      </c>
      <c r="BG52" s="179" t="s">
        <v>400</v>
      </c>
      <c r="BH52" s="179" t="s">
        <v>220</v>
      </c>
      <c r="BI52" s="155">
        <v>44927</v>
      </c>
      <c r="BJ52" s="155">
        <v>45291</v>
      </c>
      <c r="BK52" s="179" t="s">
        <v>401</v>
      </c>
      <c r="BL52" s="179" t="s">
        <v>402</v>
      </c>
      <c r="BM52" s="136" t="s">
        <v>173</v>
      </c>
      <c r="BN52" s="424"/>
      <c r="BO52" s="219"/>
      <c r="BP52" s="219"/>
      <c r="BQ52" s="219"/>
      <c r="BR52" s="219"/>
      <c r="BS52" s="219"/>
      <c r="BT52" s="219"/>
      <c r="BU52" s="219"/>
      <c r="BV52" s="219"/>
      <c r="BW52" s="219"/>
      <c r="BX52" s="219"/>
      <c r="BY52" s="219"/>
      <c r="BZ52" s="219"/>
      <c r="CA52" s="219"/>
      <c r="CB52" s="219"/>
      <c r="CC52" s="219"/>
      <c r="CD52" s="219"/>
      <c r="CE52" s="219"/>
      <c r="CF52" s="219"/>
      <c r="CG52" s="219"/>
      <c r="CH52" s="217"/>
      <c r="CI52" s="219"/>
      <c r="CJ52" s="219"/>
      <c r="CK52" s="219"/>
      <c r="CL52" s="217"/>
      <c r="CM52" s="219"/>
      <c r="CN52" s="219"/>
      <c r="CO52" s="219"/>
      <c r="CP52" s="209"/>
      <c r="CQ52" s="219"/>
      <c r="CR52" s="220"/>
      <c r="CS52" s="219"/>
      <c r="CT52" s="220"/>
      <c r="CU52" s="219"/>
      <c r="CV52" s="219"/>
      <c r="CW52" s="219"/>
      <c r="CX52" s="209"/>
      <c r="CY52" s="219"/>
      <c r="CZ52" s="219"/>
      <c r="DA52" s="219"/>
      <c r="DB52" s="209"/>
      <c r="DC52" s="219"/>
      <c r="DD52" s="219"/>
      <c r="DE52" s="219"/>
      <c r="DF52" s="209"/>
      <c r="DG52" s="219"/>
      <c r="DH52" s="219"/>
      <c r="DI52" s="219"/>
      <c r="DJ52" s="227"/>
      <c r="DK52" s="263"/>
      <c r="DL52" s="263"/>
      <c r="DM52" s="263"/>
      <c r="DN52" s="280"/>
      <c r="DO52" s="263"/>
      <c r="DP52" s="66"/>
      <c r="DQ52" s="66"/>
      <c r="DR52" s="66"/>
      <c r="DS52" s="66"/>
      <c r="DT52" s="263"/>
      <c r="DU52" s="263"/>
      <c r="DV52" s="263"/>
      <c r="DW52" s="280"/>
      <c r="DX52" s="281"/>
      <c r="DY52" s="263"/>
      <c r="DZ52" s="263"/>
      <c r="EA52" s="258"/>
      <c r="EB52" s="258"/>
      <c r="EC52" s="244"/>
      <c r="ED52" s="66"/>
      <c r="EE52" s="250"/>
      <c r="EF52" s="254"/>
      <c r="EG52" s="66"/>
      <c r="EH52" s="327"/>
      <c r="EI52" s="327"/>
      <c r="EJ52" s="327"/>
      <c r="EK52" s="327"/>
    </row>
    <row r="53" spans="1:141" ht="39.75" customHeight="1" x14ac:dyDescent="0.2">
      <c r="A53" s="364"/>
      <c r="B53" s="375"/>
      <c r="C53" s="361"/>
      <c r="D53" s="361"/>
      <c r="E53" s="160"/>
      <c r="F53" s="330"/>
      <c r="G53" s="160" t="s">
        <v>390</v>
      </c>
      <c r="H53" s="330"/>
      <c r="I53" s="330"/>
      <c r="J53" s="361"/>
      <c r="K53" s="180"/>
      <c r="L53" s="180"/>
      <c r="M53" s="180"/>
      <c r="N53" s="180"/>
      <c r="O53" s="361"/>
      <c r="P53" s="333"/>
      <c r="Q53" s="352"/>
      <c r="R53" s="333"/>
      <c r="S53" s="352"/>
      <c r="T53" s="355"/>
      <c r="U53" s="148"/>
      <c r="V53" s="156"/>
      <c r="W53" s="156"/>
      <c r="X53" s="156"/>
      <c r="Y53" s="150" t="s">
        <v>115</v>
      </c>
      <c r="Z53" s="134">
        <f>+IF(Y53='Tabla Valoración controles'!$D$4,'Tabla Valoración controles'!$F$4,IF('Mapa Corrupcion'!Y53='Tabla Valoración controles'!$D$5,'Tabla Valoración controles'!$F$5,IF(Y53=FORMULAS!$A$10,0,'Tabla Valoración controles'!$F$6)))</f>
        <v>0</v>
      </c>
      <c r="AA53" s="150"/>
      <c r="AB53" s="135">
        <f>+IF(AA53='Tabla Valoración controles'!$D$7,'Tabla Valoración controles'!$F$7,IF(Y53=FORMULAS!$A$10,0,'Tabla Valoración controles'!$F$8))</f>
        <v>0</v>
      </c>
      <c r="AC53" s="150"/>
      <c r="AD53" s="134">
        <f>+IF(AC53='Tabla Valoración controles'!$D$9,'Tabla Valoración controles'!$F$9,IF(Y53=FORMULAS!$A$10,0,'Tabla Valoración controles'!$F$10))</f>
        <v>0</v>
      </c>
      <c r="AE53" s="150"/>
      <c r="AF53" s="134">
        <f>+IF(AE53='Tabla Valoración controles'!$D$9,'Tabla Valoración controles'!$F$9,IF(AA53=FORMULAS!$A$10,0,'Tabla Valoración controles'!$F$10))</f>
        <v>0</v>
      </c>
      <c r="AG53" s="150"/>
      <c r="AH53" s="134">
        <f>+IF(AG53='Tabla Valoración controles'!$D$13,'Tabla Valoración controles'!$F$13,'Tabla Valoración controles'!$F$14)</f>
        <v>0</v>
      </c>
      <c r="AI53" s="193">
        <f t="shared" si="2"/>
        <v>0</v>
      </c>
      <c r="AJ53" s="151"/>
      <c r="AK53" s="152">
        <f>+IF(AJ53=[2]CONTROLES!$C$50,[2]CONTROLES!$D$50,[2]CONTROLES!$D$51)</f>
        <v>0</v>
      </c>
      <c r="AL53" s="151"/>
      <c r="AM53" s="152">
        <f>+IF(AL53=[2]CONTROLES!$C$52,[2]CONTROLES!$D$52,[2]CONTROLES!$D$53)</f>
        <v>0</v>
      </c>
      <c r="AN53" s="151"/>
      <c r="AO53" s="152">
        <f>+IF(AN53=[2]CONTROLES!$C$54,[2]CONTROLES!$D$54,[2]CONTROLES!$D$55)</f>
        <v>0</v>
      </c>
      <c r="AP53" s="151"/>
      <c r="AQ53" s="152">
        <f>+IF(AP53=[2]CONTROLES!$C$56,[2]CONTROLES!$D$56,IF(AP53=[2]CONTROLES!$C$57,[2]CONTROLES!$D$57,[2]CONTROLES!$D$58))</f>
        <v>0</v>
      </c>
      <c r="AR53" s="151"/>
      <c r="AS53" s="152">
        <f>+IF(AR53=[2]CONTROLES!$C$59,[2]CONTROLES!$D$59,[2]CONTROLES!$D$60)</f>
        <v>0</v>
      </c>
      <c r="AT53" s="151"/>
      <c r="AU53" s="152">
        <f>+IF(AT53=[2]CONTROLES!$C$61,[2]CONTROLES!$D$61,[2]CONTROLES!$D$62)</f>
        <v>0</v>
      </c>
      <c r="AV53" s="151"/>
      <c r="AW53" s="153">
        <f>+IF(AV53=[2]CONTROLES!$C$63,[2]CONTROLES!$D$63,IF(AV53=[2]CONTROLES!$C$64,[2]CONTROLES!$D$64,[2]CONTROLES!$D$65))</f>
        <v>0</v>
      </c>
      <c r="AX53" s="153">
        <f t="shared" si="0"/>
        <v>0</v>
      </c>
      <c r="AY53" s="154" t="str">
        <f t="shared" si="1"/>
        <v>Débil</v>
      </c>
      <c r="AZ53" s="361"/>
      <c r="BA53" s="333"/>
      <c r="BB53" s="358"/>
      <c r="BC53" s="352"/>
      <c r="BD53" s="355"/>
      <c r="BE53" s="355"/>
      <c r="BF53" s="136"/>
      <c r="BG53" s="136"/>
      <c r="BH53" s="179"/>
      <c r="BI53" s="136"/>
      <c r="BJ53" s="136"/>
      <c r="BK53" s="136"/>
      <c r="BL53" s="136"/>
      <c r="BM53" s="136" t="s">
        <v>171</v>
      </c>
      <c r="BN53" s="424"/>
      <c r="BO53" s="219"/>
      <c r="BP53" s="219"/>
      <c r="BQ53" s="219"/>
      <c r="BR53" s="219"/>
      <c r="BS53" s="219"/>
      <c r="BT53" s="219"/>
      <c r="BU53" s="219"/>
      <c r="BV53" s="219"/>
      <c r="BW53" s="219"/>
      <c r="BX53" s="219"/>
      <c r="BY53" s="219"/>
      <c r="BZ53" s="219"/>
      <c r="CA53" s="219"/>
      <c r="CB53" s="219"/>
      <c r="CC53" s="219"/>
      <c r="CD53" s="219"/>
      <c r="CE53" s="238"/>
      <c r="CF53" s="238"/>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265"/>
      <c r="DL53" s="265"/>
      <c r="DM53" s="265"/>
      <c r="DN53" s="265"/>
      <c r="DO53" s="265"/>
      <c r="DP53" s="66"/>
      <c r="DQ53" s="66"/>
      <c r="DR53" s="66"/>
      <c r="DS53" s="66"/>
      <c r="DT53" s="268"/>
      <c r="DU53" s="268"/>
      <c r="DV53" s="268"/>
      <c r="DW53" s="268"/>
      <c r="DX53" s="267"/>
      <c r="DY53" s="256"/>
      <c r="DZ53" s="256"/>
      <c r="EA53" s="256"/>
      <c r="EB53" s="256"/>
      <c r="EC53" s="66"/>
      <c r="ED53" s="66"/>
      <c r="EE53" s="66"/>
      <c r="EF53" s="66"/>
      <c r="EG53" s="66"/>
      <c r="EH53" s="327"/>
      <c r="EI53" s="327"/>
      <c r="EJ53" s="327"/>
      <c r="EK53" s="327"/>
    </row>
    <row r="54" spans="1:141" ht="39.75" customHeight="1" x14ac:dyDescent="0.2">
      <c r="A54" s="364"/>
      <c r="B54" s="375"/>
      <c r="C54" s="361"/>
      <c r="D54" s="361"/>
      <c r="E54" s="160"/>
      <c r="F54" s="330"/>
      <c r="G54" s="160" t="s">
        <v>391</v>
      </c>
      <c r="H54" s="330"/>
      <c r="I54" s="330"/>
      <c r="J54" s="361"/>
      <c r="K54" s="180"/>
      <c r="L54" s="180"/>
      <c r="M54" s="180"/>
      <c r="N54" s="180"/>
      <c r="O54" s="361"/>
      <c r="P54" s="333"/>
      <c r="Q54" s="352"/>
      <c r="R54" s="333"/>
      <c r="S54" s="352"/>
      <c r="T54" s="355"/>
      <c r="U54" s="148"/>
      <c r="V54" s="156"/>
      <c r="W54" s="156"/>
      <c r="X54" s="156"/>
      <c r="Y54" s="150" t="s">
        <v>115</v>
      </c>
      <c r="Z54" s="134">
        <f>+IF(Y54='Tabla Valoración controles'!$D$4,'Tabla Valoración controles'!$F$4,IF('Mapa Corrupcion'!Y54='Tabla Valoración controles'!$D$5,'Tabla Valoración controles'!$F$5,IF(Y54=FORMULAS!$A$10,0,'Tabla Valoración controles'!$F$6)))</f>
        <v>0</v>
      </c>
      <c r="AA54" s="150"/>
      <c r="AB54" s="135">
        <f>+IF(AA54='Tabla Valoración controles'!$D$7,'Tabla Valoración controles'!$F$7,IF(Y54=FORMULAS!$A$10,0,'Tabla Valoración controles'!$F$8))</f>
        <v>0</v>
      </c>
      <c r="AC54" s="150"/>
      <c r="AD54" s="134">
        <f>+IF(AC54='Tabla Valoración controles'!$D$9,'Tabla Valoración controles'!$F$9,IF(Y54=FORMULAS!$A$10,0,'Tabla Valoración controles'!$F$10))</f>
        <v>0</v>
      </c>
      <c r="AE54" s="150"/>
      <c r="AF54" s="134">
        <f>+IF(AE54='Tabla Valoración controles'!$D$9,'Tabla Valoración controles'!$F$9,IF(AA54=FORMULAS!$A$10,0,'Tabla Valoración controles'!$F$10))</f>
        <v>0</v>
      </c>
      <c r="AG54" s="150"/>
      <c r="AH54" s="134">
        <f>+IF(AG54='Tabla Valoración controles'!$D$13,'Tabla Valoración controles'!$F$13,'Tabla Valoración controles'!$F$14)</f>
        <v>0</v>
      </c>
      <c r="AI54" s="193">
        <f t="shared" si="2"/>
        <v>0</v>
      </c>
      <c r="AJ54" s="151"/>
      <c r="AK54" s="152">
        <f>+IF(AJ54=[2]CONTROLES!$C$50,[2]CONTROLES!$D$50,[2]CONTROLES!$D$51)</f>
        <v>0</v>
      </c>
      <c r="AL54" s="151"/>
      <c r="AM54" s="152">
        <f>+IF(AL54=[2]CONTROLES!$C$52,[2]CONTROLES!$D$52,[2]CONTROLES!$D$53)</f>
        <v>0</v>
      </c>
      <c r="AN54" s="151"/>
      <c r="AO54" s="152">
        <f>+IF(AN54=[2]CONTROLES!$C$54,[2]CONTROLES!$D$54,[2]CONTROLES!$D$55)</f>
        <v>0</v>
      </c>
      <c r="AP54" s="151"/>
      <c r="AQ54" s="152">
        <f>+IF(AP54=[2]CONTROLES!$C$56,[2]CONTROLES!$D$56,IF(AP54=[2]CONTROLES!$C$57,[2]CONTROLES!$D$57,[2]CONTROLES!$D$58))</f>
        <v>0</v>
      </c>
      <c r="AR54" s="151"/>
      <c r="AS54" s="152">
        <f>+IF(AR54=[2]CONTROLES!$C$59,[2]CONTROLES!$D$59,[2]CONTROLES!$D$60)</f>
        <v>0</v>
      </c>
      <c r="AT54" s="151"/>
      <c r="AU54" s="152">
        <f>+IF(AT54=[2]CONTROLES!$C$61,[2]CONTROLES!$D$61,[2]CONTROLES!$D$62)</f>
        <v>0</v>
      </c>
      <c r="AV54" s="151"/>
      <c r="AW54" s="153">
        <f>+IF(AV54=[2]CONTROLES!$C$63,[2]CONTROLES!$D$63,IF(AV54=[2]CONTROLES!$C$64,[2]CONTROLES!$D$64,[2]CONTROLES!$D$65))</f>
        <v>0</v>
      </c>
      <c r="AX54" s="153">
        <f t="shared" si="0"/>
        <v>0</v>
      </c>
      <c r="AY54" s="154" t="str">
        <f t="shared" si="1"/>
        <v>Débil</v>
      </c>
      <c r="AZ54" s="361"/>
      <c r="BA54" s="333"/>
      <c r="BB54" s="358"/>
      <c r="BC54" s="352"/>
      <c r="BD54" s="355"/>
      <c r="BE54" s="355"/>
      <c r="BF54" s="136"/>
      <c r="BG54" s="136"/>
      <c r="BH54" s="179"/>
      <c r="BI54" s="136"/>
      <c r="BJ54" s="136"/>
      <c r="BK54" s="136"/>
      <c r="BL54" s="136"/>
      <c r="BM54" s="136" t="s">
        <v>171</v>
      </c>
      <c r="BN54" s="424"/>
      <c r="BO54" s="219"/>
      <c r="BP54" s="219"/>
      <c r="BQ54" s="219"/>
      <c r="BR54" s="219"/>
      <c r="BS54" s="219"/>
      <c r="BT54" s="219"/>
      <c r="BU54" s="219"/>
      <c r="BV54" s="219"/>
      <c r="BW54" s="219"/>
      <c r="BX54" s="219"/>
      <c r="BY54" s="219"/>
      <c r="BZ54" s="219"/>
      <c r="CA54" s="219"/>
      <c r="CB54" s="219"/>
      <c r="CC54" s="219"/>
      <c r="CD54" s="219"/>
      <c r="CE54" s="238"/>
      <c r="CF54" s="238"/>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265"/>
      <c r="DL54" s="265"/>
      <c r="DM54" s="265"/>
      <c r="DN54" s="265"/>
      <c r="DO54" s="265"/>
      <c r="DP54" s="66"/>
      <c r="DQ54" s="66"/>
      <c r="DR54" s="66"/>
      <c r="DS54" s="66"/>
      <c r="DT54" s="268"/>
      <c r="DU54" s="268"/>
      <c r="DV54" s="268"/>
      <c r="DW54" s="268"/>
      <c r="DX54" s="267"/>
      <c r="DY54" s="256"/>
      <c r="DZ54" s="256"/>
      <c r="EA54" s="256"/>
      <c r="EB54" s="256"/>
      <c r="EC54" s="66"/>
      <c r="ED54" s="66"/>
      <c r="EE54" s="66"/>
      <c r="EF54" s="66"/>
      <c r="EG54" s="66"/>
      <c r="EH54" s="327"/>
      <c r="EI54" s="327"/>
      <c r="EJ54" s="327"/>
      <c r="EK54" s="327"/>
    </row>
    <row r="55" spans="1:141" ht="39.75" customHeight="1" x14ac:dyDescent="0.2">
      <c r="A55" s="364"/>
      <c r="B55" s="375"/>
      <c r="C55" s="361"/>
      <c r="D55" s="361"/>
      <c r="E55" s="160"/>
      <c r="F55" s="330"/>
      <c r="G55" s="160" t="s">
        <v>392</v>
      </c>
      <c r="H55" s="330"/>
      <c r="I55" s="330"/>
      <c r="J55" s="361"/>
      <c r="K55" s="180"/>
      <c r="L55" s="180"/>
      <c r="M55" s="180"/>
      <c r="N55" s="180"/>
      <c r="O55" s="361"/>
      <c r="P55" s="333"/>
      <c r="Q55" s="352"/>
      <c r="R55" s="333"/>
      <c r="S55" s="352"/>
      <c r="T55" s="355"/>
      <c r="U55" s="148"/>
      <c r="V55" s="156"/>
      <c r="W55" s="156"/>
      <c r="X55" s="156"/>
      <c r="Y55" s="150" t="s">
        <v>115</v>
      </c>
      <c r="Z55" s="134">
        <f>+IF(Y55='Tabla Valoración controles'!$D$4,'Tabla Valoración controles'!$F$4,IF('Mapa Corrupcion'!Y55='Tabla Valoración controles'!$D$5,'Tabla Valoración controles'!$F$5,IF(Y55=FORMULAS!$A$10,0,'Tabla Valoración controles'!$F$6)))</f>
        <v>0</v>
      </c>
      <c r="AA55" s="150"/>
      <c r="AB55" s="135">
        <f>+IF(AA55='Tabla Valoración controles'!$D$7,'Tabla Valoración controles'!$F$7,IF(Y55=FORMULAS!$A$10,0,'Tabla Valoración controles'!$F$8))</f>
        <v>0</v>
      </c>
      <c r="AC55" s="150"/>
      <c r="AD55" s="134">
        <f>+IF(AC55='Tabla Valoración controles'!$D$9,'Tabla Valoración controles'!$F$9,IF(Y55=FORMULAS!$A$10,0,'Tabla Valoración controles'!$F$10))</f>
        <v>0</v>
      </c>
      <c r="AE55" s="150"/>
      <c r="AF55" s="134">
        <f>+IF(AE55='Tabla Valoración controles'!$D$9,'Tabla Valoración controles'!$F$9,IF(AA55=FORMULAS!$A$10,0,'Tabla Valoración controles'!$F$10))</f>
        <v>0</v>
      </c>
      <c r="AG55" s="150"/>
      <c r="AH55" s="134">
        <f>+IF(AG55='Tabla Valoración controles'!$D$13,'Tabla Valoración controles'!$F$13,'Tabla Valoración controles'!$F$14)</f>
        <v>0</v>
      </c>
      <c r="AI55" s="193">
        <f t="shared" si="2"/>
        <v>0</v>
      </c>
      <c r="AJ55" s="151"/>
      <c r="AK55" s="152">
        <f>+IF(AJ55=[2]CONTROLES!$C$50,[2]CONTROLES!$D$50,[2]CONTROLES!$D$51)</f>
        <v>0</v>
      </c>
      <c r="AL55" s="151"/>
      <c r="AM55" s="152">
        <f>+IF(AL55=[2]CONTROLES!$C$52,[2]CONTROLES!$D$52,[2]CONTROLES!$D$53)</f>
        <v>0</v>
      </c>
      <c r="AN55" s="151"/>
      <c r="AO55" s="152">
        <f>+IF(AN55=[2]CONTROLES!$C$54,[2]CONTROLES!$D$54,[2]CONTROLES!$D$55)</f>
        <v>0</v>
      </c>
      <c r="AP55" s="151"/>
      <c r="AQ55" s="152">
        <f>+IF(AP55=[2]CONTROLES!$C$56,[2]CONTROLES!$D$56,IF(AP55=[2]CONTROLES!$C$57,[2]CONTROLES!$D$57,[2]CONTROLES!$D$58))</f>
        <v>0</v>
      </c>
      <c r="AR55" s="151"/>
      <c r="AS55" s="152">
        <f>+IF(AR55=[2]CONTROLES!$C$59,[2]CONTROLES!$D$59,[2]CONTROLES!$D$60)</f>
        <v>0</v>
      </c>
      <c r="AT55" s="151"/>
      <c r="AU55" s="152">
        <f>+IF(AT55=[2]CONTROLES!$C$61,[2]CONTROLES!$D$61,[2]CONTROLES!$D$62)</f>
        <v>0</v>
      </c>
      <c r="AV55" s="151"/>
      <c r="AW55" s="153">
        <f>+IF(AV55=[2]CONTROLES!$C$63,[2]CONTROLES!$D$63,IF(AV55=[2]CONTROLES!$C$64,[2]CONTROLES!$D$64,[2]CONTROLES!$D$65))</f>
        <v>0</v>
      </c>
      <c r="AX55" s="153">
        <f t="shared" si="0"/>
        <v>0</v>
      </c>
      <c r="AY55" s="154" t="str">
        <f t="shared" si="1"/>
        <v>Débil</v>
      </c>
      <c r="AZ55" s="361"/>
      <c r="BA55" s="333"/>
      <c r="BB55" s="358"/>
      <c r="BC55" s="352"/>
      <c r="BD55" s="355"/>
      <c r="BE55" s="355"/>
      <c r="BF55" s="136"/>
      <c r="BG55" s="136"/>
      <c r="BH55" s="179"/>
      <c r="BI55" s="136"/>
      <c r="BJ55" s="136"/>
      <c r="BK55" s="136"/>
      <c r="BL55" s="136"/>
      <c r="BM55" s="136" t="s">
        <v>171</v>
      </c>
      <c r="BN55" s="424"/>
      <c r="BO55" s="219"/>
      <c r="BP55" s="219"/>
      <c r="BQ55" s="219"/>
      <c r="BR55" s="219"/>
      <c r="BS55" s="219"/>
      <c r="BT55" s="219"/>
      <c r="BU55" s="219"/>
      <c r="BV55" s="219"/>
      <c r="BW55" s="219"/>
      <c r="BX55" s="219"/>
      <c r="BY55" s="219"/>
      <c r="BZ55" s="219"/>
      <c r="CA55" s="219"/>
      <c r="CB55" s="219"/>
      <c r="CC55" s="219"/>
      <c r="CD55" s="219"/>
      <c r="CE55" s="238"/>
      <c r="CF55" s="238"/>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265"/>
      <c r="DL55" s="265"/>
      <c r="DM55" s="265"/>
      <c r="DN55" s="265"/>
      <c r="DO55" s="265"/>
      <c r="DP55" s="66"/>
      <c r="DQ55" s="66"/>
      <c r="DR55" s="66"/>
      <c r="DS55" s="66"/>
      <c r="DT55" s="268"/>
      <c r="DU55" s="268"/>
      <c r="DV55" s="268"/>
      <c r="DW55" s="268"/>
      <c r="DX55" s="267"/>
      <c r="DY55" s="256"/>
      <c r="DZ55" s="256"/>
      <c r="EA55" s="256"/>
      <c r="EB55" s="256"/>
      <c r="EC55" s="66"/>
      <c r="ED55" s="66"/>
      <c r="EE55" s="66"/>
      <c r="EF55" s="66"/>
      <c r="EG55" s="66"/>
      <c r="EH55" s="327"/>
      <c r="EI55" s="327"/>
      <c r="EJ55" s="327"/>
      <c r="EK55" s="327"/>
    </row>
    <row r="56" spans="1:141" ht="39.75" customHeight="1" x14ac:dyDescent="0.2">
      <c r="A56" s="365"/>
      <c r="B56" s="376"/>
      <c r="C56" s="362"/>
      <c r="D56" s="362"/>
      <c r="E56" s="160"/>
      <c r="F56" s="331"/>
      <c r="G56" s="160"/>
      <c r="H56" s="331"/>
      <c r="I56" s="331"/>
      <c r="J56" s="362"/>
      <c r="K56" s="181"/>
      <c r="L56" s="181"/>
      <c r="M56" s="181"/>
      <c r="N56" s="181"/>
      <c r="O56" s="362"/>
      <c r="P56" s="334"/>
      <c r="Q56" s="353"/>
      <c r="R56" s="334"/>
      <c r="S56" s="353"/>
      <c r="T56" s="356"/>
      <c r="U56" s="148"/>
      <c r="V56" s="156"/>
      <c r="W56" s="156"/>
      <c r="X56" s="156"/>
      <c r="Y56" s="150" t="s">
        <v>115</v>
      </c>
      <c r="Z56" s="134">
        <f>+IF(Y56='Tabla Valoración controles'!$D$4,'Tabla Valoración controles'!$F$4,IF('Mapa Corrupcion'!Y56='Tabla Valoración controles'!$D$5,'Tabla Valoración controles'!$F$5,IF(Y56=FORMULAS!$A$10,0,'Tabla Valoración controles'!$F$6)))</f>
        <v>0</v>
      </c>
      <c r="AA56" s="150"/>
      <c r="AB56" s="135">
        <f>+IF(AA56='Tabla Valoración controles'!$D$7,'Tabla Valoración controles'!$F$7,IF(Y56=FORMULAS!$A$10,0,'Tabla Valoración controles'!$F$8))</f>
        <v>0</v>
      </c>
      <c r="AC56" s="150"/>
      <c r="AD56" s="134">
        <f>+IF(AC56='Tabla Valoración controles'!$D$9,'Tabla Valoración controles'!$F$9,IF(Y56=FORMULAS!$A$10,0,'Tabla Valoración controles'!$F$10))</f>
        <v>0</v>
      </c>
      <c r="AE56" s="150"/>
      <c r="AF56" s="134">
        <f>+IF(AE56='Tabla Valoración controles'!$D$9,'Tabla Valoración controles'!$F$9,IF(AA56=FORMULAS!$A$10,0,'Tabla Valoración controles'!$F$10))</f>
        <v>0</v>
      </c>
      <c r="AG56" s="150"/>
      <c r="AH56" s="134">
        <f>+IF(AG56='Tabla Valoración controles'!$D$13,'Tabla Valoración controles'!$F$13,'Tabla Valoración controles'!$F$14)</f>
        <v>0</v>
      </c>
      <c r="AI56" s="193">
        <f t="shared" si="2"/>
        <v>0</v>
      </c>
      <c r="AJ56" s="151"/>
      <c r="AK56" s="152">
        <f>+IF(AJ56=[2]CONTROLES!$C$50,[2]CONTROLES!$D$50,[2]CONTROLES!$D$51)</f>
        <v>0</v>
      </c>
      <c r="AL56" s="151"/>
      <c r="AM56" s="152">
        <f>+IF(AL56=[2]CONTROLES!$C$52,[2]CONTROLES!$D$52,[2]CONTROLES!$D$53)</f>
        <v>0</v>
      </c>
      <c r="AN56" s="151"/>
      <c r="AO56" s="152">
        <f>+IF(AN56=[2]CONTROLES!$C$54,[2]CONTROLES!$D$54,[2]CONTROLES!$D$55)</f>
        <v>0</v>
      </c>
      <c r="AP56" s="151"/>
      <c r="AQ56" s="152">
        <f>+IF(AP56=[2]CONTROLES!$C$56,[2]CONTROLES!$D$56,IF(AP56=[2]CONTROLES!$C$57,[2]CONTROLES!$D$57,[2]CONTROLES!$D$58))</f>
        <v>0</v>
      </c>
      <c r="AR56" s="151"/>
      <c r="AS56" s="152">
        <f>+IF(AR56=[2]CONTROLES!$C$59,[2]CONTROLES!$D$59,[2]CONTROLES!$D$60)</f>
        <v>0</v>
      </c>
      <c r="AT56" s="151"/>
      <c r="AU56" s="152">
        <f>+IF(AT56=[2]CONTROLES!$C$61,[2]CONTROLES!$D$61,[2]CONTROLES!$D$62)</f>
        <v>0</v>
      </c>
      <c r="AV56" s="151"/>
      <c r="AW56" s="153">
        <f>+IF(AV56=[2]CONTROLES!$C$63,[2]CONTROLES!$D$63,IF(AV56=[2]CONTROLES!$C$64,[2]CONTROLES!$D$64,[2]CONTROLES!$D$65))</f>
        <v>0</v>
      </c>
      <c r="AX56" s="153">
        <f t="shared" si="0"/>
        <v>0</v>
      </c>
      <c r="AY56" s="154" t="str">
        <f t="shared" si="1"/>
        <v>Débil</v>
      </c>
      <c r="AZ56" s="362"/>
      <c r="BA56" s="334"/>
      <c r="BB56" s="359"/>
      <c r="BC56" s="353"/>
      <c r="BD56" s="356"/>
      <c r="BE56" s="356"/>
      <c r="BF56" s="136"/>
      <c r="BG56" s="136"/>
      <c r="BH56" s="179"/>
      <c r="BI56" s="136"/>
      <c r="BJ56" s="136"/>
      <c r="BK56" s="136"/>
      <c r="BL56" s="136"/>
      <c r="BM56" s="136" t="s">
        <v>171</v>
      </c>
      <c r="BN56" s="425"/>
      <c r="BO56" s="219"/>
      <c r="BP56" s="219"/>
      <c r="BQ56" s="219"/>
      <c r="BR56" s="219"/>
      <c r="BS56" s="219"/>
      <c r="BT56" s="219"/>
      <c r="BU56" s="219"/>
      <c r="BV56" s="219"/>
      <c r="BW56" s="219"/>
      <c r="BX56" s="219"/>
      <c r="BY56" s="219"/>
      <c r="BZ56" s="219"/>
      <c r="CA56" s="219"/>
      <c r="CB56" s="219"/>
      <c r="CC56" s="219"/>
      <c r="CD56" s="219"/>
      <c r="CE56" s="238"/>
      <c r="CF56" s="238"/>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265"/>
      <c r="DL56" s="265"/>
      <c r="DM56" s="265"/>
      <c r="DN56" s="265"/>
      <c r="DO56" s="265"/>
      <c r="DP56" s="66"/>
      <c r="DQ56" s="66"/>
      <c r="DR56" s="66"/>
      <c r="DS56" s="66"/>
      <c r="DT56" s="268"/>
      <c r="DU56" s="268"/>
      <c r="DV56" s="268"/>
      <c r="DW56" s="268"/>
      <c r="DX56" s="267"/>
      <c r="DY56" s="257"/>
      <c r="DZ56" s="257"/>
      <c r="EA56" s="257"/>
      <c r="EB56" s="257"/>
      <c r="EC56" s="66"/>
      <c r="ED56" s="66"/>
      <c r="EE56" s="66"/>
      <c r="EF56" s="66"/>
      <c r="EG56" s="66"/>
      <c r="EH56" s="328"/>
      <c r="EI56" s="328"/>
      <c r="EJ56" s="328"/>
      <c r="EK56" s="328"/>
    </row>
    <row r="57" spans="1:141" ht="135" customHeight="1" x14ac:dyDescent="0.2">
      <c r="A57" s="363">
        <v>9</v>
      </c>
      <c r="B57" s="374" t="s">
        <v>134</v>
      </c>
      <c r="C57" s="360" t="str">
        <f>VLOOKUP(B57,FORMULAS!$A$30:$B$46,2,0)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57" s="360" t="str">
        <f>VLOOKUP(B57,FORMULAS!$A$30:$C$46,3,0)</f>
        <v xml:space="preserve">Subdirector Administrativo </v>
      </c>
      <c r="E57" s="160" t="s">
        <v>592</v>
      </c>
      <c r="F57" s="329" t="s">
        <v>591</v>
      </c>
      <c r="G57" s="160" t="s">
        <v>405</v>
      </c>
      <c r="H57" s="329" t="s">
        <v>725</v>
      </c>
      <c r="I57" s="329" t="s">
        <v>404</v>
      </c>
      <c r="J57" s="360" t="s">
        <v>605</v>
      </c>
      <c r="K57" s="147" t="s">
        <v>650</v>
      </c>
      <c r="L57" s="147" t="s">
        <v>650</v>
      </c>
      <c r="M57" s="147" t="s">
        <v>650</v>
      </c>
      <c r="N57" s="147" t="s">
        <v>650</v>
      </c>
      <c r="O57" s="360" t="s">
        <v>285</v>
      </c>
      <c r="P57" s="332" t="str">
        <f>VLOOKUP(O57,FORMULAS!$A$77:$B$82,2,0)</f>
        <v>Improbable</v>
      </c>
      <c r="Q57" s="351" t="str">
        <f>+P57</f>
        <v>Improbable</v>
      </c>
      <c r="R57" s="332" t="str">
        <f>VLOOKUP(A57,'Impacto Ri Inhe'!$B$5:$AF$41,31,1)</f>
        <v>Mayor</v>
      </c>
      <c r="S57" s="351" t="str">
        <f>CONCATENATE(R57,"-",Q57)</f>
        <v>Mayor-Improbable</v>
      </c>
      <c r="T57" s="354" t="str">
        <f>VLOOKUP(S57,FORMULAS!$I$77:$J$97,2,0)</f>
        <v>Alto</v>
      </c>
      <c r="U57" s="148">
        <v>1</v>
      </c>
      <c r="V57" s="149" t="s">
        <v>776</v>
      </c>
      <c r="W57" s="149" t="s">
        <v>411</v>
      </c>
      <c r="X57" s="149" t="s">
        <v>412</v>
      </c>
      <c r="Y57" s="150" t="s">
        <v>12</v>
      </c>
      <c r="Z57" s="134">
        <f>+IF(Y57='Tabla Valoración controles'!$D$4,'Tabla Valoración controles'!$F$4,IF('Mapa Corrupcion'!Y57='Tabla Valoración controles'!$D$5,'Tabla Valoración controles'!$F$5,IF(Y57=FORMULAS!$A$10,0,'Tabla Valoración controles'!$F$6)))</f>
        <v>0.25</v>
      </c>
      <c r="AA57" s="150" t="s">
        <v>8</v>
      </c>
      <c r="AB57" s="135">
        <f>+IF(AA57='Tabla Valoración controles'!$D$7,'Tabla Valoración controles'!$F$7,IF(Y57=FORMULAS!$A$10,0,'Tabla Valoración controles'!$F$8))</f>
        <v>0.15</v>
      </c>
      <c r="AC57" s="150" t="s">
        <v>17</v>
      </c>
      <c r="AD57" s="134">
        <f>+IF(AC57='Tabla Valoración controles'!$D$9,'Tabla Valoración controles'!$F$9,IF(Y57=FORMULAS!$A$10,0,'Tabla Valoración controles'!$F$10))</f>
        <v>0</v>
      </c>
      <c r="AE57" s="150" t="s">
        <v>21</v>
      </c>
      <c r="AF57" s="134">
        <f>+IF(AE57='Tabla Valoración controles'!$D$9,'Tabla Valoración controles'!$F$9,IF(AA57=FORMULAS!$A$10,0,'Tabla Valoración controles'!$F$10))</f>
        <v>0</v>
      </c>
      <c r="AG57" s="150" t="s">
        <v>77</v>
      </c>
      <c r="AH57" s="134">
        <f>+IF(AG57='Tabla Valoración controles'!$D$13,'Tabla Valoración controles'!$F$13,'Tabla Valoración controles'!$F$14)</f>
        <v>0</v>
      </c>
      <c r="AI57" s="193">
        <f t="shared" si="2"/>
        <v>0.4</v>
      </c>
      <c r="AJ57" s="151" t="s">
        <v>685</v>
      </c>
      <c r="AK57" s="152">
        <f>+IF(AJ57=[2]CONTROLES!$C$50,[2]CONTROLES!$D$50,[2]CONTROLES!$D$51)</f>
        <v>15</v>
      </c>
      <c r="AL57" s="151" t="s">
        <v>691</v>
      </c>
      <c r="AM57" s="152">
        <f>+IF(AL57=[2]CONTROLES!$C$52,[2]CONTROLES!$D$52,[2]CONTROLES!$D$53)</f>
        <v>15</v>
      </c>
      <c r="AN57" s="151" t="s">
        <v>694</v>
      </c>
      <c r="AO57" s="152">
        <f>+IF(AN57=[2]CONTROLES!$C$54,[2]CONTROLES!$D$54,[2]CONTROLES!$D$55)</f>
        <v>15</v>
      </c>
      <c r="AP57" s="151" t="s">
        <v>697</v>
      </c>
      <c r="AQ57" s="152">
        <f>+IF(AP57=[2]CONTROLES!$C$56,[2]CONTROLES!$D$56,IF(AP57=[2]CONTROLES!$C$57,[2]CONTROLES!$D$57,[2]CONTROLES!$D$58))</f>
        <v>15</v>
      </c>
      <c r="AR57" s="151" t="s">
        <v>701</v>
      </c>
      <c r="AS57" s="152">
        <f>+IF(AR57=[2]CONTROLES!$C$59,[2]CONTROLES!$D$59,[2]CONTROLES!$D$60)</f>
        <v>15</v>
      </c>
      <c r="AT57" s="151" t="s">
        <v>704</v>
      </c>
      <c r="AU57" s="152">
        <f>+IF(AT57=[2]CONTROLES!$C$61,[2]CONTROLES!$D$61,[2]CONTROLES!$D$62)</f>
        <v>15</v>
      </c>
      <c r="AV57" s="151" t="s">
        <v>707</v>
      </c>
      <c r="AW57" s="153">
        <f>+IF(AV57=[2]CONTROLES!$C$63,[2]CONTROLES!$D$63,IF(AV57=[2]CONTROLES!$C$64,[2]CONTROLES!$D$64,[2]CONTROLES!$D$65))</f>
        <v>10</v>
      </c>
      <c r="AX57" s="153">
        <f t="shared" si="0"/>
        <v>100</v>
      </c>
      <c r="AY57" s="154" t="str">
        <f t="shared" si="1"/>
        <v>Fuerte</v>
      </c>
      <c r="AZ57" s="360" t="s">
        <v>286</v>
      </c>
      <c r="BA57" s="332" t="str">
        <f>VLOOKUP(AZ57,FORMULAS!$A$77:$B$82,2,0)</f>
        <v>Rara vez</v>
      </c>
      <c r="BB57" s="357" t="str">
        <f>+R57</f>
        <v>Mayor</v>
      </c>
      <c r="BC57" s="351" t="str">
        <f>CONCATENATE(BB57,"-",BA57)</f>
        <v>Mayor-Rara vez</v>
      </c>
      <c r="BD57" s="354" t="str">
        <f>VLOOKUP(BC57,FORMULAS!$I$77:$J$97,2,0)</f>
        <v>Alto</v>
      </c>
      <c r="BE57" s="354" t="s">
        <v>118</v>
      </c>
      <c r="BF57" s="179" t="s">
        <v>413</v>
      </c>
      <c r="BG57" s="179" t="s">
        <v>414</v>
      </c>
      <c r="BH57" s="179" t="s">
        <v>222</v>
      </c>
      <c r="BI57" s="155">
        <v>44927</v>
      </c>
      <c r="BJ57" s="155">
        <v>45291</v>
      </c>
      <c r="BK57" s="179" t="s">
        <v>756</v>
      </c>
      <c r="BL57" s="179" t="s">
        <v>594</v>
      </c>
      <c r="BM57" s="136" t="s">
        <v>173</v>
      </c>
      <c r="BN57" s="423" t="s">
        <v>415</v>
      </c>
      <c r="BO57" s="219"/>
      <c r="BP57" s="219"/>
      <c r="BQ57" s="219"/>
      <c r="BR57" s="219"/>
      <c r="BS57" s="219"/>
      <c r="BT57" s="219"/>
      <c r="BU57" s="219"/>
      <c r="BV57" s="219"/>
      <c r="BW57" s="219"/>
      <c r="BX57" s="219"/>
      <c r="BY57" s="219"/>
      <c r="BZ57" s="219"/>
      <c r="CA57" s="219"/>
      <c r="CB57" s="219"/>
      <c r="CC57" s="219"/>
      <c r="CD57" s="219"/>
      <c r="CE57" s="221"/>
      <c r="CF57" s="221"/>
      <c r="CG57" s="221"/>
      <c r="CH57" s="221"/>
      <c r="CI57" s="221"/>
      <c r="CJ57" s="221"/>
      <c r="CK57" s="221"/>
      <c r="CL57" s="222"/>
      <c r="CM57" s="221"/>
      <c r="CN57" s="223"/>
      <c r="CO57" s="221"/>
      <c r="CP57" s="221"/>
      <c r="CQ57" s="221"/>
      <c r="CR57" s="221"/>
      <c r="CS57" s="221"/>
      <c r="CT57" s="221"/>
      <c r="CU57" s="223"/>
      <c r="CV57" s="240"/>
      <c r="CW57" s="241"/>
      <c r="CX57" s="242"/>
      <c r="CY57" s="223"/>
      <c r="CZ57" s="149"/>
      <c r="DA57" s="223"/>
      <c r="DB57" s="223"/>
      <c r="DC57" s="223"/>
      <c r="DD57" s="149"/>
      <c r="DE57" s="223"/>
      <c r="DF57" s="223"/>
      <c r="DG57" s="223"/>
      <c r="DH57" s="223"/>
      <c r="DI57" s="223"/>
      <c r="DJ57" s="240"/>
      <c r="DK57" s="263"/>
      <c r="DL57" s="263"/>
      <c r="DM57" s="263"/>
      <c r="DN57" s="280"/>
      <c r="DO57" s="263"/>
      <c r="DP57" s="66"/>
      <c r="DQ57" s="66"/>
      <c r="DR57" s="66"/>
      <c r="DS57" s="66"/>
      <c r="DT57" s="263"/>
      <c r="DU57" s="263"/>
      <c r="DV57" s="278"/>
      <c r="DW57" s="282"/>
      <c r="DX57" s="279"/>
      <c r="DY57" s="271"/>
      <c r="DZ57" s="271"/>
      <c r="EA57" s="258"/>
      <c r="EB57" s="258"/>
      <c r="EC57" s="244"/>
      <c r="ED57" s="66"/>
      <c r="EE57" s="250"/>
      <c r="EF57" s="66"/>
      <c r="EG57" s="66"/>
      <c r="EH57" s="326"/>
      <c r="EI57" s="326"/>
      <c r="EJ57" s="326"/>
      <c r="EK57" s="326"/>
    </row>
    <row r="58" spans="1:141" ht="39.75" customHeight="1" x14ac:dyDescent="0.2">
      <c r="A58" s="364"/>
      <c r="B58" s="375"/>
      <c r="C58" s="361"/>
      <c r="D58" s="361"/>
      <c r="E58" s="160" t="s">
        <v>593</v>
      </c>
      <c r="F58" s="330"/>
      <c r="G58" s="160" t="s">
        <v>406</v>
      </c>
      <c r="H58" s="330"/>
      <c r="I58" s="330"/>
      <c r="J58" s="361"/>
      <c r="K58" s="180"/>
      <c r="L58" s="180"/>
      <c r="M58" s="180"/>
      <c r="N58" s="180"/>
      <c r="O58" s="361"/>
      <c r="P58" s="333"/>
      <c r="Q58" s="352"/>
      <c r="R58" s="333"/>
      <c r="S58" s="352"/>
      <c r="T58" s="355"/>
      <c r="U58" s="148"/>
      <c r="V58" s="156"/>
      <c r="W58" s="156"/>
      <c r="X58" s="156"/>
      <c r="Y58" s="150" t="s">
        <v>115</v>
      </c>
      <c r="Z58" s="134">
        <f>+IF(Y58='Tabla Valoración controles'!$D$4,'Tabla Valoración controles'!$F$4,IF('Mapa Corrupcion'!Y58='Tabla Valoración controles'!$D$5,'Tabla Valoración controles'!$F$5,IF(Y58=FORMULAS!$A$10,0,'Tabla Valoración controles'!$F$6)))</f>
        <v>0</v>
      </c>
      <c r="AA58" s="150"/>
      <c r="AB58" s="135">
        <f>+IF(AA58='Tabla Valoración controles'!$D$7,'Tabla Valoración controles'!$F$7,IF(Y58=FORMULAS!$A$10,0,'Tabla Valoración controles'!$F$8))</f>
        <v>0</v>
      </c>
      <c r="AC58" s="150"/>
      <c r="AD58" s="134">
        <f>+IF(AC58='Tabla Valoración controles'!$D$9,'Tabla Valoración controles'!$F$9,IF(Y58=FORMULAS!$A$10,0,'Tabla Valoración controles'!$F$10))</f>
        <v>0</v>
      </c>
      <c r="AE58" s="150"/>
      <c r="AF58" s="134">
        <f>+IF(AE58='Tabla Valoración controles'!$D$9,'Tabla Valoración controles'!$F$9,IF(AA58=FORMULAS!$A$10,0,'Tabla Valoración controles'!$F$10))</f>
        <v>0</v>
      </c>
      <c r="AG58" s="150"/>
      <c r="AH58" s="134">
        <f>+IF(AG58='Tabla Valoración controles'!$D$13,'Tabla Valoración controles'!$F$13,'Tabla Valoración controles'!$F$14)</f>
        <v>0</v>
      </c>
      <c r="AI58" s="193">
        <f t="shared" si="2"/>
        <v>0</v>
      </c>
      <c r="AJ58" s="151"/>
      <c r="AK58" s="152">
        <f>+IF(AJ58=[2]CONTROLES!$C$50,[2]CONTROLES!$D$50,[2]CONTROLES!$D$51)</f>
        <v>0</v>
      </c>
      <c r="AL58" s="151"/>
      <c r="AM58" s="152">
        <f>+IF(AL58=[2]CONTROLES!$C$52,[2]CONTROLES!$D$52,[2]CONTROLES!$D$53)</f>
        <v>0</v>
      </c>
      <c r="AN58" s="151"/>
      <c r="AO58" s="152">
        <f>+IF(AN58=[2]CONTROLES!$C$54,[2]CONTROLES!$D$54,[2]CONTROLES!$D$55)</f>
        <v>0</v>
      </c>
      <c r="AP58" s="151"/>
      <c r="AQ58" s="152">
        <f>+IF(AP58=[2]CONTROLES!$C$56,[2]CONTROLES!$D$56,IF(AP58=[2]CONTROLES!$C$57,[2]CONTROLES!$D$57,[2]CONTROLES!$D$58))</f>
        <v>0</v>
      </c>
      <c r="AR58" s="151"/>
      <c r="AS58" s="152">
        <f>+IF(AR58=[2]CONTROLES!$C$59,[2]CONTROLES!$D$59,[2]CONTROLES!$D$60)</f>
        <v>0</v>
      </c>
      <c r="AT58" s="151"/>
      <c r="AU58" s="152">
        <f>+IF(AT58=[2]CONTROLES!$C$61,[2]CONTROLES!$D$61,[2]CONTROLES!$D$62)</f>
        <v>0</v>
      </c>
      <c r="AV58" s="151"/>
      <c r="AW58" s="153">
        <f>+IF(AV58=[2]CONTROLES!$C$63,[2]CONTROLES!$D$63,IF(AV58=[2]CONTROLES!$C$64,[2]CONTROLES!$D$64,[2]CONTROLES!$D$65))</f>
        <v>0</v>
      </c>
      <c r="AX58" s="153">
        <f t="shared" si="0"/>
        <v>0</v>
      </c>
      <c r="AY58" s="154" t="str">
        <f t="shared" si="1"/>
        <v>Débil</v>
      </c>
      <c r="AZ58" s="361"/>
      <c r="BA58" s="333"/>
      <c r="BB58" s="358"/>
      <c r="BC58" s="352"/>
      <c r="BD58" s="355"/>
      <c r="BE58" s="355"/>
      <c r="BF58" s="136"/>
      <c r="BG58" s="136"/>
      <c r="BH58" s="179"/>
      <c r="BI58" s="136"/>
      <c r="BJ58" s="136"/>
      <c r="BK58" s="136"/>
      <c r="BL58" s="136"/>
      <c r="BM58" s="136" t="s">
        <v>171</v>
      </c>
      <c r="BN58" s="424"/>
      <c r="BO58" s="219"/>
      <c r="BP58" s="219"/>
      <c r="BQ58" s="219"/>
      <c r="BR58" s="219"/>
      <c r="BS58" s="219"/>
      <c r="BT58" s="219"/>
      <c r="BU58" s="219"/>
      <c r="BV58" s="219"/>
      <c r="BW58" s="219"/>
      <c r="BX58" s="219"/>
      <c r="BY58" s="219"/>
      <c r="BZ58" s="219"/>
      <c r="CA58" s="219"/>
      <c r="CB58" s="219"/>
      <c r="CC58" s="219"/>
      <c r="CD58" s="219"/>
      <c r="CE58" s="238"/>
      <c r="CF58" s="238"/>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265"/>
      <c r="DL58" s="265"/>
      <c r="DM58" s="265"/>
      <c r="DN58" s="265"/>
      <c r="DO58" s="265"/>
      <c r="DP58" s="66"/>
      <c r="DQ58" s="66"/>
      <c r="DR58" s="66"/>
      <c r="DS58" s="66"/>
      <c r="DT58" s="268"/>
      <c r="DU58" s="268"/>
      <c r="DV58" s="268"/>
      <c r="DW58" s="268"/>
      <c r="DX58" s="267"/>
      <c r="DY58" s="256"/>
      <c r="DZ58" s="256"/>
      <c r="EA58" s="256"/>
      <c r="EB58" s="256"/>
      <c r="EC58" s="66"/>
      <c r="ED58" s="66"/>
      <c r="EE58" s="66"/>
      <c r="EF58" s="66"/>
      <c r="EG58" s="66"/>
      <c r="EH58" s="327"/>
      <c r="EI58" s="327"/>
      <c r="EJ58" s="327"/>
      <c r="EK58" s="327"/>
    </row>
    <row r="59" spans="1:141" ht="39.75" customHeight="1" x14ac:dyDescent="0.2">
      <c r="A59" s="364"/>
      <c r="B59" s="375"/>
      <c r="C59" s="361"/>
      <c r="D59" s="361"/>
      <c r="E59" s="159"/>
      <c r="F59" s="330"/>
      <c r="G59" s="160" t="s">
        <v>407</v>
      </c>
      <c r="H59" s="330"/>
      <c r="I59" s="330"/>
      <c r="J59" s="361"/>
      <c r="K59" s="180"/>
      <c r="L59" s="180"/>
      <c r="M59" s="180"/>
      <c r="N59" s="180"/>
      <c r="O59" s="361"/>
      <c r="P59" s="333"/>
      <c r="Q59" s="352"/>
      <c r="R59" s="333"/>
      <c r="S59" s="352"/>
      <c r="T59" s="355"/>
      <c r="U59" s="148"/>
      <c r="V59" s="156"/>
      <c r="W59" s="156"/>
      <c r="X59" s="156"/>
      <c r="Y59" s="150" t="s">
        <v>115</v>
      </c>
      <c r="Z59" s="134">
        <f>+IF(Y59='Tabla Valoración controles'!$D$4,'Tabla Valoración controles'!$F$4,IF('Mapa Corrupcion'!Y59='Tabla Valoración controles'!$D$5,'Tabla Valoración controles'!$F$5,IF(Y59=FORMULAS!$A$10,0,'Tabla Valoración controles'!$F$6)))</f>
        <v>0</v>
      </c>
      <c r="AA59" s="150"/>
      <c r="AB59" s="135">
        <f>+IF(AA59='Tabla Valoración controles'!$D$7,'Tabla Valoración controles'!$F$7,IF(Y59=FORMULAS!$A$10,0,'Tabla Valoración controles'!$F$8))</f>
        <v>0</v>
      </c>
      <c r="AC59" s="150"/>
      <c r="AD59" s="134">
        <f>+IF(AC59='Tabla Valoración controles'!$D$9,'Tabla Valoración controles'!$F$9,IF(Y59=FORMULAS!$A$10,0,'Tabla Valoración controles'!$F$10))</f>
        <v>0</v>
      </c>
      <c r="AE59" s="150"/>
      <c r="AF59" s="134">
        <f>+IF(AE59='Tabla Valoración controles'!$D$9,'Tabla Valoración controles'!$F$9,IF(AA59=FORMULAS!$A$10,0,'Tabla Valoración controles'!$F$10))</f>
        <v>0</v>
      </c>
      <c r="AG59" s="150"/>
      <c r="AH59" s="134">
        <f>+IF(AG59='Tabla Valoración controles'!$D$13,'Tabla Valoración controles'!$F$13,'Tabla Valoración controles'!$F$14)</f>
        <v>0</v>
      </c>
      <c r="AI59" s="193">
        <f t="shared" si="2"/>
        <v>0</v>
      </c>
      <c r="AJ59" s="151"/>
      <c r="AK59" s="152">
        <f>+IF(AJ59=[2]CONTROLES!$C$50,[2]CONTROLES!$D$50,[2]CONTROLES!$D$51)</f>
        <v>0</v>
      </c>
      <c r="AL59" s="151"/>
      <c r="AM59" s="152">
        <f>+IF(AL59=[2]CONTROLES!$C$52,[2]CONTROLES!$D$52,[2]CONTROLES!$D$53)</f>
        <v>0</v>
      </c>
      <c r="AN59" s="151"/>
      <c r="AO59" s="152">
        <f>+IF(AN59=[2]CONTROLES!$C$54,[2]CONTROLES!$D$54,[2]CONTROLES!$D$55)</f>
        <v>0</v>
      </c>
      <c r="AP59" s="151"/>
      <c r="AQ59" s="152">
        <f>+IF(AP59=[2]CONTROLES!$C$56,[2]CONTROLES!$D$56,IF(AP59=[2]CONTROLES!$C$57,[2]CONTROLES!$D$57,[2]CONTROLES!$D$58))</f>
        <v>0</v>
      </c>
      <c r="AR59" s="151"/>
      <c r="AS59" s="152">
        <f>+IF(AR59=[2]CONTROLES!$C$59,[2]CONTROLES!$D$59,[2]CONTROLES!$D$60)</f>
        <v>0</v>
      </c>
      <c r="AT59" s="151"/>
      <c r="AU59" s="152">
        <f>+IF(AT59=[2]CONTROLES!$C$61,[2]CONTROLES!$D$61,[2]CONTROLES!$D$62)</f>
        <v>0</v>
      </c>
      <c r="AV59" s="151"/>
      <c r="AW59" s="153">
        <f>+IF(AV59=[2]CONTROLES!$C$63,[2]CONTROLES!$D$63,IF(AV59=[2]CONTROLES!$C$64,[2]CONTROLES!$D$64,[2]CONTROLES!$D$65))</f>
        <v>0</v>
      </c>
      <c r="AX59" s="153">
        <f t="shared" si="0"/>
        <v>0</v>
      </c>
      <c r="AY59" s="154" t="str">
        <f t="shared" si="1"/>
        <v>Débil</v>
      </c>
      <c r="AZ59" s="361"/>
      <c r="BA59" s="333"/>
      <c r="BB59" s="358"/>
      <c r="BC59" s="352"/>
      <c r="BD59" s="355"/>
      <c r="BE59" s="355"/>
      <c r="BF59" s="136"/>
      <c r="BG59" s="136"/>
      <c r="BH59" s="179"/>
      <c r="BI59" s="136"/>
      <c r="BJ59" s="136"/>
      <c r="BK59" s="136"/>
      <c r="BL59" s="136"/>
      <c r="BM59" s="136" t="s">
        <v>171</v>
      </c>
      <c r="BN59" s="424"/>
      <c r="BO59" s="219"/>
      <c r="BP59" s="219"/>
      <c r="BQ59" s="219"/>
      <c r="BR59" s="219"/>
      <c r="BS59" s="219"/>
      <c r="BT59" s="219"/>
      <c r="BU59" s="219"/>
      <c r="BV59" s="219"/>
      <c r="BW59" s="219"/>
      <c r="BX59" s="219"/>
      <c r="BY59" s="219"/>
      <c r="BZ59" s="219"/>
      <c r="CA59" s="219"/>
      <c r="CB59" s="219"/>
      <c r="CC59" s="219"/>
      <c r="CD59" s="219"/>
      <c r="CE59" s="238"/>
      <c r="CF59" s="238"/>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265"/>
      <c r="DL59" s="265"/>
      <c r="DM59" s="265"/>
      <c r="DN59" s="265"/>
      <c r="DO59" s="265"/>
      <c r="DP59" s="66"/>
      <c r="DQ59" s="66"/>
      <c r="DR59" s="66"/>
      <c r="DS59" s="66"/>
      <c r="DT59" s="268"/>
      <c r="DU59" s="268"/>
      <c r="DV59" s="268"/>
      <c r="DW59" s="268"/>
      <c r="DX59" s="267"/>
      <c r="DY59" s="256"/>
      <c r="DZ59" s="256"/>
      <c r="EA59" s="256"/>
      <c r="EB59" s="256"/>
      <c r="EC59" s="66"/>
      <c r="ED59" s="66"/>
      <c r="EE59" s="66"/>
      <c r="EF59" s="66"/>
      <c r="EG59" s="66"/>
      <c r="EH59" s="327"/>
      <c r="EI59" s="327"/>
      <c r="EJ59" s="327"/>
      <c r="EK59" s="327"/>
    </row>
    <row r="60" spans="1:141" ht="39.75" customHeight="1" x14ac:dyDescent="0.2">
      <c r="A60" s="364"/>
      <c r="B60" s="375"/>
      <c r="C60" s="361"/>
      <c r="D60" s="361"/>
      <c r="E60" s="160"/>
      <c r="F60" s="330"/>
      <c r="G60" s="160" t="s">
        <v>410</v>
      </c>
      <c r="H60" s="330"/>
      <c r="I60" s="330"/>
      <c r="J60" s="361"/>
      <c r="K60" s="180"/>
      <c r="L60" s="180"/>
      <c r="M60" s="180"/>
      <c r="N60" s="180"/>
      <c r="O60" s="361"/>
      <c r="P60" s="333"/>
      <c r="Q60" s="352"/>
      <c r="R60" s="333"/>
      <c r="S60" s="352"/>
      <c r="T60" s="355"/>
      <c r="U60" s="148"/>
      <c r="V60" s="156"/>
      <c r="W60" s="156"/>
      <c r="X60" s="156"/>
      <c r="Y60" s="150" t="s">
        <v>115</v>
      </c>
      <c r="Z60" s="134">
        <f>+IF(Y60='Tabla Valoración controles'!$D$4,'Tabla Valoración controles'!$F$4,IF('Mapa Corrupcion'!Y60='Tabla Valoración controles'!$D$5,'Tabla Valoración controles'!$F$5,IF(Y60=FORMULAS!$A$10,0,'Tabla Valoración controles'!$F$6)))</f>
        <v>0</v>
      </c>
      <c r="AA60" s="150"/>
      <c r="AB60" s="135">
        <f>+IF(AA60='Tabla Valoración controles'!$D$7,'Tabla Valoración controles'!$F$7,IF(Y60=FORMULAS!$A$10,0,'Tabla Valoración controles'!$F$8))</f>
        <v>0</v>
      </c>
      <c r="AC60" s="150"/>
      <c r="AD60" s="134">
        <f>+IF(AC60='Tabla Valoración controles'!$D$9,'Tabla Valoración controles'!$F$9,IF(Y60=FORMULAS!$A$10,0,'Tabla Valoración controles'!$F$10))</f>
        <v>0</v>
      </c>
      <c r="AE60" s="150"/>
      <c r="AF60" s="134">
        <f>+IF(AE60='Tabla Valoración controles'!$D$9,'Tabla Valoración controles'!$F$9,IF(AA60=FORMULAS!$A$10,0,'Tabla Valoración controles'!$F$10))</f>
        <v>0</v>
      </c>
      <c r="AG60" s="150"/>
      <c r="AH60" s="134">
        <f>+IF(AG60='Tabla Valoración controles'!$D$13,'Tabla Valoración controles'!$F$13,'Tabla Valoración controles'!$F$14)</f>
        <v>0</v>
      </c>
      <c r="AI60" s="193">
        <f t="shared" si="2"/>
        <v>0</v>
      </c>
      <c r="AJ60" s="151"/>
      <c r="AK60" s="152">
        <f>+IF(AJ60=[2]CONTROLES!$C$50,[2]CONTROLES!$D$50,[2]CONTROLES!$D$51)</f>
        <v>0</v>
      </c>
      <c r="AL60" s="151"/>
      <c r="AM60" s="152">
        <f>+IF(AL60=[2]CONTROLES!$C$52,[2]CONTROLES!$D$52,[2]CONTROLES!$D$53)</f>
        <v>0</v>
      </c>
      <c r="AN60" s="151"/>
      <c r="AO60" s="152">
        <f>+IF(AN60=[2]CONTROLES!$C$54,[2]CONTROLES!$D$54,[2]CONTROLES!$D$55)</f>
        <v>0</v>
      </c>
      <c r="AP60" s="151"/>
      <c r="AQ60" s="152">
        <f>+IF(AP60=[2]CONTROLES!$C$56,[2]CONTROLES!$D$56,IF(AP60=[2]CONTROLES!$C$57,[2]CONTROLES!$D$57,[2]CONTROLES!$D$58))</f>
        <v>0</v>
      </c>
      <c r="AR60" s="151"/>
      <c r="AS60" s="152">
        <f>+IF(AR60=[2]CONTROLES!$C$59,[2]CONTROLES!$D$59,[2]CONTROLES!$D$60)</f>
        <v>0</v>
      </c>
      <c r="AT60" s="151"/>
      <c r="AU60" s="152">
        <f>+IF(AT60=[2]CONTROLES!$C$61,[2]CONTROLES!$D$61,[2]CONTROLES!$D$62)</f>
        <v>0</v>
      </c>
      <c r="AV60" s="151"/>
      <c r="AW60" s="153">
        <f>+IF(AV60=[2]CONTROLES!$C$63,[2]CONTROLES!$D$63,IF(AV60=[2]CONTROLES!$C$64,[2]CONTROLES!$D$64,[2]CONTROLES!$D$65))</f>
        <v>0</v>
      </c>
      <c r="AX60" s="153">
        <f t="shared" si="0"/>
        <v>0</v>
      </c>
      <c r="AY60" s="154" t="str">
        <f t="shared" si="1"/>
        <v>Débil</v>
      </c>
      <c r="AZ60" s="361"/>
      <c r="BA60" s="333"/>
      <c r="BB60" s="358"/>
      <c r="BC60" s="352"/>
      <c r="BD60" s="355"/>
      <c r="BE60" s="355"/>
      <c r="BF60" s="136"/>
      <c r="BG60" s="136"/>
      <c r="BH60" s="179"/>
      <c r="BI60" s="136"/>
      <c r="BJ60" s="136"/>
      <c r="BK60" s="136"/>
      <c r="BL60" s="136"/>
      <c r="BM60" s="136" t="s">
        <v>171</v>
      </c>
      <c r="BN60" s="424"/>
      <c r="BO60" s="219"/>
      <c r="BP60" s="219"/>
      <c r="BQ60" s="219"/>
      <c r="BR60" s="219"/>
      <c r="BS60" s="219"/>
      <c r="BT60" s="219"/>
      <c r="BU60" s="219"/>
      <c r="BV60" s="219"/>
      <c r="BW60" s="219"/>
      <c r="BX60" s="219"/>
      <c r="BY60" s="219"/>
      <c r="BZ60" s="219"/>
      <c r="CA60" s="219"/>
      <c r="CB60" s="219"/>
      <c r="CC60" s="219"/>
      <c r="CD60" s="219"/>
      <c r="CE60" s="238"/>
      <c r="CF60" s="238"/>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265"/>
      <c r="DL60" s="265"/>
      <c r="DM60" s="265"/>
      <c r="DN60" s="265"/>
      <c r="DO60" s="265"/>
      <c r="DP60" s="66"/>
      <c r="DQ60" s="66"/>
      <c r="DR60" s="66"/>
      <c r="DS60" s="66"/>
      <c r="DT60" s="268"/>
      <c r="DU60" s="268"/>
      <c r="DV60" s="268"/>
      <c r="DW60" s="268"/>
      <c r="DX60" s="267"/>
      <c r="DY60" s="256"/>
      <c r="DZ60" s="256"/>
      <c r="EA60" s="256"/>
      <c r="EB60" s="256"/>
      <c r="EC60" s="66"/>
      <c r="ED60" s="66"/>
      <c r="EE60" s="66"/>
      <c r="EF60" s="66"/>
      <c r="EG60" s="66"/>
      <c r="EH60" s="327"/>
      <c r="EI60" s="327"/>
      <c r="EJ60" s="327"/>
      <c r="EK60" s="327"/>
    </row>
    <row r="61" spans="1:141" ht="39.75" customHeight="1" x14ac:dyDescent="0.2">
      <c r="A61" s="364"/>
      <c r="B61" s="375"/>
      <c r="C61" s="361"/>
      <c r="D61" s="361"/>
      <c r="E61" s="160"/>
      <c r="F61" s="330"/>
      <c r="G61" s="160" t="s">
        <v>408</v>
      </c>
      <c r="H61" s="330"/>
      <c r="I61" s="330"/>
      <c r="J61" s="361"/>
      <c r="K61" s="180"/>
      <c r="L61" s="180"/>
      <c r="M61" s="180"/>
      <c r="N61" s="180"/>
      <c r="O61" s="361"/>
      <c r="P61" s="333"/>
      <c r="Q61" s="352"/>
      <c r="R61" s="333"/>
      <c r="S61" s="352"/>
      <c r="T61" s="355"/>
      <c r="U61" s="148"/>
      <c r="V61" s="156"/>
      <c r="W61" s="156"/>
      <c r="X61" s="156"/>
      <c r="Y61" s="150" t="s">
        <v>115</v>
      </c>
      <c r="Z61" s="134">
        <f>+IF(Y61='Tabla Valoración controles'!$D$4,'Tabla Valoración controles'!$F$4,IF('Mapa Corrupcion'!Y61='Tabla Valoración controles'!$D$5,'Tabla Valoración controles'!$F$5,IF(Y61=FORMULAS!$A$10,0,'Tabla Valoración controles'!$F$6)))</f>
        <v>0</v>
      </c>
      <c r="AA61" s="150"/>
      <c r="AB61" s="135">
        <f>+IF(AA61='Tabla Valoración controles'!$D$7,'Tabla Valoración controles'!$F$7,IF(Y61=FORMULAS!$A$10,0,'Tabla Valoración controles'!$F$8))</f>
        <v>0</v>
      </c>
      <c r="AC61" s="150"/>
      <c r="AD61" s="134">
        <f>+IF(AC61='Tabla Valoración controles'!$D$9,'Tabla Valoración controles'!$F$9,IF(Y61=FORMULAS!$A$10,0,'Tabla Valoración controles'!$F$10))</f>
        <v>0</v>
      </c>
      <c r="AE61" s="150"/>
      <c r="AF61" s="134">
        <f>+IF(AE61='Tabla Valoración controles'!$D$9,'Tabla Valoración controles'!$F$9,IF(AA61=FORMULAS!$A$10,0,'Tabla Valoración controles'!$F$10))</f>
        <v>0</v>
      </c>
      <c r="AG61" s="150"/>
      <c r="AH61" s="134">
        <f>+IF(AG61='Tabla Valoración controles'!$D$13,'Tabla Valoración controles'!$F$13,'Tabla Valoración controles'!$F$14)</f>
        <v>0</v>
      </c>
      <c r="AI61" s="193">
        <f t="shared" si="2"/>
        <v>0</v>
      </c>
      <c r="AJ61" s="151"/>
      <c r="AK61" s="152">
        <f>+IF(AJ61=[2]CONTROLES!$C$50,[2]CONTROLES!$D$50,[2]CONTROLES!$D$51)</f>
        <v>0</v>
      </c>
      <c r="AL61" s="151"/>
      <c r="AM61" s="152">
        <f>+IF(AL61=[2]CONTROLES!$C$52,[2]CONTROLES!$D$52,[2]CONTROLES!$D$53)</f>
        <v>0</v>
      </c>
      <c r="AN61" s="151"/>
      <c r="AO61" s="152">
        <f>+IF(AN61=[2]CONTROLES!$C$54,[2]CONTROLES!$D$54,[2]CONTROLES!$D$55)</f>
        <v>0</v>
      </c>
      <c r="AP61" s="151"/>
      <c r="AQ61" s="152">
        <f>+IF(AP61=[2]CONTROLES!$C$56,[2]CONTROLES!$D$56,IF(AP61=[2]CONTROLES!$C$57,[2]CONTROLES!$D$57,[2]CONTROLES!$D$58))</f>
        <v>0</v>
      </c>
      <c r="AR61" s="151"/>
      <c r="AS61" s="152">
        <f>+IF(AR61=[2]CONTROLES!$C$59,[2]CONTROLES!$D$59,[2]CONTROLES!$D$60)</f>
        <v>0</v>
      </c>
      <c r="AT61" s="151"/>
      <c r="AU61" s="152">
        <f>+IF(AT61=[2]CONTROLES!$C$61,[2]CONTROLES!$D$61,[2]CONTROLES!$D$62)</f>
        <v>0</v>
      </c>
      <c r="AV61" s="151"/>
      <c r="AW61" s="153">
        <f>+IF(AV61=[2]CONTROLES!$C$63,[2]CONTROLES!$D$63,IF(AV61=[2]CONTROLES!$C$64,[2]CONTROLES!$D$64,[2]CONTROLES!$D$65))</f>
        <v>0</v>
      </c>
      <c r="AX61" s="153">
        <f t="shared" si="0"/>
        <v>0</v>
      </c>
      <c r="AY61" s="154" t="str">
        <f t="shared" si="1"/>
        <v>Débil</v>
      </c>
      <c r="AZ61" s="361"/>
      <c r="BA61" s="333"/>
      <c r="BB61" s="358"/>
      <c r="BC61" s="352"/>
      <c r="BD61" s="355"/>
      <c r="BE61" s="355"/>
      <c r="BF61" s="136"/>
      <c r="BG61" s="136"/>
      <c r="BH61" s="179"/>
      <c r="BI61" s="136"/>
      <c r="BJ61" s="136"/>
      <c r="BK61" s="136"/>
      <c r="BL61" s="136"/>
      <c r="BM61" s="136" t="s">
        <v>171</v>
      </c>
      <c r="BN61" s="424"/>
      <c r="BO61" s="219"/>
      <c r="BP61" s="219"/>
      <c r="BQ61" s="219"/>
      <c r="BR61" s="219"/>
      <c r="BS61" s="219"/>
      <c r="BT61" s="219"/>
      <c r="BU61" s="219"/>
      <c r="BV61" s="219"/>
      <c r="BW61" s="219"/>
      <c r="BX61" s="219"/>
      <c r="BY61" s="219"/>
      <c r="BZ61" s="219"/>
      <c r="CA61" s="219"/>
      <c r="CB61" s="219"/>
      <c r="CC61" s="219"/>
      <c r="CD61" s="219"/>
      <c r="CE61" s="238"/>
      <c r="CF61" s="238"/>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265"/>
      <c r="DL61" s="265"/>
      <c r="DM61" s="265"/>
      <c r="DN61" s="265"/>
      <c r="DO61" s="265"/>
      <c r="DP61" s="66"/>
      <c r="DQ61" s="66"/>
      <c r="DR61" s="66"/>
      <c r="DS61" s="66"/>
      <c r="DT61" s="268"/>
      <c r="DU61" s="268"/>
      <c r="DV61" s="268"/>
      <c r="DW61" s="268"/>
      <c r="DX61" s="267"/>
      <c r="DY61" s="256"/>
      <c r="DZ61" s="256"/>
      <c r="EA61" s="256"/>
      <c r="EB61" s="256"/>
      <c r="EC61" s="66"/>
      <c r="ED61" s="66"/>
      <c r="EE61" s="66"/>
      <c r="EF61" s="66"/>
      <c r="EG61" s="66"/>
      <c r="EH61" s="327"/>
      <c r="EI61" s="327"/>
      <c r="EJ61" s="327"/>
      <c r="EK61" s="327"/>
    </row>
    <row r="62" spans="1:141" ht="39.75" customHeight="1" x14ac:dyDescent="0.2">
      <c r="A62" s="365"/>
      <c r="B62" s="376"/>
      <c r="C62" s="362"/>
      <c r="D62" s="362"/>
      <c r="E62" s="160"/>
      <c r="F62" s="331"/>
      <c r="G62" s="160" t="s">
        <v>409</v>
      </c>
      <c r="H62" s="331"/>
      <c r="I62" s="331"/>
      <c r="J62" s="362"/>
      <c r="K62" s="181"/>
      <c r="L62" s="181"/>
      <c r="M62" s="181"/>
      <c r="N62" s="181"/>
      <c r="O62" s="362"/>
      <c r="P62" s="334"/>
      <c r="Q62" s="353"/>
      <c r="R62" s="334"/>
      <c r="S62" s="353"/>
      <c r="T62" s="356"/>
      <c r="U62" s="148"/>
      <c r="V62" s="156"/>
      <c r="W62" s="156"/>
      <c r="X62" s="156"/>
      <c r="Y62" s="150" t="s">
        <v>115</v>
      </c>
      <c r="Z62" s="134">
        <f>+IF(Y62='Tabla Valoración controles'!$D$4,'Tabla Valoración controles'!$F$4,IF('Mapa Corrupcion'!Y62='Tabla Valoración controles'!$D$5,'Tabla Valoración controles'!$F$5,IF(Y62=FORMULAS!$A$10,0,'Tabla Valoración controles'!$F$6)))</f>
        <v>0</v>
      </c>
      <c r="AA62" s="150"/>
      <c r="AB62" s="135">
        <f>+IF(AA62='Tabla Valoración controles'!$D$7,'Tabla Valoración controles'!$F$7,IF(Y62=FORMULAS!$A$10,0,'Tabla Valoración controles'!$F$8))</f>
        <v>0</v>
      </c>
      <c r="AC62" s="150"/>
      <c r="AD62" s="134">
        <f>+IF(AC62='Tabla Valoración controles'!$D$9,'Tabla Valoración controles'!$F$9,IF(Y62=FORMULAS!$A$10,0,'Tabla Valoración controles'!$F$10))</f>
        <v>0</v>
      </c>
      <c r="AE62" s="150"/>
      <c r="AF62" s="134">
        <f>+IF(AE62='Tabla Valoración controles'!$D$9,'Tabla Valoración controles'!$F$9,IF(AA62=FORMULAS!$A$10,0,'Tabla Valoración controles'!$F$10))</f>
        <v>0</v>
      </c>
      <c r="AG62" s="150"/>
      <c r="AH62" s="134">
        <f>+IF(AG62='Tabla Valoración controles'!$D$13,'Tabla Valoración controles'!$F$13,'Tabla Valoración controles'!$F$14)</f>
        <v>0</v>
      </c>
      <c r="AI62" s="193">
        <f t="shared" si="2"/>
        <v>0</v>
      </c>
      <c r="AJ62" s="151"/>
      <c r="AK62" s="152">
        <f>+IF(AJ62=[2]CONTROLES!$C$50,[2]CONTROLES!$D$50,[2]CONTROLES!$D$51)</f>
        <v>0</v>
      </c>
      <c r="AL62" s="151"/>
      <c r="AM62" s="152">
        <f>+IF(AL62=[2]CONTROLES!$C$52,[2]CONTROLES!$D$52,[2]CONTROLES!$D$53)</f>
        <v>0</v>
      </c>
      <c r="AN62" s="151"/>
      <c r="AO62" s="152">
        <f>+IF(AN62=[2]CONTROLES!$C$54,[2]CONTROLES!$D$54,[2]CONTROLES!$D$55)</f>
        <v>0</v>
      </c>
      <c r="AP62" s="151"/>
      <c r="AQ62" s="152">
        <f>+IF(AP62=[2]CONTROLES!$C$56,[2]CONTROLES!$D$56,IF(AP62=[2]CONTROLES!$C$57,[2]CONTROLES!$D$57,[2]CONTROLES!$D$58))</f>
        <v>0</v>
      </c>
      <c r="AR62" s="151"/>
      <c r="AS62" s="152">
        <f>+IF(AR62=[2]CONTROLES!$C$59,[2]CONTROLES!$D$59,[2]CONTROLES!$D$60)</f>
        <v>0</v>
      </c>
      <c r="AT62" s="151"/>
      <c r="AU62" s="152">
        <f>+IF(AT62=[2]CONTROLES!$C$61,[2]CONTROLES!$D$61,[2]CONTROLES!$D$62)</f>
        <v>0</v>
      </c>
      <c r="AV62" s="151"/>
      <c r="AW62" s="153">
        <f>+IF(AV62=[2]CONTROLES!$C$63,[2]CONTROLES!$D$63,IF(AV62=[2]CONTROLES!$C$64,[2]CONTROLES!$D$64,[2]CONTROLES!$D$65))</f>
        <v>0</v>
      </c>
      <c r="AX62" s="153">
        <f t="shared" si="0"/>
        <v>0</v>
      </c>
      <c r="AY62" s="154" t="str">
        <f t="shared" si="1"/>
        <v>Débil</v>
      </c>
      <c r="AZ62" s="362"/>
      <c r="BA62" s="334"/>
      <c r="BB62" s="359"/>
      <c r="BC62" s="353"/>
      <c r="BD62" s="356"/>
      <c r="BE62" s="356"/>
      <c r="BF62" s="136"/>
      <c r="BG62" s="136"/>
      <c r="BH62" s="179"/>
      <c r="BI62" s="136"/>
      <c r="BJ62" s="136"/>
      <c r="BK62" s="136"/>
      <c r="BL62" s="136"/>
      <c r="BM62" s="136" t="s">
        <v>171</v>
      </c>
      <c r="BN62" s="425"/>
      <c r="BO62" s="219"/>
      <c r="BP62" s="219"/>
      <c r="BQ62" s="219"/>
      <c r="BR62" s="219"/>
      <c r="BS62" s="219"/>
      <c r="BT62" s="219"/>
      <c r="BU62" s="219"/>
      <c r="BV62" s="219"/>
      <c r="BW62" s="219"/>
      <c r="BX62" s="219"/>
      <c r="BY62" s="219"/>
      <c r="BZ62" s="219"/>
      <c r="CA62" s="219"/>
      <c r="CB62" s="219"/>
      <c r="CC62" s="219"/>
      <c r="CD62" s="219"/>
      <c r="CE62" s="238"/>
      <c r="CF62" s="238"/>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265"/>
      <c r="DL62" s="265"/>
      <c r="DM62" s="265"/>
      <c r="DN62" s="265"/>
      <c r="DO62" s="265"/>
      <c r="DP62" s="66"/>
      <c r="DQ62" s="66"/>
      <c r="DR62" s="66"/>
      <c r="DS62" s="66"/>
      <c r="DT62" s="268"/>
      <c r="DU62" s="268"/>
      <c r="DV62" s="268"/>
      <c r="DW62" s="268"/>
      <c r="DX62" s="267"/>
      <c r="DY62" s="257"/>
      <c r="DZ62" s="257"/>
      <c r="EA62" s="257"/>
      <c r="EB62" s="257"/>
      <c r="EC62" s="66"/>
      <c r="ED62" s="66"/>
      <c r="EE62" s="66"/>
      <c r="EF62" s="66"/>
      <c r="EG62" s="66"/>
      <c r="EH62" s="328"/>
      <c r="EI62" s="328"/>
      <c r="EJ62" s="328"/>
      <c r="EK62" s="328"/>
    </row>
    <row r="63" spans="1:141" ht="100.5" customHeight="1" x14ac:dyDescent="0.2">
      <c r="A63" s="363">
        <v>10</v>
      </c>
      <c r="B63" s="374" t="s">
        <v>137</v>
      </c>
      <c r="C63" s="360" t="str">
        <f>VLOOKUP(B63,FORMULAS!$A$30:$B$46,2,0)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63" s="360" t="str">
        <f>VLOOKUP(B63,FORMULAS!$A$30:$C$46,3,0)</f>
        <v xml:space="preserve">Asesor de Control Interno </v>
      </c>
      <c r="E63" s="160" t="s">
        <v>417</v>
      </c>
      <c r="F63" s="329" t="s">
        <v>416</v>
      </c>
      <c r="G63" s="160" t="s">
        <v>420</v>
      </c>
      <c r="H63" s="329" t="s">
        <v>712</v>
      </c>
      <c r="I63" s="329" t="s">
        <v>713</v>
      </c>
      <c r="J63" s="360" t="s">
        <v>605</v>
      </c>
      <c r="K63" s="147" t="s">
        <v>662</v>
      </c>
      <c r="L63" s="147" t="s">
        <v>662</v>
      </c>
      <c r="M63" s="147" t="s">
        <v>662</v>
      </c>
      <c r="N63" s="147" t="s">
        <v>662</v>
      </c>
      <c r="O63" s="360" t="s">
        <v>286</v>
      </c>
      <c r="P63" s="332" t="str">
        <f>VLOOKUP(O63,FORMULAS!$A$77:$B$82,2,0)</f>
        <v>Rara vez</v>
      </c>
      <c r="Q63" s="351" t="str">
        <f>+P63</f>
        <v>Rara vez</v>
      </c>
      <c r="R63" s="332" t="str">
        <f>VLOOKUP(A63,'Impacto Ri Inhe'!$B$5:$AF$41,31,1)</f>
        <v>Mayor</v>
      </c>
      <c r="S63" s="351" t="str">
        <f>CONCATENATE(R63,"-",Q63)</f>
        <v>Mayor-Rara vez</v>
      </c>
      <c r="T63" s="354" t="str">
        <f>VLOOKUP(S63,FORMULAS!$I$77:$J$97,2,0)</f>
        <v>Alto</v>
      </c>
      <c r="U63" s="307">
        <v>1</v>
      </c>
      <c r="V63" s="149" t="s">
        <v>720</v>
      </c>
      <c r="W63" s="149" t="s">
        <v>424</v>
      </c>
      <c r="X63" s="149" t="s">
        <v>425</v>
      </c>
      <c r="Y63" s="150" t="s">
        <v>12</v>
      </c>
      <c r="Z63" s="134">
        <f>+IF(Y63='Tabla Valoración controles'!$D$4,'Tabla Valoración controles'!$F$4,IF('Mapa Corrupcion'!Y63='Tabla Valoración controles'!$D$5,'Tabla Valoración controles'!$F$5,IF(Y63=FORMULAS!$A$10,0,'Tabla Valoración controles'!$F$6)))</f>
        <v>0.25</v>
      </c>
      <c r="AA63" s="150" t="s">
        <v>8</v>
      </c>
      <c r="AB63" s="135">
        <f>+IF(AA63='Tabla Valoración controles'!$D$7,'Tabla Valoración controles'!$F$7,IF(Y63=FORMULAS!$A$10,0,'Tabla Valoración controles'!$F$8))</f>
        <v>0.15</v>
      </c>
      <c r="AC63" s="150" t="s">
        <v>17</v>
      </c>
      <c r="AD63" s="134">
        <f>+IF(AC63='Tabla Valoración controles'!$D$9,'Tabla Valoración controles'!$F$9,IF(Y63=FORMULAS!$A$10,0,'Tabla Valoración controles'!$F$10))</f>
        <v>0</v>
      </c>
      <c r="AE63" s="150" t="s">
        <v>21</v>
      </c>
      <c r="AF63" s="134">
        <f>+IF(AE63='Tabla Valoración controles'!$D$9,'Tabla Valoración controles'!$F$9,IF(AA63=FORMULAS!$A$10,0,'Tabla Valoración controles'!$F$10))</f>
        <v>0</v>
      </c>
      <c r="AG63" s="150" t="s">
        <v>77</v>
      </c>
      <c r="AH63" s="134">
        <f>+IF(AG63='Tabla Valoración controles'!$D$13,'Tabla Valoración controles'!$F$13,'Tabla Valoración controles'!$F$14)</f>
        <v>0</v>
      </c>
      <c r="AI63" s="193">
        <f t="shared" si="2"/>
        <v>0.4</v>
      </c>
      <c r="AJ63" s="151" t="s">
        <v>685</v>
      </c>
      <c r="AK63" s="152">
        <f>+IF(AJ63=[2]CONTROLES!$C$50,[2]CONTROLES!$D$50,[2]CONTROLES!$D$51)</f>
        <v>15</v>
      </c>
      <c r="AL63" s="151" t="s">
        <v>691</v>
      </c>
      <c r="AM63" s="152">
        <f>+IF(AL63=[2]CONTROLES!$C$52,[2]CONTROLES!$D$52,[2]CONTROLES!$D$53)</f>
        <v>15</v>
      </c>
      <c r="AN63" s="151" t="s">
        <v>694</v>
      </c>
      <c r="AO63" s="152">
        <f>+IF(AN63=[2]CONTROLES!$C$54,[2]CONTROLES!$D$54,[2]CONTROLES!$D$55)</f>
        <v>15</v>
      </c>
      <c r="AP63" s="151" t="s">
        <v>697</v>
      </c>
      <c r="AQ63" s="152">
        <f>+IF(AP63=[2]CONTROLES!$C$56,[2]CONTROLES!$D$56,IF(AP63=[2]CONTROLES!$C$57,[2]CONTROLES!$D$57,[2]CONTROLES!$D$58))</f>
        <v>15</v>
      </c>
      <c r="AR63" s="151" t="s">
        <v>701</v>
      </c>
      <c r="AS63" s="152">
        <f>+IF(AR63=[2]CONTROLES!$C$59,[2]CONTROLES!$D$59,[2]CONTROLES!$D$60)</f>
        <v>15</v>
      </c>
      <c r="AT63" s="151" t="s">
        <v>704</v>
      </c>
      <c r="AU63" s="152">
        <f>+IF(AT63=[2]CONTROLES!$C$61,[2]CONTROLES!$D$61,[2]CONTROLES!$D$62)</f>
        <v>15</v>
      </c>
      <c r="AV63" s="151" t="s">
        <v>707</v>
      </c>
      <c r="AW63" s="153">
        <f>+IF(AV63=[2]CONTROLES!$C$63,[2]CONTROLES!$D$63,IF(AV63=[2]CONTROLES!$C$64,[2]CONTROLES!$D$64,[2]CONTROLES!$D$65))</f>
        <v>10</v>
      </c>
      <c r="AX63" s="153">
        <f t="shared" si="0"/>
        <v>100</v>
      </c>
      <c r="AY63" s="154" t="str">
        <f t="shared" si="1"/>
        <v>Fuerte</v>
      </c>
      <c r="AZ63" s="360" t="s">
        <v>286</v>
      </c>
      <c r="BA63" s="332" t="str">
        <f>VLOOKUP(AZ63,FORMULAS!$A$77:$B$82,2,0)</f>
        <v>Rara vez</v>
      </c>
      <c r="BB63" s="357" t="str">
        <f>+R63</f>
        <v>Mayor</v>
      </c>
      <c r="BC63" s="351" t="str">
        <f>CONCATENATE(BB63,"-",BA63)</f>
        <v>Mayor-Rara vez</v>
      </c>
      <c r="BD63" s="354" t="str">
        <f>VLOOKUP(BC63,FORMULAS!$I$77:$J$97,2,0)</f>
        <v>Alto</v>
      </c>
      <c r="BE63" s="354" t="s">
        <v>118</v>
      </c>
      <c r="BF63" s="179" t="s">
        <v>825</v>
      </c>
      <c r="BG63" s="179" t="s">
        <v>826</v>
      </c>
      <c r="BH63" s="179" t="s">
        <v>226</v>
      </c>
      <c r="BI63" s="155">
        <v>44927</v>
      </c>
      <c r="BJ63" s="155">
        <v>45046</v>
      </c>
      <c r="BK63" s="179" t="s">
        <v>827</v>
      </c>
      <c r="BL63" s="179" t="s">
        <v>828</v>
      </c>
      <c r="BM63" s="136" t="s">
        <v>173</v>
      </c>
      <c r="BN63" s="423" t="s">
        <v>426</v>
      </c>
      <c r="BO63" s="219"/>
      <c r="BP63" s="219"/>
      <c r="BQ63" s="219"/>
      <c r="BR63" s="219"/>
      <c r="BS63" s="219"/>
      <c r="BT63" s="219"/>
      <c r="BU63" s="219"/>
      <c r="BV63" s="219"/>
      <c r="BW63" s="219"/>
      <c r="BX63" s="219"/>
      <c r="BY63" s="219"/>
      <c r="BZ63" s="219"/>
      <c r="CA63" s="219"/>
      <c r="CB63" s="219"/>
      <c r="CC63" s="219"/>
      <c r="CD63" s="219"/>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08"/>
      <c r="DD63" s="208"/>
      <c r="DE63" s="242"/>
      <c r="DF63" s="242"/>
      <c r="DG63" s="208"/>
      <c r="DH63" s="208"/>
      <c r="DI63" s="242"/>
      <c r="DJ63" s="242"/>
      <c r="DK63" s="263"/>
      <c r="DL63" s="263"/>
      <c r="DM63" s="263"/>
      <c r="DN63" s="283"/>
      <c r="DO63" s="263"/>
      <c r="DP63" s="66"/>
      <c r="DQ63" s="66"/>
      <c r="DR63" s="66"/>
      <c r="DS63" s="66"/>
      <c r="DT63" s="265"/>
      <c r="DU63" s="263"/>
      <c r="DV63" s="265"/>
      <c r="DW63" s="265"/>
      <c r="DX63" s="281"/>
      <c r="DY63" s="271"/>
      <c r="DZ63" s="271"/>
      <c r="EA63" s="258"/>
      <c r="EB63" s="258"/>
      <c r="EC63" s="250"/>
      <c r="ED63" s="66"/>
      <c r="EE63" s="250"/>
      <c r="EF63" s="296"/>
      <c r="EG63" s="66"/>
      <c r="EH63" s="326"/>
      <c r="EI63" s="326"/>
      <c r="EJ63" s="326"/>
      <c r="EK63" s="326"/>
    </row>
    <row r="64" spans="1:141" ht="100.5" customHeight="1" x14ac:dyDescent="0.2">
      <c r="A64" s="364"/>
      <c r="B64" s="375"/>
      <c r="C64" s="361"/>
      <c r="D64" s="361"/>
      <c r="E64" s="160" t="s">
        <v>418</v>
      </c>
      <c r="F64" s="330"/>
      <c r="G64" s="160" t="s">
        <v>421</v>
      </c>
      <c r="H64" s="330"/>
      <c r="I64" s="330"/>
      <c r="J64" s="361"/>
      <c r="K64" s="180"/>
      <c r="L64" s="180"/>
      <c r="M64" s="180"/>
      <c r="N64" s="180"/>
      <c r="O64" s="361"/>
      <c r="P64" s="333"/>
      <c r="Q64" s="352"/>
      <c r="R64" s="333"/>
      <c r="S64" s="352"/>
      <c r="T64" s="355"/>
      <c r="U64" s="307">
        <v>2</v>
      </c>
      <c r="V64" s="149" t="s">
        <v>714</v>
      </c>
      <c r="W64" s="149" t="s">
        <v>715</v>
      </c>
      <c r="X64" s="149" t="s">
        <v>716</v>
      </c>
      <c r="Y64" s="150" t="s">
        <v>13</v>
      </c>
      <c r="Z64" s="134">
        <f>+IF(Y64='Tabla Valoración controles'!$D$4,'Tabla Valoración controles'!$F$4,IF('Mapa Corrupcion'!Y64='Tabla Valoración controles'!$D$5,'Tabla Valoración controles'!$F$5,IF(Y64=FORMULAS!$A$10,0,'Tabla Valoración controles'!$F$6)))</f>
        <v>0.15</v>
      </c>
      <c r="AA64" s="150" t="s">
        <v>8</v>
      </c>
      <c r="AB64" s="135">
        <f>+IF(AA64='Tabla Valoración controles'!$D$7,'Tabla Valoración controles'!$F$7,IF(Y64=FORMULAS!$A$10,0,'Tabla Valoración controles'!$F$8))</f>
        <v>0.15</v>
      </c>
      <c r="AC64" s="150" t="s">
        <v>17</v>
      </c>
      <c r="AD64" s="134">
        <f>+IF(AC64='Tabla Valoración controles'!$D$9,'Tabla Valoración controles'!$F$9,IF(Y64=FORMULAS!$A$10,0,'Tabla Valoración controles'!$F$10))</f>
        <v>0</v>
      </c>
      <c r="AE64" s="150" t="s">
        <v>21</v>
      </c>
      <c r="AF64" s="134">
        <f>+IF(AE64='Tabla Valoración controles'!$D$9,'Tabla Valoración controles'!$F$9,IF(AA64=FORMULAS!$A$10,0,'Tabla Valoración controles'!$F$10))</f>
        <v>0</v>
      </c>
      <c r="AG64" s="150" t="s">
        <v>77</v>
      </c>
      <c r="AH64" s="134">
        <f>+IF(AG64='Tabla Valoración controles'!$D$13,'Tabla Valoración controles'!$F$13,'Tabla Valoración controles'!$F$14)</f>
        <v>0</v>
      </c>
      <c r="AI64" s="193">
        <f t="shared" si="2"/>
        <v>0.3</v>
      </c>
      <c r="AJ64" s="151" t="s">
        <v>685</v>
      </c>
      <c r="AK64" s="152">
        <f>+IF(AJ64=[2]CONTROLES!$C$50,[2]CONTROLES!$D$50,[2]CONTROLES!$D$51)</f>
        <v>15</v>
      </c>
      <c r="AL64" s="151" t="s">
        <v>691</v>
      </c>
      <c r="AM64" s="152">
        <f>+IF(AL64=[2]CONTROLES!$C$52,[2]CONTROLES!$D$52,[2]CONTROLES!$D$53)</f>
        <v>15</v>
      </c>
      <c r="AN64" s="151" t="s">
        <v>694</v>
      </c>
      <c r="AO64" s="152">
        <f>+IF(AN64=[2]CONTROLES!$C$54,[2]CONTROLES!$D$54,[2]CONTROLES!$D$55)</f>
        <v>15</v>
      </c>
      <c r="AP64" s="151" t="s">
        <v>698</v>
      </c>
      <c r="AQ64" s="152">
        <f>+IF(AP64=[2]CONTROLES!$C$56,[2]CONTROLES!$D$56,IF(AP64=[2]CONTROLES!$C$57,[2]CONTROLES!$D$57,[2]CONTROLES!$D$58))</f>
        <v>10</v>
      </c>
      <c r="AR64" s="151" t="s">
        <v>701</v>
      </c>
      <c r="AS64" s="152">
        <f>+IF(AR64=[2]CONTROLES!$C$59,[2]CONTROLES!$D$59,[2]CONTROLES!$D$60)</f>
        <v>15</v>
      </c>
      <c r="AT64" s="151" t="s">
        <v>704</v>
      </c>
      <c r="AU64" s="152">
        <f>+IF(AT64=[2]CONTROLES!$C$61,[2]CONTROLES!$D$61,[2]CONTROLES!$D$62)</f>
        <v>15</v>
      </c>
      <c r="AV64" s="151" t="s">
        <v>707</v>
      </c>
      <c r="AW64" s="153">
        <f>+IF(AV64=[2]CONTROLES!$C$63,[2]CONTROLES!$D$63,IF(AV64=[2]CONTROLES!$C$64,[2]CONTROLES!$D$64,[2]CONTROLES!$D$65))</f>
        <v>10</v>
      </c>
      <c r="AX64" s="153">
        <f t="shared" si="0"/>
        <v>95</v>
      </c>
      <c r="AY64" s="154" t="str">
        <f t="shared" si="1"/>
        <v>Moderado</v>
      </c>
      <c r="AZ64" s="361"/>
      <c r="BA64" s="333"/>
      <c r="BB64" s="358"/>
      <c r="BC64" s="352"/>
      <c r="BD64" s="355"/>
      <c r="BE64" s="355"/>
      <c r="BF64" s="136"/>
      <c r="BG64" s="136"/>
      <c r="BH64" s="179"/>
      <c r="BI64" s="136"/>
      <c r="BJ64" s="136"/>
      <c r="BK64" s="136"/>
      <c r="BL64" s="136"/>
      <c r="BM64" s="136" t="s">
        <v>171</v>
      </c>
      <c r="BN64" s="424"/>
      <c r="BO64" s="219"/>
      <c r="BP64" s="219"/>
      <c r="BQ64" s="219"/>
      <c r="BR64" s="219"/>
      <c r="BS64" s="219"/>
      <c r="BT64" s="219"/>
      <c r="BU64" s="219"/>
      <c r="BV64" s="219"/>
      <c r="BW64" s="219"/>
      <c r="BX64" s="219"/>
      <c r="BY64" s="219"/>
      <c r="BZ64" s="219"/>
      <c r="CA64" s="219"/>
      <c r="CB64" s="219"/>
      <c r="CC64" s="219"/>
      <c r="CD64" s="219"/>
      <c r="CE64" s="208"/>
      <c r="CF64" s="208"/>
      <c r="CG64" s="208"/>
      <c r="CH64" s="208"/>
      <c r="CI64" s="208"/>
      <c r="CJ64" s="208"/>
      <c r="CK64" s="208"/>
      <c r="CL64" s="208"/>
      <c r="CM64" s="208"/>
      <c r="CN64" s="208"/>
      <c r="CO64" s="208"/>
      <c r="CP64" s="208"/>
      <c r="CQ64" s="208"/>
      <c r="CR64" s="208"/>
      <c r="CS64" s="208"/>
      <c r="CT64" s="208"/>
      <c r="CU64" s="208"/>
      <c r="CV64" s="208"/>
      <c r="CW64" s="242"/>
      <c r="CX64" s="242"/>
      <c r="CY64" s="242"/>
      <c r="CZ64" s="208"/>
      <c r="DA64" s="242"/>
      <c r="DB64" s="242"/>
      <c r="DC64" s="208"/>
      <c r="DD64" s="208"/>
      <c r="DE64" s="242"/>
      <c r="DF64" s="242"/>
      <c r="DG64" s="208"/>
      <c r="DH64" s="208"/>
      <c r="DI64" s="242"/>
      <c r="DJ64" s="242"/>
      <c r="DK64" s="263"/>
      <c r="DL64" s="263"/>
      <c r="DM64" s="263"/>
      <c r="DN64" s="263"/>
      <c r="DO64" s="263"/>
      <c r="DP64" s="66"/>
      <c r="DQ64" s="66"/>
      <c r="DR64" s="66"/>
      <c r="DS64" s="66"/>
      <c r="DT64" s="263"/>
      <c r="DU64" s="263"/>
      <c r="DV64" s="268"/>
      <c r="DW64" s="268"/>
      <c r="DX64" s="267"/>
      <c r="DY64" s="271"/>
      <c r="DZ64" s="256"/>
      <c r="EA64" s="256"/>
      <c r="EB64" s="256"/>
      <c r="EC64" s="244"/>
      <c r="ED64" s="66"/>
      <c r="EE64" s="66"/>
      <c r="EF64" s="66"/>
      <c r="EG64" s="66"/>
      <c r="EH64" s="327"/>
      <c r="EI64" s="327"/>
      <c r="EJ64" s="327"/>
      <c r="EK64" s="327"/>
    </row>
    <row r="65" spans="1:141" ht="100.5" customHeight="1" x14ac:dyDescent="0.2">
      <c r="A65" s="364"/>
      <c r="B65" s="375"/>
      <c r="C65" s="361"/>
      <c r="D65" s="361"/>
      <c r="E65" s="160" t="s">
        <v>419</v>
      </c>
      <c r="F65" s="330"/>
      <c r="G65" s="160" t="s">
        <v>422</v>
      </c>
      <c r="H65" s="330"/>
      <c r="I65" s="330"/>
      <c r="J65" s="361"/>
      <c r="K65" s="180"/>
      <c r="L65" s="180"/>
      <c r="M65" s="180"/>
      <c r="N65" s="180"/>
      <c r="O65" s="361"/>
      <c r="P65" s="333"/>
      <c r="Q65" s="352"/>
      <c r="R65" s="333"/>
      <c r="S65" s="352"/>
      <c r="T65" s="355"/>
      <c r="U65" s="307">
        <v>3</v>
      </c>
      <c r="V65" s="149" t="s">
        <v>721</v>
      </c>
      <c r="W65" s="149" t="s">
        <v>722</v>
      </c>
      <c r="X65" s="149" t="s">
        <v>723</v>
      </c>
      <c r="Y65" s="150" t="s">
        <v>12</v>
      </c>
      <c r="Z65" s="134">
        <f>+IF(Y65='Tabla Valoración controles'!$D$4,'Tabla Valoración controles'!$F$4,IF('Mapa Corrupcion'!Y65='Tabla Valoración controles'!$D$5,'Tabla Valoración controles'!$F$5,IF(Y65=FORMULAS!$A$10,0,'Tabla Valoración controles'!$F$6)))</f>
        <v>0.25</v>
      </c>
      <c r="AA65" s="150" t="s">
        <v>8</v>
      </c>
      <c r="AB65" s="135">
        <f>+IF(AA65='Tabla Valoración controles'!$D$7,'Tabla Valoración controles'!$F$7,IF(Y65=FORMULAS!$A$10,0,'Tabla Valoración controles'!$F$8))</f>
        <v>0.15</v>
      </c>
      <c r="AC65" s="150" t="s">
        <v>17</v>
      </c>
      <c r="AD65" s="134">
        <f>+IF(AC65='Tabla Valoración controles'!$D$9,'Tabla Valoración controles'!$F$9,IF(Y65=FORMULAS!$A$10,0,'Tabla Valoración controles'!$F$10))</f>
        <v>0</v>
      </c>
      <c r="AE65" s="150" t="s">
        <v>21</v>
      </c>
      <c r="AF65" s="134">
        <f>+IF(AE65='Tabla Valoración controles'!$D$9,'Tabla Valoración controles'!$F$9,IF(AA65=FORMULAS!$A$10,0,'Tabla Valoración controles'!$F$10))</f>
        <v>0</v>
      </c>
      <c r="AG65" s="150" t="s">
        <v>77</v>
      </c>
      <c r="AH65" s="134">
        <f>+IF(AG65='Tabla Valoración controles'!$D$13,'Tabla Valoración controles'!$F$13,'Tabla Valoración controles'!$F$14)</f>
        <v>0</v>
      </c>
      <c r="AI65" s="193">
        <f t="shared" si="2"/>
        <v>0.4</v>
      </c>
      <c r="AJ65" s="151" t="s">
        <v>685</v>
      </c>
      <c r="AK65" s="152">
        <f>+IF(AJ65=[2]CONTROLES!$C$50,[2]CONTROLES!$D$50,[2]CONTROLES!$D$51)</f>
        <v>15</v>
      </c>
      <c r="AL65" s="151" t="s">
        <v>691</v>
      </c>
      <c r="AM65" s="152">
        <f>+IF(AL65=[2]CONTROLES!$C$52,[2]CONTROLES!$D$52,[2]CONTROLES!$D$53)</f>
        <v>15</v>
      </c>
      <c r="AN65" s="151" t="s">
        <v>694</v>
      </c>
      <c r="AO65" s="152">
        <f>+IF(AN65=[2]CONTROLES!$C$54,[2]CONTROLES!$D$54,[2]CONTROLES!$D$55)</f>
        <v>15</v>
      </c>
      <c r="AP65" s="151" t="s">
        <v>697</v>
      </c>
      <c r="AQ65" s="152">
        <f>+IF(AP65=[2]CONTROLES!$C$56,[2]CONTROLES!$D$56,IF(AP65=[2]CONTROLES!$C$57,[2]CONTROLES!$D$57,[2]CONTROLES!$D$58))</f>
        <v>15</v>
      </c>
      <c r="AR65" s="151" t="s">
        <v>701</v>
      </c>
      <c r="AS65" s="152">
        <f>+IF(AR65=[2]CONTROLES!$C$59,[2]CONTROLES!$D$59,[2]CONTROLES!$D$60)</f>
        <v>15</v>
      </c>
      <c r="AT65" s="151" t="s">
        <v>704</v>
      </c>
      <c r="AU65" s="152">
        <f>+IF(AT65=[2]CONTROLES!$C$61,[2]CONTROLES!$D$61,[2]CONTROLES!$D$62)</f>
        <v>15</v>
      </c>
      <c r="AV65" s="151" t="s">
        <v>707</v>
      </c>
      <c r="AW65" s="153">
        <f>+IF(AV65=[2]CONTROLES!$C$63,[2]CONTROLES!$D$63,IF(AV65=[2]CONTROLES!$C$64,[2]CONTROLES!$D$64,[2]CONTROLES!$D$65))</f>
        <v>10</v>
      </c>
      <c r="AX65" s="153">
        <f t="shared" si="0"/>
        <v>100</v>
      </c>
      <c r="AY65" s="154" t="str">
        <f t="shared" si="1"/>
        <v>Fuerte</v>
      </c>
      <c r="AZ65" s="361"/>
      <c r="BA65" s="333"/>
      <c r="BB65" s="358"/>
      <c r="BC65" s="352"/>
      <c r="BD65" s="355"/>
      <c r="BE65" s="355"/>
      <c r="BF65" s="136"/>
      <c r="BG65" s="136"/>
      <c r="BH65" s="179"/>
      <c r="BI65" s="136"/>
      <c r="BJ65" s="136"/>
      <c r="BK65" s="136"/>
      <c r="BL65" s="136"/>
      <c r="BM65" s="136" t="s">
        <v>171</v>
      </c>
      <c r="BN65" s="424"/>
      <c r="BO65" s="219"/>
      <c r="BP65" s="219"/>
      <c r="BQ65" s="219"/>
      <c r="BR65" s="219"/>
      <c r="BS65" s="219"/>
      <c r="BT65" s="219"/>
      <c r="BU65" s="219"/>
      <c r="BV65" s="219"/>
      <c r="BW65" s="219"/>
      <c r="BX65" s="219"/>
      <c r="BY65" s="219"/>
      <c r="BZ65" s="219"/>
      <c r="CA65" s="219"/>
      <c r="CB65" s="219"/>
      <c r="CC65" s="219"/>
      <c r="CD65" s="219"/>
      <c r="CE65" s="208"/>
      <c r="CF65" s="208"/>
      <c r="CG65" s="208"/>
      <c r="CH65" s="208"/>
      <c r="CI65" s="208"/>
      <c r="CJ65" s="208"/>
      <c r="CK65" s="208"/>
      <c r="CL65" s="208"/>
      <c r="CM65" s="208"/>
      <c r="CN65" s="208"/>
      <c r="CO65" s="208"/>
      <c r="CP65" s="208"/>
      <c r="CQ65" s="208"/>
      <c r="CR65" s="208"/>
      <c r="CS65" s="208"/>
      <c r="CT65" s="208"/>
      <c r="CU65" s="208"/>
      <c r="CV65" s="208"/>
      <c r="CW65" s="242"/>
      <c r="CX65" s="242"/>
      <c r="CY65" s="208"/>
      <c r="CZ65" s="208"/>
      <c r="DA65" s="242"/>
      <c r="DB65" s="242"/>
      <c r="DC65" s="208"/>
      <c r="DD65" s="208"/>
      <c r="DE65" s="242"/>
      <c r="DF65" s="242"/>
      <c r="DG65" s="208"/>
      <c r="DH65" s="208"/>
      <c r="DI65" s="242"/>
      <c r="DJ65" s="242"/>
      <c r="DK65" s="263"/>
      <c r="DL65" s="263"/>
      <c r="DM65" s="263"/>
      <c r="DN65" s="263"/>
      <c r="DO65" s="263"/>
      <c r="DP65" s="66"/>
      <c r="DQ65" s="66"/>
      <c r="DR65" s="66"/>
      <c r="DS65" s="66"/>
      <c r="DT65" s="278"/>
      <c r="DU65" s="263"/>
      <c r="DV65" s="268"/>
      <c r="DW65" s="268"/>
      <c r="DX65" s="267"/>
      <c r="DY65" s="271"/>
      <c r="DZ65" s="256"/>
      <c r="EA65" s="256"/>
      <c r="EB65" s="256"/>
      <c r="EC65" s="250"/>
      <c r="ED65" s="66"/>
      <c r="EE65" s="66"/>
      <c r="EF65" s="66"/>
      <c r="EG65" s="66"/>
      <c r="EH65" s="327"/>
      <c r="EI65" s="327"/>
      <c r="EJ65" s="327"/>
      <c r="EK65" s="327"/>
    </row>
    <row r="66" spans="1:141" ht="100.5" customHeight="1" x14ac:dyDescent="0.2">
      <c r="A66" s="364"/>
      <c r="B66" s="375"/>
      <c r="C66" s="361"/>
      <c r="D66" s="361"/>
      <c r="E66" s="160"/>
      <c r="F66" s="330"/>
      <c r="G66" s="160" t="s">
        <v>423</v>
      </c>
      <c r="H66" s="330"/>
      <c r="I66" s="330"/>
      <c r="J66" s="361"/>
      <c r="K66" s="180"/>
      <c r="L66" s="180"/>
      <c r="M66" s="180"/>
      <c r="N66" s="180"/>
      <c r="O66" s="361"/>
      <c r="P66" s="333"/>
      <c r="Q66" s="352"/>
      <c r="R66" s="333"/>
      <c r="S66" s="352"/>
      <c r="T66" s="355"/>
      <c r="U66" s="307">
        <v>4</v>
      </c>
      <c r="V66" s="149" t="s">
        <v>717</v>
      </c>
      <c r="W66" s="149" t="s">
        <v>718</v>
      </c>
      <c r="X66" s="149" t="s">
        <v>719</v>
      </c>
      <c r="Y66" s="150" t="s">
        <v>12</v>
      </c>
      <c r="Z66" s="134">
        <f>+IF(Y66='Tabla Valoración controles'!$D$4,'Tabla Valoración controles'!$F$4,IF('Mapa Corrupcion'!Y66='Tabla Valoración controles'!$D$5,'Tabla Valoración controles'!$F$5,IF(Y66=FORMULAS!$A$10,0,'Tabla Valoración controles'!$F$6)))</f>
        <v>0.25</v>
      </c>
      <c r="AA66" s="150" t="s">
        <v>8</v>
      </c>
      <c r="AB66" s="135">
        <f>+IF(AA66='Tabla Valoración controles'!$D$7,'Tabla Valoración controles'!$F$7,IF(Y66=FORMULAS!$A$10,0,'Tabla Valoración controles'!$F$8))</f>
        <v>0.15</v>
      </c>
      <c r="AC66" s="150" t="s">
        <v>17</v>
      </c>
      <c r="AD66" s="134">
        <f>+IF(AC66='Tabla Valoración controles'!$D$9,'Tabla Valoración controles'!$F$9,IF(Y66=FORMULAS!$A$10,0,'Tabla Valoración controles'!$F$10))</f>
        <v>0</v>
      </c>
      <c r="AE66" s="150" t="s">
        <v>21</v>
      </c>
      <c r="AF66" s="134">
        <f>+IF(AE66='Tabla Valoración controles'!$D$9,'Tabla Valoración controles'!$F$9,IF(AA66=FORMULAS!$A$10,0,'Tabla Valoración controles'!$F$10))</f>
        <v>0</v>
      </c>
      <c r="AG66" s="150" t="s">
        <v>77</v>
      </c>
      <c r="AH66" s="134">
        <f>+IF(AG66='Tabla Valoración controles'!$D$13,'Tabla Valoración controles'!$F$13,'Tabla Valoración controles'!$F$14)</f>
        <v>0</v>
      </c>
      <c r="AI66" s="193">
        <f t="shared" si="2"/>
        <v>0.4</v>
      </c>
      <c r="AJ66" s="151" t="s">
        <v>685</v>
      </c>
      <c r="AK66" s="152">
        <f>+IF(AJ66=[2]CONTROLES!$C$50,[2]CONTROLES!$D$50,[2]CONTROLES!$D$51)</f>
        <v>15</v>
      </c>
      <c r="AL66" s="151" t="s">
        <v>691</v>
      </c>
      <c r="AM66" s="152">
        <f>+IF(AL66=[2]CONTROLES!$C$52,[2]CONTROLES!$D$52,[2]CONTROLES!$D$53)</f>
        <v>15</v>
      </c>
      <c r="AN66" s="151" t="s">
        <v>694</v>
      </c>
      <c r="AO66" s="152">
        <f>+IF(AN66=[2]CONTROLES!$C$54,[2]CONTROLES!$D$54,[2]CONTROLES!$D$55)</f>
        <v>15</v>
      </c>
      <c r="AP66" s="151" t="s">
        <v>697</v>
      </c>
      <c r="AQ66" s="152">
        <f>+IF(AP66=[2]CONTROLES!$C$56,[2]CONTROLES!$D$56,IF(AP66=[2]CONTROLES!$C$57,[2]CONTROLES!$D$57,[2]CONTROLES!$D$58))</f>
        <v>15</v>
      </c>
      <c r="AR66" s="151" t="s">
        <v>701</v>
      </c>
      <c r="AS66" s="152">
        <f>+IF(AR66=[2]CONTROLES!$C$59,[2]CONTROLES!$D$59,[2]CONTROLES!$D$60)</f>
        <v>15</v>
      </c>
      <c r="AT66" s="151" t="s">
        <v>704</v>
      </c>
      <c r="AU66" s="152">
        <f>+IF(AT66=[2]CONTROLES!$C$61,[2]CONTROLES!$D$61,[2]CONTROLES!$D$62)</f>
        <v>15</v>
      </c>
      <c r="AV66" s="151" t="s">
        <v>707</v>
      </c>
      <c r="AW66" s="153">
        <f>+IF(AV66=[2]CONTROLES!$C$63,[2]CONTROLES!$D$63,IF(AV66=[2]CONTROLES!$C$64,[2]CONTROLES!$D$64,[2]CONTROLES!$D$65))</f>
        <v>10</v>
      </c>
      <c r="AX66" s="153">
        <f t="shared" si="0"/>
        <v>100</v>
      </c>
      <c r="AY66" s="154" t="str">
        <f t="shared" si="1"/>
        <v>Fuerte</v>
      </c>
      <c r="AZ66" s="361"/>
      <c r="BA66" s="333"/>
      <c r="BB66" s="358"/>
      <c r="BC66" s="352"/>
      <c r="BD66" s="355"/>
      <c r="BE66" s="355"/>
      <c r="BF66" s="136"/>
      <c r="BG66" s="136"/>
      <c r="BH66" s="179"/>
      <c r="BI66" s="136"/>
      <c r="BJ66" s="136"/>
      <c r="BK66" s="136"/>
      <c r="BL66" s="136"/>
      <c r="BM66" s="136" t="s">
        <v>171</v>
      </c>
      <c r="BN66" s="424"/>
      <c r="BO66" s="219"/>
      <c r="BP66" s="219"/>
      <c r="BQ66" s="219"/>
      <c r="BR66" s="219"/>
      <c r="BS66" s="219"/>
      <c r="BT66" s="219"/>
      <c r="BU66" s="219"/>
      <c r="BV66" s="219"/>
      <c r="BW66" s="219"/>
      <c r="BX66" s="219"/>
      <c r="BY66" s="219"/>
      <c r="BZ66" s="219"/>
      <c r="CA66" s="219"/>
      <c r="CB66" s="219"/>
      <c r="CC66" s="219"/>
      <c r="CD66" s="219"/>
      <c r="CE66" s="208"/>
      <c r="CF66" s="208"/>
      <c r="CG66" s="208"/>
      <c r="CH66" s="208"/>
      <c r="CI66" s="208"/>
      <c r="CJ66" s="208"/>
      <c r="CK66" s="208"/>
      <c r="CL66" s="208"/>
      <c r="CM66" s="208"/>
      <c r="CN66" s="208"/>
      <c r="CO66" s="208"/>
      <c r="CP66" s="208"/>
      <c r="CQ66" s="208"/>
      <c r="CR66" s="208"/>
      <c r="CS66" s="208"/>
      <c r="CT66" s="208"/>
      <c r="CU66" s="242"/>
      <c r="CV66" s="242"/>
      <c r="CW66" s="242"/>
      <c r="CX66" s="242"/>
      <c r="CY66" s="242"/>
      <c r="CZ66" s="208"/>
      <c r="DA66" s="242"/>
      <c r="DB66" s="242"/>
      <c r="DC66" s="242"/>
      <c r="DD66" s="242"/>
      <c r="DE66" s="242"/>
      <c r="DF66" s="242"/>
      <c r="DG66" s="242"/>
      <c r="DH66" s="242"/>
      <c r="DI66" s="242"/>
      <c r="DJ66" s="242"/>
      <c r="DK66" s="263"/>
      <c r="DL66" s="263"/>
      <c r="DM66" s="263"/>
      <c r="DN66" s="263"/>
      <c r="DO66" s="263"/>
      <c r="DP66" s="66"/>
      <c r="DQ66" s="66"/>
      <c r="DR66" s="66"/>
      <c r="DS66" s="66"/>
      <c r="DT66" s="278"/>
      <c r="DU66" s="263"/>
      <c r="DV66" s="268"/>
      <c r="DW66" s="268"/>
      <c r="DX66" s="267"/>
      <c r="DY66" s="271"/>
      <c r="DZ66" s="256"/>
      <c r="EA66" s="256"/>
      <c r="EB66" s="256"/>
      <c r="EC66" s="250"/>
      <c r="ED66" s="66"/>
      <c r="EE66" s="66"/>
      <c r="EF66" s="66"/>
      <c r="EG66" s="66"/>
      <c r="EH66" s="327"/>
      <c r="EI66" s="327"/>
      <c r="EJ66" s="327"/>
      <c r="EK66" s="327"/>
    </row>
    <row r="67" spans="1:141" ht="39.75" customHeight="1" x14ac:dyDescent="0.2">
      <c r="A67" s="364"/>
      <c r="B67" s="375"/>
      <c r="C67" s="361"/>
      <c r="D67" s="361"/>
      <c r="E67" s="160"/>
      <c r="F67" s="330"/>
      <c r="G67" s="160"/>
      <c r="H67" s="330"/>
      <c r="I67" s="330"/>
      <c r="J67" s="361"/>
      <c r="K67" s="180"/>
      <c r="L67" s="180"/>
      <c r="M67" s="180"/>
      <c r="N67" s="180"/>
      <c r="O67" s="361"/>
      <c r="P67" s="333"/>
      <c r="Q67" s="352"/>
      <c r="R67" s="333"/>
      <c r="S67" s="352"/>
      <c r="T67" s="355"/>
      <c r="U67" s="148"/>
      <c r="V67" s="156"/>
      <c r="W67" s="156"/>
      <c r="X67" s="156"/>
      <c r="Y67" s="150" t="s">
        <v>115</v>
      </c>
      <c r="Z67" s="134">
        <f>+IF(Y67='Tabla Valoración controles'!$D$4,'Tabla Valoración controles'!$F$4,IF('Mapa Corrupcion'!Y67='Tabla Valoración controles'!$D$5,'Tabla Valoración controles'!$F$5,IF(Y67=FORMULAS!$A$10,0,'Tabla Valoración controles'!$F$6)))</f>
        <v>0</v>
      </c>
      <c r="AA67" s="150"/>
      <c r="AB67" s="135">
        <f>+IF(AA67='Tabla Valoración controles'!$D$7,'Tabla Valoración controles'!$F$7,IF(Y67=FORMULAS!$A$10,0,'Tabla Valoración controles'!$F$8))</f>
        <v>0</v>
      </c>
      <c r="AC67" s="150"/>
      <c r="AD67" s="134">
        <f>+IF(AC67='Tabla Valoración controles'!$D$9,'Tabla Valoración controles'!$F$9,IF(Y67=FORMULAS!$A$10,0,'Tabla Valoración controles'!$F$10))</f>
        <v>0</v>
      </c>
      <c r="AE67" s="150"/>
      <c r="AF67" s="134">
        <f>+IF(AE67='Tabla Valoración controles'!$D$9,'Tabla Valoración controles'!$F$9,IF(AA67=FORMULAS!$A$10,0,'Tabla Valoración controles'!$F$10))</f>
        <v>0</v>
      </c>
      <c r="AG67" s="150"/>
      <c r="AH67" s="134">
        <f>+IF(AG67='Tabla Valoración controles'!$D$13,'Tabla Valoración controles'!$F$13,'Tabla Valoración controles'!$F$14)</f>
        <v>0</v>
      </c>
      <c r="AI67" s="193">
        <f t="shared" si="2"/>
        <v>0</v>
      </c>
      <c r="AJ67" s="151"/>
      <c r="AK67" s="152">
        <f>+IF(AJ67=[2]CONTROLES!$C$50,[2]CONTROLES!$D$50,[2]CONTROLES!$D$51)</f>
        <v>0</v>
      </c>
      <c r="AL67" s="151"/>
      <c r="AM67" s="152">
        <f>+IF(AL67=[2]CONTROLES!$C$52,[2]CONTROLES!$D$52,[2]CONTROLES!$D$53)</f>
        <v>0</v>
      </c>
      <c r="AN67" s="151"/>
      <c r="AO67" s="152">
        <f>+IF(AN67=[2]CONTROLES!$C$54,[2]CONTROLES!$D$54,[2]CONTROLES!$D$55)</f>
        <v>0</v>
      </c>
      <c r="AP67" s="151"/>
      <c r="AQ67" s="152">
        <f>+IF(AP67=[2]CONTROLES!$C$56,[2]CONTROLES!$D$56,IF(AP67=[2]CONTROLES!$C$57,[2]CONTROLES!$D$57,[2]CONTROLES!$D$58))</f>
        <v>0</v>
      </c>
      <c r="AR67" s="151"/>
      <c r="AS67" s="152">
        <f>+IF(AR67=[2]CONTROLES!$C$59,[2]CONTROLES!$D$59,[2]CONTROLES!$D$60)</f>
        <v>0</v>
      </c>
      <c r="AT67" s="151"/>
      <c r="AU67" s="152">
        <f>+IF(AT67=[2]CONTROLES!$C$61,[2]CONTROLES!$D$61,[2]CONTROLES!$D$62)</f>
        <v>0</v>
      </c>
      <c r="AV67" s="151"/>
      <c r="AW67" s="153">
        <f>+IF(AV67=[2]CONTROLES!$C$63,[2]CONTROLES!$D$63,IF(AV67=[2]CONTROLES!$C$64,[2]CONTROLES!$D$64,[2]CONTROLES!$D$65))</f>
        <v>0</v>
      </c>
      <c r="AX67" s="153">
        <f t="shared" si="0"/>
        <v>0</v>
      </c>
      <c r="AY67" s="154" t="str">
        <f t="shared" si="1"/>
        <v>Débil</v>
      </c>
      <c r="AZ67" s="361"/>
      <c r="BA67" s="333"/>
      <c r="BB67" s="358"/>
      <c r="BC67" s="352"/>
      <c r="BD67" s="355"/>
      <c r="BE67" s="355"/>
      <c r="BF67" s="136"/>
      <c r="BG67" s="136"/>
      <c r="BH67" s="179"/>
      <c r="BI67" s="136"/>
      <c r="BJ67" s="136"/>
      <c r="BK67" s="136"/>
      <c r="BL67" s="136"/>
      <c r="BM67" s="136" t="s">
        <v>171</v>
      </c>
      <c r="BN67" s="424"/>
      <c r="BO67" s="219"/>
      <c r="BP67" s="219"/>
      <c r="BQ67" s="219"/>
      <c r="BR67" s="219"/>
      <c r="BS67" s="219"/>
      <c r="BT67" s="219"/>
      <c r="BU67" s="219"/>
      <c r="BV67" s="219"/>
      <c r="BW67" s="219"/>
      <c r="BX67" s="219"/>
      <c r="BY67" s="219"/>
      <c r="BZ67" s="219"/>
      <c r="CA67" s="219"/>
      <c r="CB67" s="219"/>
      <c r="CC67" s="219"/>
      <c r="CD67" s="219"/>
      <c r="CE67" s="238"/>
      <c r="CF67" s="238"/>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265"/>
      <c r="DL67" s="265"/>
      <c r="DM67" s="265"/>
      <c r="DN67" s="265"/>
      <c r="DO67" s="265"/>
      <c r="DP67" s="66"/>
      <c r="DQ67" s="66"/>
      <c r="DR67" s="66"/>
      <c r="DS67" s="66"/>
      <c r="DT67" s="268"/>
      <c r="DU67" s="268"/>
      <c r="DV67" s="268"/>
      <c r="DW67" s="268"/>
      <c r="DX67" s="267"/>
      <c r="DY67" s="256"/>
      <c r="DZ67" s="256"/>
      <c r="EA67" s="256"/>
      <c r="EB67" s="256"/>
      <c r="EC67" s="66"/>
      <c r="ED67" s="66"/>
      <c r="EE67" s="66"/>
      <c r="EF67" s="66"/>
      <c r="EG67" s="66"/>
      <c r="EH67" s="327"/>
      <c r="EI67" s="327"/>
      <c r="EJ67" s="327"/>
      <c r="EK67" s="327"/>
    </row>
    <row r="68" spans="1:141" ht="39.75" customHeight="1" x14ac:dyDescent="0.2">
      <c r="A68" s="365"/>
      <c r="B68" s="376"/>
      <c r="C68" s="362"/>
      <c r="D68" s="362"/>
      <c r="E68" s="160"/>
      <c r="F68" s="331"/>
      <c r="G68" s="160"/>
      <c r="H68" s="331"/>
      <c r="I68" s="331"/>
      <c r="J68" s="362"/>
      <c r="K68" s="181"/>
      <c r="L68" s="181"/>
      <c r="M68" s="181"/>
      <c r="N68" s="181"/>
      <c r="O68" s="362"/>
      <c r="P68" s="334"/>
      <c r="Q68" s="353"/>
      <c r="R68" s="334"/>
      <c r="S68" s="353"/>
      <c r="T68" s="356"/>
      <c r="U68" s="148"/>
      <c r="V68" s="156"/>
      <c r="W68" s="156"/>
      <c r="X68" s="156"/>
      <c r="Y68" s="150" t="s">
        <v>115</v>
      </c>
      <c r="Z68" s="134">
        <f>+IF(Y68='Tabla Valoración controles'!$D$4,'Tabla Valoración controles'!$F$4,IF('Mapa Corrupcion'!Y68='Tabla Valoración controles'!$D$5,'Tabla Valoración controles'!$F$5,IF(Y68=FORMULAS!$A$10,0,'Tabla Valoración controles'!$F$6)))</f>
        <v>0</v>
      </c>
      <c r="AA68" s="150"/>
      <c r="AB68" s="135">
        <f>+IF(AA68='Tabla Valoración controles'!$D$7,'Tabla Valoración controles'!$F$7,IF(Y68=FORMULAS!$A$10,0,'Tabla Valoración controles'!$F$8))</f>
        <v>0</v>
      </c>
      <c r="AC68" s="150"/>
      <c r="AD68" s="134">
        <f>+IF(AC68='Tabla Valoración controles'!$D$9,'Tabla Valoración controles'!$F$9,IF(Y68=FORMULAS!$A$10,0,'Tabla Valoración controles'!$F$10))</f>
        <v>0</v>
      </c>
      <c r="AE68" s="150"/>
      <c r="AF68" s="134">
        <f>+IF(AE68='Tabla Valoración controles'!$D$9,'Tabla Valoración controles'!$F$9,IF(AA68=FORMULAS!$A$10,0,'Tabla Valoración controles'!$F$10))</f>
        <v>0</v>
      </c>
      <c r="AG68" s="150"/>
      <c r="AH68" s="134">
        <f>+IF(AG68='Tabla Valoración controles'!$D$13,'Tabla Valoración controles'!$F$13,'Tabla Valoración controles'!$F$14)</f>
        <v>0</v>
      </c>
      <c r="AI68" s="193">
        <f t="shared" si="2"/>
        <v>0</v>
      </c>
      <c r="AJ68" s="151"/>
      <c r="AK68" s="152">
        <f>+IF(AJ68=[2]CONTROLES!$C$50,[2]CONTROLES!$D$50,[2]CONTROLES!$D$51)</f>
        <v>0</v>
      </c>
      <c r="AL68" s="151"/>
      <c r="AM68" s="152">
        <f>+IF(AL68=[2]CONTROLES!$C$52,[2]CONTROLES!$D$52,[2]CONTROLES!$D$53)</f>
        <v>0</v>
      </c>
      <c r="AN68" s="151"/>
      <c r="AO68" s="152">
        <f>+IF(AN68=[2]CONTROLES!$C$54,[2]CONTROLES!$D$54,[2]CONTROLES!$D$55)</f>
        <v>0</v>
      </c>
      <c r="AP68" s="151"/>
      <c r="AQ68" s="152">
        <f>+IF(AP68=[2]CONTROLES!$C$56,[2]CONTROLES!$D$56,IF(AP68=[2]CONTROLES!$C$57,[2]CONTROLES!$D$57,[2]CONTROLES!$D$58))</f>
        <v>0</v>
      </c>
      <c r="AR68" s="151"/>
      <c r="AS68" s="152">
        <f>+IF(AR68=[2]CONTROLES!$C$59,[2]CONTROLES!$D$59,[2]CONTROLES!$D$60)</f>
        <v>0</v>
      </c>
      <c r="AT68" s="151"/>
      <c r="AU68" s="152">
        <f>+IF(AT68=[2]CONTROLES!$C$61,[2]CONTROLES!$D$61,[2]CONTROLES!$D$62)</f>
        <v>0</v>
      </c>
      <c r="AV68" s="151"/>
      <c r="AW68" s="153">
        <f>+IF(AV68=[2]CONTROLES!$C$63,[2]CONTROLES!$D$63,IF(AV68=[2]CONTROLES!$C$64,[2]CONTROLES!$D$64,[2]CONTROLES!$D$65))</f>
        <v>0</v>
      </c>
      <c r="AX68" s="153">
        <f t="shared" si="0"/>
        <v>0</v>
      </c>
      <c r="AY68" s="154" t="str">
        <f t="shared" si="1"/>
        <v>Débil</v>
      </c>
      <c r="AZ68" s="362"/>
      <c r="BA68" s="334"/>
      <c r="BB68" s="359"/>
      <c r="BC68" s="353"/>
      <c r="BD68" s="356"/>
      <c r="BE68" s="356"/>
      <c r="BF68" s="136"/>
      <c r="BG68" s="136"/>
      <c r="BH68" s="179"/>
      <c r="BI68" s="136"/>
      <c r="BJ68" s="136"/>
      <c r="BK68" s="136"/>
      <c r="BL68" s="136"/>
      <c r="BM68" s="136" t="s">
        <v>171</v>
      </c>
      <c r="BN68" s="425"/>
      <c r="BO68" s="219"/>
      <c r="BP68" s="219"/>
      <c r="BQ68" s="219"/>
      <c r="BR68" s="219"/>
      <c r="BS68" s="219"/>
      <c r="BT68" s="219"/>
      <c r="BU68" s="219"/>
      <c r="BV68" s="219"/>
      <c r="BW68" s="219"/>
      <c r="BX68" s="219"/>
      <c r="BY68" s="219"/>
      <c r="BZ68" s="219"/>
      <c r="CA68" s="219"/>
      <c r="CB68" s="219"/>
      <c r="CC68" s="219"/>
      <c r="CD68" s="219"/>
      <c r="CE68" s="238"/>
      <c r="CF68" s="238"/>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265"/>
      <c r="DL68" s="265"/>
      <c r="DM68" s="265"/>
      <c r="DN68" s="265"/>
      <c r="DO68" s="265"/>
      <c r="DP68" s="66"/>
      <c r="DQ68" s="66"/>
      <c r="DR68" s="66"/>
      <c r="DS68" s="66"/>
      <c r="DT68" s="268"/>
      <c r="DU68" s="268"/>
      <c r="DV68" s="268"/>
      <c r="DW68" s="268"/>
      <c r="DX68" s="267"/>
      <c r="DY68" s="257"/>
      <c r="DZ68" s="257"/>
      <c r="EA68" s="257"/>
      <c r="EB68" s="257"/>
      <c r="EC68" s="66"/>
      <c r="ED68" s="66"/>
      <c r="EE68" s="66"/>
      <c r="EF68" s="66"/>
      <c r="EG68" s="66"/>
      <c r="EH68" s="328"/>
      <c r="EI68" s="328"/>
      <c r="EJ68" s="328"/>
      <c r="EK68" s="328"/>
    </row>
    <row r="69" spans="1:141" ht="132" customHeight="1" x14ac:dyDescent="0.2">
      <c r="A69" s="363">
        <v>11</v>
      </c>
      <c r="B69" s="374" t="s">
        <v>128</v>
      </c>
      <c r="C69" s="360" t="str">
        <f>VLOOKUP(B69,FORMULAS!$A$30:$B$46,2,0)</f>
        <v>Titular predios de estrato 1 y 2 y contribuir al saneamiento del Espacio Público en la Ciudad Bogotá D.C. mediante el acompañamiento técnico, jurídico y social a las familias asentadas en predios públicos o privados, ocupados ilegalmente; así mismo generar y realizar el cierre de proyectos urbanísticos para vivienda VIP, en predios de la CVP, con el fin de lograr la obtención del título de propiedad y concretar la entrega de zonas de cesión obligatorias,  cumpliendo los requisitos exigidos en la ley.</v>
      </c>
      <c r="D69" s="360" t="str">
        <f>VLOOKUP(B69,FORMULAS!$A$30:$C$46,3,0)</f>
        <v>Director de Urbanizaciones y Titulación</v>
      </c>
      <c r="E69" s="160" t="s">
        <v>777</v>
      </c>
      <c r="F69" s="329" t="s">
        <v>427</v>
      </c>
      <c r="G69" s="160" t="s">
        <v>428</v>
      </c>
      <c r="H69" s="329" t="s">
        <v>778</v>
      </c>
      <c r="I69" s="329" t="s">
        <v>779</v>
      </c>
      <c r="J69" s="360" t="s">
        <v>605</v>
      </c>
      <c r="K69" s="147" t="s">
        <v>650</v>
      </c>
      <c r="L69" s="147" t="s">
        <v>650</v>
      </c>
      <c r="M69" s="147" t="s">
        <v>650</v>
      </c>
      <c r="N69" s="147" t="s">
        <v>650</v>
      </c>
      <c r="O69" s="360" t="s">
        <v>285</v>
      </c>
      <c r="P69" s="332" t="str">
        <f>VLOOKUP(O69,FORMULAS!$A$77:$B$82,2,0)</f>
        <v>Improbable</v>
      </c>
      <c r="Q69" s="351" t="str">
        <f>+P69</f>
        <v>Improbable</v>
      </c>
      <c r="R69" s="332" t="str">
        <f>VLOOKUP(A69,'Impacto Ri Inhe'!$B$5:$AF$41,31,1)</f>
        <v>Moderado</v>
      </c>
      <c r="S69" s="351" t="str">
        <f>CONCATENATE(R69,"-",Q69)</f>
        <v>Moderado-Improbable</v>
      </c>
      <c r="T69" s="354" t="str">
        <f>VLOOKUP(S69,FORMULAS!$I$77:$J$97,2,0)</f>
        <v>Moderado</v>
      </c>
      <c r="U69" s="148">
        <v>1</v>
      </c>
      <c r="V69" s="149" t="s">
        <v>780</v>
      </c>
      <c r="W69" s="149" t="s">
        <v>433</v>
      </c>
      <c r="X69" s="149" t="s">
        <v>434</v>
      </c>
      <c r="Y69" s="150" t="s">
        <v>12</v>
      </c>
      <c r="Z69" s="134">
        <f>+IF(Y69='Tabla Valoración controles'!$D$4,'Tabla Valoración controles'!$F$4,IF('Mapa Corrupcion'!Y69='Tabla Valoración controles'!$D$5,'Tabla Valoración controles'!$F$5,IF(Y69=FORMULAS!$A$10,0,'Tabla Valoración controles'!$F$6)))</f>
        <v>0.25</v>
      </c>
      <c r="AA69" s="150" t="s">
        <v>8</v>
      </c>
      <c r="AB69" s="135">
        <f>+IF(AA69='Tabla Valoración controles'!$D$7,'Tabla Valoración controles'!$F$7,IF(Y69=FORMULAS!$A$10,0,'Tabla Valoración controles'!$F$8))</f>
        <v>0.15</v>
      </c>
      <c r="AC69" s="150" t="s">
        <v>17</v>
      </c>
      <c r="AD69" s="134">
        <f>+IF(AC69='Tabla Valoración controles'!$D$9,'Tabla Valoración controles'!$F$9,IF(Y69=FORMULAS!$A$10,0,'Tabla Valoración controles'!$F$10))</f>
        <v>0</v>
      </c>
      <c r="AE69" s="150" t="s">
        <v>20</v>
      </c>
      <c r="AF69" s="134">
        <f>+IF(AE69='Tabla Valoración controles'!$D$9,'Tabla Valoración controles'!$F$9,IF(AA69=FORMULAS!$A$10,0,'Tabla Valoración controles'!$F$10))</f>
        <v>0</v>
      </c>
      <c r="AG69" s="150" t="s">
        <v>77</v>
      </c>
      <c r="AH69" s="134">
        <f>+IF(AG69='Tabla Valoración controles'!$D$13,'Tabla Valoración controles'!$F$13,'Tabla Valoración controles'!$F$14)</f>
        <v>0</v>
      </c>
      <c r="AI69" s="193">
        <f t="shared" si="2"/>
        <v>0.4</v>
      </c>
      <c r="AJ69" s="151" t="s">
        <v>685</v>
      </c>
      <c r="AK69" s="152">
        <f>+IF(AJ69=[2]CONTROLES!$C$50,[2]CONTROLES!$D$50,[2]CONTROLES!$D$51)</f>
        <v>15</v>
      </c>
      <c r="AL69" s="151" t="s">
        <v>691</v>
      </c>
      <c r="AM69" s="152">
        <f>+IF(AL69=[2]CONTROLES!$C$52,[2]CONTROLES!$D$52,[2]CONTROLES!$D$53)</f>
        <v>15</v>
      </c>
      <c r="AN69" s="151" t="s">
        <v>694</v>
      </c>
      <c r="AO69" s="152">
        <f>+IF(AN69=[2]CONTROLES!$C$54,[2]CONTROLES!$D$54,[2]CONTROLES!$D$55)</f>
        <v>15</v>
      </c>
      <c r="AP69" s="151" t="s">
        <v>697</v>
      </c>
      <c r="AQ69" s="152">
        <f>+IF(AP69=[2]CONTROLES!$C$56,[2]CONTROLES!$D$56,IF(AP69=[2]CONTROLES!$C$57,[2]CONTROLES!$D$57,[2]CONTROLES!$D$58))</f>
        <v>15</v>
      </c>
      <c r="AR69" s="151" t="s">
        <v>701</v>
      </c>
      <c r="AS69" s="152">
        <f>+IF(AR69=[2]CONTROLES!$C$59,[2]CONTROLES!$D$59,[2]CONTROLES!$D$60)</f>
        <v>15</v>
      </c>
      <c r="AT69" s="151" t="s">
        <v>704</v>
      </c>
      <c r="AU69" s="152">
        <f>+IF(AT69=[2]CONTROLES!$C$61,[2]CONTROLES!$D$61,[2]CONTROLES!$D$62)</f>
        <v>15</v>
      </c>
      <c r="AV69" s="151" t="s">
        <v>707</v>
      </c>
      <c r="AW69" s="153">
        <f>+IF(AV69=[2]CONTROLES!$C$63,[2]CONTROLES!$D$63,IF(AV69=[2]CONTROLES!$C$64,[2]CONTROLES!$D$64,[2]CONTROLES!$D$65))</f>
        <v>10</v>
      </c>
      <c r="AX69" s="153">
        <f t="shared" si="0"/>
        <v>100</v>
      </c>
      <c r="AY69" s="154" t="str">
        <f t="shared" si="1"/>
        <v>Fuerte</v>
      </c>
      <c r="AZ69" s="360" t="s">
        <v>286</v>
      </c>
      <c r="BA69" s="332" t="str">
        <f>VLOOKUP(AZ69,FORMULAS!$A$77:$B$82,2,0)</f>
        <v>Rara vez</v>
      </c>
      <c r="BB69" s="357" t="str">
        <f>+R69</f>
        <v>Moderado</v>
      </c>
      <c r="BC69" s="351" t="str">
        <f>CONCATENATE(BB69,"-",BA69)</f>
        <v>Moderado-Rara vez</v>
      </c>
      <c r="BD69" s="354" t="str">
        <f>VLOOKUP(BC69,FORMULAS!$I$77:$J$97,2,0)</f>
        <v>Moderado</v>
      </c>
      <c r="BE69" s="354" t="s">
        <v>118</v>
      </c>
      <c r="BF69" s="179" t="s">
        <v>781</v>
      </c>
      <c r="BG69" s="179" t="s">
        <v>782</v>
      </c>
      <c r="BH69" s="179" t="s">
        <v>220</v>
      </c>
      <c r="BI69" s="155">
        <v>44958</v>
      </c>
      <c r="BJ69" s="155">
        <v>45291</v>
      </c>
      <c r="BK69" s="179" t="s">
        <v>435</v>
      </c>
      <c r="BL69" s="179" t="s">
        <v>586</v>
      </c>
      <c r="BM69" s="136" t="s">
        <v>173</v>
      </c>
      <c r="BN69" s="423" t="s">
        <v>436</v>
      </c>
      <c r="BO69" s="219"/>
      <c r="BP69" s="219"/>
      <c r="BQ69" s="219"/>
      <c r="BR69" s="219"/>
      <c r="BS69" s="219"/>
      <c r="BT69" s="219"/>
      <c r="BU69" s="219"/>
      <c r="BV69" s="219"/>
      <c r="BW69" s="219"/>
      <c r="BX69" s="219"/>
      <c r="BY69" s="219"/>
      <c r="BZ69" s="219"/>
      <c r="CA69" s="219"/>
      <c r="CB69" s="219"/>
      <c r="CC69" s="219"/>
      <c r="CD69" s="219"/>
      <c r="CE69" s="208"/>
      <c r="CF69" s="208"/>
      <c r="CG69" s="208"/>
      <c r="CH69" s="208"/>
      <c r="CI69" s="208"/>
      <c r="CJ69" s="208"/>
      <c r="CK69" s="208"/>
      <c r="CL69" s="208"/>
      <c r="CM69" s="208"/>
      <c r="CN69" s="208"/>
      <c r="CO69" s="208"/>
      <c r="CP69" s="208"/>
      <c r="CQ69" s="208"/>
      <c r="CR69" s="208"/>
      <c r="CS69" s="208"/>
      <c r="CT69" s="208"/>
      <c r="CU69" s="208"/>
      <c r="CV69" s="208"/>
      <c r="CW69" s="208"/>
      <c r="CX69" s="208"/>
      <c r="CY69" s="208"/>
      <c r="CZ69" s="208"/>
      <c r="DA69" s="208"/>
      <c r="DB69" s="208"/>
      <c r="DC69" s="208"/>
      <c r="DD69" s="208"/>
      <c r="DE69" s="208"/>
      <c r="DF69" s="208"/>
      <c r="DG69" s="208"/>
      <c r="DH69" s="208"/>
      <c r="DI69" s="208"/>
      <c r="DJ69" s="208"/>
      <c r="DK69" s="263"/>
      <c r="DL69" s="263"/>
      <c r="DM69" s="263"/>
      <c r="DN69" s="270"/>
      <c r="DO69" s="263"/>
      <c r="DP69" s="66"/>
      <c r="DQ69" s="66"/>
      <c r="DR69" s="66"/>
      <c r="DS69" s="66"/>
      <c r="DT69" s="265"/>
      <c r="DU69" s="263"/>
      <c r="DV69" s="263"/>
      <c r="DW69" s="280"/>
      <c r="DX69" s="281"/>
      <c r="DY69" s="271"/>
      <c r="DZ69" s="271"/>
      <c r="EA69" s="258"/>
      <c r="EB69" s="258"/>
      <c r="EC69" s="244"/>
      <c r="ED69" s="66"/>
      <c r="EE69" s="247"/>
      <c r="EF69" s="305"/>
      <c r="EG69" s="304"/>
      <c r="EH69" s="326"/>
      <c r="EI69" s="326"/>
      <c r="EJ69" s="326"/>
      <c r="EK69" s="326"/>
    </row>
    <row r="70" spans="1:141" ht="39.75" customHeight="1" x14ac:dyDescent="0.2">
      <c r="A70" s="364"/>
      <c r="B70" s="375"/>
      <c r="C70" s="361"/>
      <c r="D70" s="361"/>
      <c r="E70" s="160"/>
      <c r="F70" s="330"/>
      <c r="G70" s="160" t="s">
        <v>430</v>
      </c>
      <c r="H70" s="330"/>
      <c r="I70" s="330"/>
      <c r="J70" s="361"/>
      <c r="K70" s="180"/>
      <c r="L70" s="180"/>
      <c r="M70" s="180"/>
      <c r="N70" s="180"/>
      <c r="O70" s="361"/>
      <c r="P70" s="333"/>
      <c r="Q70" s="352"/>
      <c r="R70" s="333"/>
      <c r="S70" s="352"/>
      <c r="T70" s="355"/>
      <c r="U70" s="148"/>
      <c r="V70" s="156"/>
      <c r="W70" s="156"/>
      <c r="X70" s="156"/>
      <c r="Y70" s="150" t="s">
        <v>115</v>
      </c>
      <c r="Z70" s="134">
        <f>+IF(Y70='Tabla Valoración controles'!$D$4,'Tabla Valoración controles'!$F$4,IF('Mapa Corrupcion'!Y70='Tabla Valoración controles'!$D$5,'Tabla Valoración controles'!$F$5,IF(Y70=FORMULAS!$A$10,0,'Tabla Valoración controles'!$F$6)))</f>
        <v>0</v>
      </c>
      <c r="AA70" s="150"/>
      <c r="AB70" s="135">
        <f>+IF(AA70='Tabla Valoración controles'!$D$7,'Tabla Valoración controles'!$F$7,IF(Y70=FORMULAS!$A$10,0,'Tabla Valoración controles'!$F$8))</f>
        <v>0</v>
      </c>
      <c r="AC70" s="150"/>
      <c r="AD70" s="134">
        <f>+IF(AC70='Tabla Valoración controles'!$D$9,'Tabla Valoración controles'!$F$9,IF(Y70=FORMULAS!$A$10,0,'Tabla Valoración controles'!$F$10))</f>
        <v>0</v>
      </c>
      <c r="AE70" s="150"/>
      <c r="AF70" s="134">
        <f>+IF(AE70='Tabla Valoración controles'!$D$9,'Tabla Valoración controles'!$F$9,IF(AA70=FORMULAS!$A$10,0,'Tabla Valoración controles'!$F$10))</f>
        <v>0</v>
      </c>
      <c r="AG70" s="150"/>
      <c r="AH70" s="134">
        <f>+IF(AG70='Tabla Valoración controles'!$D$13,'Tabla Valoración controles'!$F$13,'Tabla Valoración controles'!$F$14)</f>
        <v>0</v>
      </c>
      <c r="AI70" s="193">
        <f t="shared" si="2"/>
        <v>0</v>
      </c>
      <c r="AJ70" s="151"/>
      <c r="AK70" s="152">
        <f>+IF(AJ70=[2]CONTROLES!$C$50,[2]CONTROLES!$D$50,[2]CONTROLES!$D$51)</f>
        <v>0</v>
      </c>
      <c r="AL70" s="151"/>
      <c r="AM70" s="152">
        <f>+IF(AL70=[2]CONTROLES!$C$52,[2]CONTROLES!$D$52,[2]CONTROLES!$D$53)</f>
        <v>0</v>
      </c>
      <c r="AN70" s="151"/>
      <c r="AO70" s="152">
        <f>+IF(AN70=[2]CONTROLES!$C$54,[2]CONTROLES!$D$54,[2]CONTROLES!$D$55)</f>
        <v>0</v>
      </c>
      <c r="AP70" s="151"/>
      <c r="AQ70" s="152">
        <f>+IF(AP70=[2]CONTROLES!$C$56,[2]CONTROLES!$D$56,IF(AP70=[2]CONTROLES!$C$57,[2]CONTROLES!$D$57,[2]CONTROLES!$D$58))</f>
        <v>0</v>
      </c>
      <c r="AR70" s="151"/>
      <c r="AS70" s="152">
        <f>+IF(AR70=[2]CONTROLES!$C$59,[2]CONTROLES!$D$59,[2]CONTROLES!$D$60)</f>
        <v>0</v>
      </c>
      <c r="AT70" s="151"/>
      <c r="AU70" s="152">
        <f>+IF(AT70=[2]CONTROLES!$C$61,[2]CONTROLES!$D$61,[2]CONTROLES!$D$62)</f>
        <v>0</v>
      </c>
      <c r="AV70" s="151"/>
      <c r="AW70" s="153">
        <f>+IF(AV70=[2]CONTROLES!$C$63,[2]CONTROLES!$D$63,IF(AV70=[2]CONTROLES!$C$64,[2]CONTROLES!$D$64,[2]CONTROLES!$D$65))</f>
        <v>0</v>
      </c>
      <c r="AX70" s="153">
        <f t="shared" si="0"/>
        <v>0</v>
      </c>
      <c r="AY70" s="154" t="str">
        <f t="shared" si="1"/>
        <v>Débil</v>
      </c>
      <c r="AZ70" s="361"/>
      <c r="BA70" s="333"/>
      <c r="BB70" s="358"/>
      <c r="BC70" s="352"/>
      <c r="BD70" s="355"/>
      <c r="BE70" s="355"/>
      <c r="BF70" s="136"/>
      <c r="BG70" s="136"/>
      <c r="BH70" s="179"/>
      <c r="BI70" s="136"/>
      <c r="BJ70" s="136"/>
      <c r="BK70" s="136"/>
      <c r="BL70" s="136"/>
      <c r="BM70" s="136" t="s">
        <v>171</v>
      </c>
      <c r="BN70" s="424"/>
      <c r="BO70" s="219"/>
      <c r="BP70" s="219"/>
      <c r="BQ70" s="219"/>
      <c r="BR70" s="219"/>
      <c r="BS70" s="219"/>
      <c r="BT70" s="219"/>
      <c r="BU70" s="219"/>
      <c r="BV70" s="219"/>
      <c r="BW70" s="219"/>
      <c r="BX70" s="219"/>
      <c r="BY70" s="219"/>
      <c r="BZ70" s="219"/>
      <c r="CA70" s="219"/>
      <c r="CB70" s="219"/>
      <c r="CC70" s="219"/>
      <c r="CD70" s="219"/>
      <c r="CE70" s="238"/>
      <c r="CF70" s="238"/>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265"/>
      <c r="DL70" s="265"/>
      <c r="DM70" s="265"/>
      <c r="DN70" s="265"/>
      <c r="DO70" s="265"/>
      <c r="DP70" s="66"/>
      <c r="DQ70" s="66"/>
      <c r="DR70" s="66"/>
      <c r="DS70" s="66"/>
      <c r="DT70" s="268"/>
      <c r="DU70" s="268"/>
      <c r="DV70" s="268"/>
      <c r="DW70" s="268"/>
      <c r="DX70" s="267"/>
      <c r="DY70" s="256"/>
      <c r="DZ70" s="256"/>
      <c r="EA70" s="256"/>
      <c r="EB70" s="256"/>
      <c r="EC70" s="66"/>
      <c r="ED70" s="66"/>
      <c r="EE70" s="66"/>
      <c r="EF70" s="66"/>
      <c r="EG70" s="66"/>
      <c r="EH70" s="327"/>
      <c r="EI70" s="327"/>
      <c r="EJ70" s="327"/>
      <c r="EK70" s="327"/>
    </row>
    <row r="71" spans="1:141" ht="39.75" customHeight="1" x14ac:dyDescent="0.2">
      <c r="A71" s="364"/>
      <c r="B71" s="375"/>
      <c r="C71" s="361"/>
      <c r="D71" s="361"/>
      <c r="E71" s="160"/>
      <c r="F71" s="330"/>
      <c r="G71" s="160" t="s">
        <v>585</v>
      </c>
      <c r="H71" s="330"/>
      <c r="I71" s="330"/>
      <c r="J71" s="361"/>
      <c r="K71" s="180"/>
      <c r="L71" s="180"/>
      <c r="M71" s="180"/>
      <c r="N71" s="180"/>
      <c r="O71" s="361"/>
      <c r="P71" s="333"/>
      <c r="Q71" s="352"/>
      <c r="R71" s="333"/>
      <c r="S71" s="352"/>
      <c r="T71" s="355"/>
      <c r="U71" s="148"/>
      <c r="V71" s="156"/>
      <c r="W71" s="156"/>
      <c r="X71" s="156"/>
      <c r="Y71" s="150" t="s">
        <v>115</v>
      </c>
      <c r="Z71" s="134">
        <f>+IF(Y71='Tabla Valoración controles'!$D$4,'Tabla Valoración controles'!$F$4,IF('Mapa Corrupcion'!Y71='Tabla Valoración controles'!$D$5,'Tabla Valoración controles'!$F$5,IF(Y71=FORMULAS!$A$10,0,'Tabla Valoración controles'!$F$6)))</f>
        <v>0</v>
      </c>
      <c r="AA71" s="150"/>
      <c r="AB71" s="135">
        <f>+IF(AA71='Tabla Valoración controles'!$D$7,'Tabla Valoración controles'!$F$7,IF(Y71=FORMULAS!$A$10,0,'Tabla Valoración controles'!$F$8))</f>
        <v>0</v>
      </c>
      <c r="AC71" s="150"/>
      <c r="AD71" s="134">
        <f>+IF(AC71='Tabla Valoración controles'!$D$9,'Tabla Valoración controles'!$F$9,IF(Y71=FORMULAS!$A$10,0,'Tabla Valoración controles'!$F$10))</f>
        <v>0</v>
      </c>
      <c r="AE71" s="150"/>
      <c r="AF71" s="134">
        <f>+IF(AE71='Tabla Valoración controles'!$D$9,'Tabla Valoración controles'!$F$9,IF(AA71=FORMULAS!$A$10,0,'Tabla Valoración controles'!$F$10))</f>
        <v>0</v>
      </c>
      <c r="AG71" s="150"/>
      <c r="AH71" s="134">
        <f>+IF(AG71='Tabla Valoración controles'!$D$13,'Tabla Valoración controles'!$F$13,'Tabla Valoración controles'!$F$14)</f>
        <v>0</v>
      </c>
      <c r="AI71" s="193">
        <f t="shared" si="2"/>
        <v>0</v>
      </c>
      <c r="AJ71" s="151"/>
      <c r="AK71" s="152">
        <f>+IF(AJ71=[2]CONTROLES!$C$50,[2]CONTROLES!$D$50,[2]CONTROLES!$D$51)</f>
        <v>0</v>
      </c>
      <c r="AL71" s="151"/>
      <c r="AM71" s="152">
        <f>+IF(AL71=[2]CONTROLES!$C$52,[2]CONTROLES!$D$52,[2]CONTROLES!$D$53)</f>
        <v>0</v>
      </c>
      <c r="AN71" s="151"/>
      <c r="AO71" s="152">
        <f>+IF(AN71=[2]CONTROLES!$C$54,[2]CONTROLES!$D$54,[2]CONTROLES!$D$55)</f>
        <v>0</v>
      </c>
      <c r="AP71" s="151"/>
      <c r="AQ71" s="152">
        <f>+IF(AP71=[2]CONTROLES!$C$56,[2]CONTROLES!$D$56,IF(AP71=[2]CONTROLES!$C$57,[2]CONTROLES!$D$57,[2]CONTROLES!$D$58))</f>
        <v>0</v>
      </c>
      <c r="AR71" s="151"/>
      <c r="AS71" s="152">
        <f>+IF(AR71=[2]CONTROLES!$C$59,[2]CONTROLES!$D$59,[2]CONTROLES!$D$60)</f>
        <v>0</v>
      </c>
      <c r="AT71" s="151"/>
      <c r="AU71" s="152">
        <f>+IF(AT71=[2]CONTROLES!$C$61,[2]CONTROLES!$D$61,[2]CONTROLES!$D$62)</f>
        <v>0</v>
      </c>
      <c r="AV71" s="151"/>
      <c r="AW71" s="153">
        <f>+IF(AV71=[2]CONTROLES!$C$63,[2]CONTROLES!$D$63,IF(AV71=[2]CONTROLES!$C$64,[2]CONTROLES!$D$64,[2]CONTROLES!$D$65))</f>
        <v>0</v>
      </c>
      <c r="AX71" s="153">
        <f t="shared" si="0"/>
        <v>0</v>
      </c>
      <c r="AY71" s="154" t="str">
        <f t="shared" si="1"/>
        <v>Débil</v>
      </c>
      <c r="AZ71" s="361"/>
      <c r="BA71" s="333"/>
      <c r="BB71" s="358"/>
      <c r="BC71" s="352"/>
      <c r="BD71" s="355"/>
      <c r="BE71" s="355"/>
      <c r="BF71" s="136"/>
      <c r="BG71" s="136"/>
      <c r="BH71" s="179"/>
      <c r="BI71" s="136"/>
      <c r="BJ71" s="136"/>
      <c r="BK71" s="136"/>
      <c r="BL71" s="136"/>
      <c r="BM71" s="136" t="s">
        <v>171</v>
      </c>
      <c r="BN71" s="424"/>
      <c r="BO71" s="219"/>
      <c r="BP71" s="219"/>
      <c r="BQ71" s="219"/>
      <c r="BR71" s="219"/>
      <c r="BS71" s="219"/>
      <c r="BT71" s="219"/>
      <c r="BU71" s="219"/>
      <c r="BV71" s="219"/>
      <c r="BW71" s="219"/>
      <c r="BX71" s="219"/>
      <c r="BY71" s="219"/>
      <c r="BZ71" s="219"/>
      <c r="CA71" s="219"/>
      <c r="CB71" s="219"/>
      <c r="CC71" s="219"/>
      <c r="CD71" s="219"/>
      <c r="CE71" s="238"/>
      <c r="CF71" s="238"/>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265"/>
      <c r="DL71" s="265"/>
      <c r="DM71" s="265"/>
      <c r="DN71" s="265"/>
      <c r="DO71" s="265"/>
      <c r="DP71" s="66"/>
      <c r="DQ71" s="66"/>
      <c r="DR71" s="66"/>
      <c r="DS71" s="66"/>
      <c r="DT71" s="268"/>
      <c r="DU71" s="268"/>
      <c r="DV71" s="268"/>
      <c r="DW71" s="268"/>
      <c r="DX71" s="267"/>
      <c r="DY71" s="256"/>
      <c r="DZ71" s="256"/>
      <c r="EA71" s="256"/>
      <c r="EB71" s="256"/>
      <c r="EC71" s="66"/>
      <c r="ED71" s="66"/>
      <c r="EE71" s="66"/>
      <c r="EF71" s="66"/>
      <c r="EG71" s="66"/>
      <c r="EH71" s="327"/>
      <c r="EI71" s="327"/>
      <c r="EJ71" s="327"/>
      <c r="EK71" s="327"/>
    </row>
    <row r="72" spans="1:141" ht="39.75" customHeight="1" x14ac:dyDescent="0.2">
      <c r="A72" s="364"/>
      <c r="B72" s="375"/>
      <c r="C72" s="361"/>
      <c r="D72" s="361"/>
      <c r="E72" s="160"/>
      <c r="F72" s="330"/>
      <c r="G72" s="160"/>
      <c r="H72" s="330"/>
      <c r="I72" s="330"/>
      <c r="J72" s="361"/>
      <c r="K72" s="180"/>
      <c r="L72" s="180"/>
      <c r="M72" s="180"/>
      <c r="N72" s="180"/>
      <c r="O72" s="361"/>
      <c r="P72" s="333"/>
      <c r="Q72" s="352"/>
      <c r="R72" s="333"/>
      <c r="S72" s="352"/>
      <c r="T72" s="355"/>
      <c r="U72" s="148"/>
      <c r="V72" s="156"/>
      <c r="W72" s="156"/>
      <c r="X72" s="156"/>
      <c r="Y72" s="150" t="s">
        <v>115</v>
      </c>
      <c r="Z72" s="134">
        <f>+IF(Y72='Tabla Valoración controles'!$D$4,'Tabla Valoración controles'!$F$4,IF('Mapa Corrupcion'!Y72='Tabla Valoración controles'!$D$5,'Tabla Valoración controles'!$F$5,IF(Y72=FORMULAS!$A$10,0,'Tabla Valoración controles'!$F$6)))</f>
        <v>0</v>
      </c>
      <c r="AA72" s="150"/>
      <c r="AB72" s="135">
        <f>+IF(AA72='Tabla Valoración controles'!$D$7,'Tabla Valoración controles'!$F$7,IF(Y72=FORMULAS!$A$10,0,'Tabla Valoración controles'!$F$8))</f>
        <v>0</v>
      </c>
      <c r="AC72" s="150"/>
      <c r="AD72" s="134">
        <f>+IF(AC72='Tabla Valoración controles'!$D$9,'Tabla Valoración controles'!$F$9,IF(Y72=FORMULAS!$A$10,0,'Tabla Valoración controles'!$F$10))</f>
        <v>0</v>
      </c>
      <c r="AE72" s="150"/>
      <c r="AF72" s="134">
        <f>+IF(AE72='Tabla Valoración controles'!$D$9,'Tabla Valoración controles'!$F$9,IF(AA72=FORMULAS!$A$10,0,'Tabla Valoración controles'!$F$10))</f>
        <v>0</v>
      </c>
      <c r="AG72" s="150"/>
      <c r="AH72" s="134">
        <f>+IF(AG72='Tabla Valoración controles'!$D$13,'Tabla Valoración controles'!$F$13,'Tabla Valoración controles'!$F$14)</f>
        <v>0</v>
      </c>
      <c r="AI72" s="193">
        <f t="shared" si="2"/>
        <v>0</v>
      </c>
      <c r="AJ72" s="151"/>
      <c r="AK72" s="152">
        <f>+IF(AJ72=[2]CONTROLES!$C$50,[2]CONTROLES!$D$50,[2]CONTROLES!$D$51)</f>
        <v>0</v>
      </c>
      <c r="AL72" s="151"/>
      <c r="AM72" s="152">
        <f>+IF(AL72=[2]CONTROLES!$C$52,[2]CONTROLES!$D$52,[2]CONTROLES!$D$53)</f>
        <v>0</v>
      </c>
      <c r="AN72" s="151"/>
      <c r="AO72" s="152">
        <f>+IF(AN72=[2]CONTROLES!$C$54,[2]CONTROLES!$D$54,[2]CONTROLES!$D$55)</f>
        <v>0</v>
      </c>
      <c r="AP72" s="151"/>
      <c r="AQ72" s="152">
        <f>+IF(AP72=[2]CONTROLES!$C$56,[2]CONTROLES!$D$56,IF(AP72=[2]CONTROLES!$C$57,[2]CONTROLES!$D$57,[2]CONTROLES!$D$58))</f>
        <v>0</v>
      </c>
      <c r="AR72" s="151"/>
      <c r="AS72" s="152">
        <f>+IF(AR72=[2]CONTROLES!$C$59,[2]CONTROLES!$D$59,[2]CONTROLES!$D$60)</f>
        <v>0</v>
      </c>
      <c r="AT72" s="151"/>
      <c r="AU72" s="152">
        <f>+IF(AT72=[2]CONTROLES!$C$61,[2]CONTROLES!$D$61,[2]CONTROLES!$D$62)</f>
        <v>0</v>
      </c>
      <c r="AV72" s="151"/>
      <c r="AW72" s="153">
        <f>+IF(AV72=[2]CONTROLES!$C$63,[2]CONTROLES!$D$63,IF(AV72=[2]CONTROLES!$C$64,[2]CONTROLES!$D$64,[2]CONTROLES!$D$65))</f>
        <v>0</v>
      </c>
      <c r="AX72" s="153">
        <f t="shared" si="0"/>
        <v>0</v>
      </c>
      <c r="AY72" s="154" t="str">
        <f t="shared" si="1"/>
        <v>Débil</v>
      </c>
      <c r="AZ72" s="361"/>
      <c r="BA72" s="333"/>
      <c r="BB72" s="358"/>
      <c r="BC72" s="352"/>
      <c r="BD72" s="355"/>
      <c r="BE72" s="355"/>
      <c r="BF72" s="136"/>
      <c r="BG72" s="136"/>
      <c r="BH72" s="179"/>
      <c r="BI72" s="136"/>
      <c r="BJ72" s="136"/>
      <c r="BK72" s="136"/>
      <c r="BL72" s="136"/>
      <c r="BM72" s="136" t="s">
        <v>171</v>
      </c>
      <c r="BN72" s="424"/>
      <c r="BO72" s="219"/>
      <c r="BP72" s="219"/>
      <c r="BQ72" s="219"/>
      <c r="BR72" s="219"/>
      <c r="BS72" s="219"/>
      <c r="BT72" s="219"/>
      <c r="BU72" s="219"/>
      <c r="BV72" s="219"/>
      <c r="BW72" s="219"/>
      <c r="BX72" s="219"/>
      <c r="BY72" s="219"/>
      <c r="BZ72" s="219"/>
      <c r="CA72" s="219"/>
      <c r="CB72" s="219"/>
      <c r="CC72" s="219"/>
      <c r="CD72" s="219"/>
      <c r="CE72" s="238"/>
      <c r="CF72" s="238"/>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265"/>
      <c r="DL72" s="265"/>
      <c r="DM72" s="265"/>
      <c r="DN72" s="265"/>
      <c r="DO72" s="265"/>
      <c r="DP72" s="66"/>
      <c r="DQ72" s="66"/>
      <c r="DR72" s="66"/>
      <c r="DS72" s="66"/>
      <c r="DT72" s="268"/>
      <c r="DU72" s="268"/>
      <c r="DV72" s="268"/>
      <c r="DW72" s="268"/>
      <c r="DX72" s="267"/>
      <c r="DY72" s="256"/>
      <c r="DZ72" s="256"/>
      <c r="EA72" s="256"/>
      <c r="EB72" s="256"/>
      <c r="EC72" s="66"/>
      <c r="ED72" s="66"/>
      <c r="EE72" s="66"/>
      <c r="EF72" s="66"/>
      <c r="EG72" s="66"/>
      <c r="EH72" s="327"/>
      <c r="EI72" s="327"/>
      <c r="EJ72" s="327"/>
      <c r="EK72" s="327"/>
    </row>
    <row r="73" spans="1:141" ht="39.75" customHeight="1" x14ac:dyDescent="0.2">
      <c r="A73" s="364"/>
      <c r="B73" s="375"/>
      <c r="C73" s="361"/>
      <c r="D73" s="361"/>
      <c r="E73" s="160"/>
      <c r="F73" s="330"/>
      <c r="G73" s="160"/>
      <c r="H73" s="330"/>
      <c r="I73" s="330"/>
      <c r="J73" s="361"/>
      <c r="K73" s="180"/>
      <c r="L73" s="180"/>
      <c r="M73" s="180"/>
      <c r="N73" s="180"/>
      <c r="O73" s="361"/>
      <c r="P73" s="333"/>
      <c r="Q73" s="352"/>
      <c r="R73" s="333"/>
      <c r="S73" s="352"/>
      <c r="T73" s="355"/>
      <c r="U73" s="148"/>
      <c r="V73" s="156"/>
      <c r="W73" s="156"/>
      <c r="X73" s="156"/>
      <c r="Y73" s="150" t="s">
        <v>115</v>
      </c>
      <c r="Z73" s="134">
        <f>+IF(Y73='Tabla Valoración controles'!$D$4,'Tabla Valoración controles'!$F$4,IF('Mapa Corrupcion'!Y73='Tabla Valoración controles'!$D$5,'Tabla Valoración controles'!$F$5,IF(Y73=FORMULAS!$A$10,0,'Tabla Valoración controles'!$F$6)))</f>
        <v>0</v>
      </c>
      <c r="AA73" s="150"/>
      <c r="AB73" s="135">
        <f>+IF(AA73='Tabla Valoración controles'!$D$7,'Tabla Valoración controles'!$F$7,IF(Y73=FORMULAS!$A$10,0,'Tabla Valoración controles'!$F$8))</f>
        <v>0</v>
      </c>
      <c r="AC73" s="150"/>
      <c r="AD73" s="134">
        <f>+IF(AC73='Tabla Valoración controles'!$D$9,'Tabla Valoración controles'!$F$9,IF(Y73=FORMULAS!$A$10,0,'Tabla Valoración controles'!$F$10))</f>
        <v>0</v>
      </c>
      <c r="AE73" s="150"/>
      <c r="AF73" s="134">
        <f>+IF(AE73='Tabla Valoración controles'!$D$9,'Tabla Valoración controles'!$F$9,IF(AA73=FORMULAS!$A$10,0,'Tabla Valoración controles'!$F$10))</f>
        <v>0</v>
      </c>
      <c r="AG73" s="150"/>
      <c r="AH73" s="134">
        <f>+IF(AG73='Tabla Valoración controles'!$D$13,'Tabla Valoración controles'!$F$13,'Tabla Valoración controles'!$F$14)</f>
        <v>0</v>
      </c>
      <c r="AI73" s="193">
        <f t="shared" ref="AI73:AI136" si="3">+Z73+AB73+AD73</f>
        <v>0</v>
      </c>
      <c r="AJ73" s="151"/>
      <c r="AK73" s="152">
        <f>+IF(AJ73=[2]CONTROLES!$C$50,[2]CONTROLES!$D$50,[2]CONTROLES!$D$51)</f>
        <v>0</v>
      </c>
      <c r="AL73" s="151"/>
      <c r="AM73" s="152">
        <f>+IF(AL73=[2]CONTROLES!$C$52,[2]CONTROLES!$D$52,[2]CONTROLES!$D$53)</f>
        <v>0</v>
      </c>
      <c r="AN73" s="151"/>
      <c r="AO73" s="152">
        <f>+IF(AN73=[2]CONTROLES!$C$54,[2]CONTROLES!$D$54,[2]CONTROLES!$D$55)</f>
        <v>0</v>
      </c>
      <c r="AP73" s="151"/>
      <c r="AQ73" s="152">
        <f>+IF(AP73=[2]CONTROLES!$C$56,[2]CONTROLES!$D$56,IF(AP73=[2]CONTROLES!$C$57,[2]CONTROLES!$D$57,[2]CONTROLES!$D$58))</f>
        <v>0</v>
      </c>
      <c r="AR73" s="151"/>
      <c r="AS73" s="152">
        <f>+IF(AR73=[2]CONTROLES!$C$59,[2]CONTROLES!$D$59,[2]CONTROLES!$D$60)</f>
        <v>0</v>
      </c>
      <c r="AT73" s="151"/>
      <c r="AU73" s="152">
        <f>+IF(AT73=[2]CONTROLES!$C$61,[2]CONTROLES!$D$61,[2]CONTROLES!$D$62)</f>
        <v>0</v>
      </c>
      <c r="AV73" s="151"/>
      <c r="AW73" s="153">
        <f>+IF(AV73=[2]CONTROLES!$C$63,[2]CONTROLES!$D$63,IF(AV73=[2]CONTROLES!$C$64,[2]CONTROLES!$D$64,[2]CONTROLES!$D$65))</f>
        <v>0</v>
      </c>
      <c r="AX73" s="153">
        <f t="shared" si="0"/>
        <v>0</v>
      </c>
      <c r="AY73" s="154" t="str">
        <f t="shared" si="1"/>
        <v>Débil</v>
      </c>
      <c r="AZ73" s="361"/>
      <c r="BA73" s="333"/>
      <c r="BB73" s="358"/>
      <c r="BC73" s="352"/>
      <c r="BD73" s="355"/>
      <c r="BE73" s="355"/>
      <c r="BF73" s="136"/>
      <c r="BG73" s="136"/>
      <c r="BH73" s="179"/>
      <c r="BI73" s="136"/>
      <c r="BJ73" s="136"/>
      <c r="BK73" s="136"/>
      <c r="BL73" s="136"/>
      <c r="BM73" s="136" t="s">
        <v>171</v>
      </c>
      <c r="BN73" s="424"/>
      <c r="BO73" s="219"/>
      <c r="BP73" s="219"/>
      <c r="BQ73" s="219"/>
      <c r="BR73" s="219"/>
      <c r="BS73" s="219"/>
      <c r="BT73" s="219"/>
      <c r="BU73" s="219"/>
      <c r="BV73" s="219"/>
      <c r="BW73" s="219"/>
      <c r="BX73" s="219"/>
      <c r="BY73" s="219"/>
      <c r="BZ73" s="219"/>
      <c r="CA73" s="219"/>
      <c r="CB73" s="219"/>
      <c r="CC73" s="219"/>
      <c r="CD73" s="219"/>
      <c r="CE73" s="238"/>
      <c r="CF73" s="238"/>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265"/>
      <c r="DL73" s="265"/>
      <c r="DM73" s="265"/>
      <c r="DN73" s="265"/>
      <c r="DO73" s="265"/>
      <c r="DP73" s="66"/>
      <c r="DQ73" s="66"/>
      <c r="DR73" s="66"/>
      <c r="DS73" s="66"/>
      <c r="DT73" s="268"/>
      <c r="DU73" s="268"/>
      <c r="DV73" s="268"/>
      <c r="DW73" s="268"/>
      <c r="DX73" s="267"/>
      <c r="DY73" s="256"/>
      <c r="DZ73" s="256"/>
      <c r="EA73" s="256"/>
      <c r="EB73" s="256"/>
      <c r="EC73" s="66"/>
      <c r="ED73" s="66"/>
      <c r="EE73" s="66"/>
      <c r="EF73" s="66"/>
      <c r="EG73" s="66"/>
      <c r="EH73" s="327"/>
      <c r="EI73" s="327"/>
      <c r="EJ73" s="327"/>
      <c r="EK73" s="327"/>
    </row>
    <row r="74" spans="1:141" ht="39.75" customHeight="1" x14ac:dyDescent="0.2">
      <c r="A74" s="365"/>
      <c r="B74" s="376"/>
      <c r="C74" s="362"/>
      <c r="D74" s="362"/>
      <c r="E74" s="160"/>
      <c r="F74" s="331"/>
      <c r="G74" s="160"/>
      <c r="H74" s="331"/>
      <c r="I74" s="331"/>
      <c r="J74" s="362"/>
      <c r="K74" s="181"/>
      <c r="L74" s="181"/>
      <c r="M74" s="181"/>
      <c r="N74" s="181"/>
      <c r="O74" s="362"/>
      <c r="P74" s="334"/>
      <c r="Q74" s="353"/>
      <c r="R74" s="334"/>
      <c r="S74" s="353"/>
      <c r="T74" s="356"/>
      <c r="U74" s="148"/>
      <c r="V74" s="156"/>
      <c r="W74" s="156"/>
      <c r="X74" s="156"/>
      <c r="Y74" s="150" t="s">
        <v>115</v>
      </c>
      <c r="Z74" s="134">
        <f>+IF(Y74='Tabla Valoración controles'!$D$4,'Tabla Valoración controles'!$F$4,IF('Mapa Corrupcion'!Y74='Tabla Valoración controles'!$D$5,'Tabla Valoración controles'!$F$5,IF(Y74=FORMULAS!$A$10,0,'Tabla Valoración controles'!$F$6)))</f>
        <v>0</v>
      </c>
      <c r="AA74" s="150"/>
      <c r="AB74" s="135">
        <f>+IF(AA74='Tabla Valoración controles'!$D$7,'Tabla Valoración controles'!$F$7,IF(Y74=FORMULAS!$A$10,0,'Tabla Valoración controles'!$F$8))</f>
        <v>0</v>
      </c>
      <c r="AC74" s="150"/>
      <c r="AD74" s="134">
        <f>+IF(AC74='Tabla Valoración controles'!$D$9,'Tabla Valoración controles'!$F$9,IF(Y74=FORMULAS!$A$10,0,'Tabla Valoración controles'!$F$10))</f>
        <v>0</v>
      </c>
      <c r="AE74" s="150"/>
      <c r="AF74" s="134">
        <f>+IF(AE74='Tabla Valoración controles'!$D$9,'Tabla Valoración controles'!$F$9,IF(AA74=FORMULAS!$A$10,0,'Tabla Valoración controles'!$F$10))</f>
        <v>0</v>
      </c>
      <c r="AG74" s="150"/>
      <c r="AH74" s="134">
        <f>+IF(AG74='Tabla Valoración controles'!$D$13,'Tabla Valoración controles'!$F$13,'Tabla Valoración controles'!$F$14)</f>
        <v>0</v>
      </c>
      <c r="AI74" s="193">
        <f t="shared" si="3"/>
        <v>0</v>
      </c>
      <c r="AJ74" s="151"/>
      <c r="AK74" s="152">
        <f>+IF(AJ74=[2]CONTROLES!$C$50,[2]CONTROLES!$D$50,[2]CONTROLES!$D$51)</f>
        <v>0</v>
      </c>
      <c r="AL74" s="151"/>
      <c r="AM74" s="152">
        <f>+IF(AL74=[2]CONTROLES!$C$52,[2]CONTROLES!$D$52,[2]CONTROLES!$D$53)</f>
        <v>0</v>
      </c>
      <c r="AN74" s="151"/>
      <c r="AO74" s="152">
        <f>+IF(AN74=[2]CONTROLES!$C$54,[2]CONTROLES!$D$54,[2]CONTROLES!$D$55)</f>
        <v>0</v>
      </c>
      <c r="AP74" s="151"/>
      <c r="AQ74" s="152">
        <f>+IF(AP74=[2]CONTROLES!$C$56,[2]CONTROLES!$D$56,IF(AP74=[2]CONTROLES!$C$57,[2]CONTROLES!$D$57,[2]CONTROLES!$D$58))</f>
        <v>0</v>
      </c>
      <c r="AR74" s="151"/>
      <c r="AS74" s="152">
        <f>+IF(AR74=[2]CONTROLES!$C$59,[2]CONTROLES!$D$59,[2]CONTROLES!$D$60)</f>
        <v>0</v>
      </c>
      <c r="AT74" s="151"/>
      <c r="AU74" s="152">
        <f>+IF(AT74=[2]CONTROLES!$C$61,[2]CONTROLES!$D$61,[2]CONTROLES!$D$62)</f>
        <v>0</v>
      </c>
      <c r="AV74" s="151"/>
      <c r="AW74" s="153">
        <f>+IF(AV74=[2]CONTROLES!$C$63,[2]CONTROLES!$D$63,IF(AV74=[2]CONTROLES!$C$64,[2]CONTROLES!$D$64,[2]CONTROLES!$D$65))</f>
        <v>0</v>
      </c>
      <c r="AX74" s="153">
        <f t="shared" ref="AX74:AX137" si="4">+AK74+AM74+AO74+AQ74+AS74+AU74+AW74</f>
        <v>0</v>
      </c>
      <c r="AY74" s="154" t="str">
        <f t="shared" ref="AY74:AY137" si="5">IF(ISERROR(AX74)=TRUE,"",IF(AND(AX74&lt;=85),"Débil",IF(AND(AX74&gt;=85.01,AX74&lt;=95),"Moderado",IF(AND(AX74&gt;=95.1,AX74&lt;=100),"Fuerte",""))))</f>
        <v>Débil</v>
      </c>
      <c r="AZ74" s="362"/>
      <c r="BA74" s="334"/>
      <c r="BB74" s="359"/>
      <c r="BC74" s="353"/>
      <c r="BD74" s="356"/>
      <c r="BE74" s="356"/>
      <c r="BF74" s="136"/>
      <c r="BG74" s="136"/>
      <c r="BH74" s="179"/>
      <c r="BI74" s="136"/>
      <c r="BJ74" s="136"/>
      <c r="BK74" s="136"/>
      <c r="BL74" s="136"/>
      <c r="BM74" s="136" t="s">
        <v>171</v>
      </c>
      <c r="BN74" s="425"/>
      <c r="BO74" s="219"/>
      <c r="BP74" s="219"/>
      <c r="BQ74" s="219"/>
      <c r="BR74" s="219"/>
      <c r="BS74" s="219"/>
      <c r="BT74" s="219"/>
      <c r="BU74" s="219"/>
      <c r="BV74" s="219"/>
      <c r="BW74" s="219"/>
      <c r="BX74" s="219"/>
      <c r="BY74" s="219"/>
      <c r="BZ74" s="219"/>
      <c r="CA74" s="219"/>
      <c r="CB74" s="219"/>
      <c r="CC74" s="219"/>
      <c r="CD74" s="219"/>
      <c r="CE74" s="238"/>
      <c r="CF74" s="238"/>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265"/>
      <c r="DL74" s="265"/>
      <c r="DM74" s="265"/>
      <c r="DN74" s="265"/>
      <c r="DO74" s="265"/>
      <c r="DP74" s="66"/>
      <c r="DQ74" s="66"/>
      <c r="DR74" s="66"/>
      <c r="DS74" s="66"/>
      <c r="DT74" s="268"/>
      <c r="DU74" s="268"/>
      <c r="DV74" s="268"/>
      <c r="DW74" s="268"/>
      <c r="DX74" s="267"/>
      <c r="DY74" s="257"/>
      <c r="DZ74" s="257"/>
      <c r="EA74" s="257"/>
      <c r="EB74" s="257"/>
      <c r="EC74" s="66"/>
      <c r="ED74" s="66"/>
      <c r="EE74" s="66"/>
      <c r="EF74" s="66"/>
      <c r="EG74" s="66"/>
      <c r="EH74" s="328"/>
      <c r="EI74" s="328"/>
      <c r="EJ74" s="328"/>
      <c r="EK74" s="328"/>
    </row>
    <row r="75" spans="1:141" ht="150.75" customHeight="1" x14ac:dyDescent="0.2">
      <c r="A75" s="363">
        <v>12</v>
      </c>
      <c r="B75" s="374" t="s">
        <v>133</v>
      </c>
      <c r="C75" s="360" t="str">
        <f>VLOOKUP(B75,FORMULAS!$A$30:$B$46,2,0)</f>
        <v>Garantizar la disponibilidad de la información contenida en los documentos de archivo de las dependencias de la Caja de la Vivienda Popular</v>
      </c>
      <c r="D75" s="360" t="str">
        <f>VLOOKUP(B75,FORMULAS!$A$30:$C$46,3,0)</f>
        <v xml:space="preserve">Subdirector Administrativo </v>
      </c>
      <c r="E75" s="160" t="s">
        <v>440</v>
      </c>
      <c r="F75" s="329" t="s">
        <v>439</v>
      </c>
      <c r="G75" s="160" t="s">
        <v>429</v>
      </c>
      <c r="H75" s="329" t="s">
        <v>437</v>
      </c>
      <c r="I75" s="329" t="s">
        <v>438</v>
      </c>
      <c r="J75" s="360" t="s">
        <v>605</v>
      </c>
      <c r="K75" s="147" t="s">
        <v>650</v>
      </c>
      <c r="L75" s="147" t="s">
        <v>650</v>
      </c>
      <c r="M75" s="147" t="s">
        <v>650</v>
      </c>
      <c r="N75" s="147" t="s">
        <v>650</v>
      </c>
      <c r="O75" s="360" t="s">
        <v>286</v>
      </c>
      <c r="P75" s="332" t="str">
        <f>VLOOKUP(O75,FORMULAS!$A$77:$B$82,2,0)</f>
        <v>Rara vez</v>
      </c>
      <c r="Q75" s="351" t="str">
        <f>+P75</f>
        <v>Rara vez</v>
      </c>
      <c r="R75" s="332" t="str">
        <f>VLOOKUP(A75,'Impacto Ri Inhe'!$B$5:$AF$41,31,1)</f>
        <v>Moderado</v>
      </c>
      <c r="S75" s="351" t="str">
        <f>CONCATENATE(R75,"-",Q75)</f>
        <v>Moderado-Rara vez</v>
      </c>
      <c r="T75" s="354" t="str">
        <f>VLOOKUP(S75,FORMULAS!$I$77:$J$97,2,0)</f>
        <v>Moderado</v>
      </c>
      <c r="U75" s="148">
        <v>1</v>
      </c>
      <c r="V75" s="149" t="s">
        <v>442</v>
      </c>
      <c r="W75" s="149" t="s">
        <v>443</v>
      </c>
      <c r="X75" s="149" t="s">
        <v>444</v>
      </c>
      <c r="Y75" s="150" t="s">
        <v>12</v>
      </c>
      <c r="Z75" s="134">
        <f>+IF(Y75='Tabla Valoración controles'!$D$4,'Tabla Valoración controles'!$F$4,IF('Mapa Corrupcion'!Y75='Tabla Valoración controles'!$D$5,'Tabla Valoración controles'!$F$5,IF(Y75=FORMULAS!$A$10,0,'Tabla Valoración controles'!$F$6)))</f>
        <v>0.25</v>
      </c>
      <c r="AA75" s="150" t="s">
        <v>8</v>
      </c>
      <c r="AB75" s="135">
        <f>+IF(AA75='Tabla Valoración controles'!$D$7,'Tabla Valoración controles'!$F$7,IF(Y75=FORMULAS!$A$10,0,'Tabla Valoración controles'!$F$8))</f>
        <v>0.15</v>
      </c>
      <c r="AC75" s="150" t="s">
        <v>17</v>
      </c>
      <c r="AD75" s="134">
        <f>+IF(AC75='Tabla Valoración controles'!$D$9,'Tabla Valoración controles'!$F$9,IF(Y75=FORMULAS!$A$10,0,'Tabla Valoración controles'!$F$10))</f>
        <v>0</v>
      </c>
      <c r="AE75" s="150" t="s">
        <v>20</v>
      </c>
      <c r="AF75" s="134">
        <f>+IF(AE75='Tabla Valoración controles'!$D$9,'Tabla Valoración controles'!$F$9,IF(AA75=FORMULAS!$A$10,0,'Tabla Valoración controles'!$F$10))</f>
        <v>0</v>
      </c>
      <c r="AG75" s="150" t="s">
        <v>77</v>
      </c>
      <c r="AH75" s="134">
        <f>+IF(AG75='Tabla Valoración controles'!$D$13,'Tabla Valoración controles'!$F$13,'Tabla Valoración controles'!$F$14)</f>
        <v>0</v>
      </c>
      <c r="AI75" s="193">
        <f t="shared" si="3"/>
        <v>0.4</v>
      </c>
      <c r="AJ75" s="151" t="s">
        <v>685</v>
      </c>
      <c r="AK75" s="152">
        <f>+IF(AJ75=[2]CONTROLES!$C$50,[2]CONTROLES!$D$50,[2]CONTROLES!$D$51)</f>
        <v>15</v>
      </c>
      <c r="AL75" s="151" t="s">
        <v>691</v>
      </c>
      <c r="AM75" s="152">
        <f>+IF(AL75=[2]CONTROLES!$C$52,[2]CONTROLES!$D$52,[2]CONTROLES!$D$53)</f>
        <v>15</v>
      </c>
      <c r="AN75" s="151" t="s">
        <v>694</v>
      </c>
      <c r="AO75" s="152">
        <f>+IF(AN75=[2]CONTROLES!$C$54,[2]CONTROLES!$D$54,[2]CONTROLES!$D$55)</f>
        <v>15</v>
      </c>
      <c r="AP75" s="151" t="s">
        <v>697</v>
      </c>
      <c r="AQ75" s="152">
        <f>+IF(AP75=[2]CONTROLES!$C$56,[2]CONTROLES!$D$56,IF(AP75=[2]CONTROLES!$C$57,[2]CONTROLES!$D$57,[2]CONTROLES!$D$58))</f>
        <v>15</v>
      </c>
      <c r="AR75" s="151" t="s">
        <v>701</v>
      </c>
      <c r="AS75" s="152">
        <f>+IF(AR75=[2]CONTROLES!$C$59,[2]CONTROLES!$D$59,[2]CONTROLES!$D$60)</f>
        <v>15</v>
      </c>
      <c r="AT75" s="151" t="s">
        <v>704</v>
      </c>
      <c r="AU75" s="152">
        <f>+IF(AT75=[2]CONTROLES!$C$61,[2]CONTROLES!$D$61,[2]CONTROLES!$D$62)</f>
        <v>15</v>
      </c>
      <c r="AV75" s="151" t="s">
        <v>707</v>
      </c>
      <c r="AW75" s="153">
        <f>+IF(AV75=[2]CONTROLES!$C$63,[2]CONTROLES!$D$63,IF(AV75=[2]CONTROLES!$C$64,[2]CONTROLES!$D$64,[2]CONTROLES!$D$65))</f>
        <v>10</v>
      </c>
      <c r="AX75" s="153">
        <f t="shared" si="4"/>
        <v>100</v>
      </c>
      <c r="AY75" s="154" t="str">
        <f t="shared" si="5"/>
        <v>Fuerte</v>
      </c>
      <c r="AZ75" s="360" t="s">
        <v>286</v>
      </c>
      <c r="BA75" s="332" t="str">
        <f>VLOOKUP(AZ75,FORMULAS!$A$77:$B$82,2,0)</f>
        <v>Rara vez</v>
      </c>
      <c r="BB75" s="357" t="str">
        <f>+R75</f>
        <v>Moderado</v>
      </c>
      <c r="BC75" s="351" t="str">
        <f>CONCATENATE(BB75,"-",BA75)</f>
        <v>Moderado-Rara vez</v>
      </c>
      <c r="BD75" s="354" t="str">
        <f>VLOOKUP(BC75,FORMULAS!$I$77:$J$97,2,0)</f>
        <v>Moderado</v>
      </c>
      <c r="BE75" s="354" t="s">
        <v>118</v>
      </c>
      <c r="BF75" s="179" t="s">
        <v>445</v>
      </c>
      <c r="BG75" s="179" t="s">
        <v>446</v>
      </c>
      <c r="BH75" s="179" t="s">
        <v>225</v>
      </c>
      <c r="BI75" s="155">
        <v>44927</v>
      </c>
      <c r="BJ75" s="155">
        <v>45291</v>
      </c>
      <c r="BK75" s="179" t="s">
        <v>447</v>
      </c>
      <c r="BL75" s="179" t="s">
        <v>448</v>
      </c>
      <c r="BM75" s="136" t="s">
        <v>173</v>
      </c>
      <c r="BN75" s="423" t="s">
        <v>415</v>
      </c>
      <c r="BO75" s="219"/>
      <c r="BP75" s="219"/>
      <c r="BQ75" s="219"/>
      <c r="BR75" s="219"/>
      <c r="BS75" s="219"/>
      <c r="BT75" s="219"/>
      <c r="BU75" s="219"/>
      <c r="BV75" s="219"/>
      <c r="BW75" s="219"/>
      <c r="BX75" s="219"/>
      <c r="BY75" s="219"/>
      <c r="BZ75" s="219"/>
      <c r="CA75" s="219"/>
      <c r="CB75" s="219"/>
      <c r="CC75" s="219"/>
      <c r="CD75" s="219"/>
      <c r="CE75" s="223"/>
      <c r="CF75" s="223"/>
      <c r="CG75" s="221"/>
      <c r="CH75" s="223"/>
      <c r="CI75" s="221"/>
      <c r="CJ75" s="224"/>
      <c r="CK75" s="221"/>
      <c r="CL75" s="223"/>
      <c r="CM75" s="221"/>
      <c r="CN75" s="223"/>
      <c r="CO75" s="223"/>
      <c r="CP75" s="223"/>
      <c r="CQ75" s="223"/>
      <c r="CR75" s="223"/>
      <c r="CS75" s="221"/>
      <c r="CT75" s="223"/>
      <c r="CU75" s="221"/>
      <c r="CV75" s="224"/>
      <c r="CW75" s="223"/>
      <c r="CX75" s="223"/>
      <c r="CY75" s="223"/>
      <c r="CZ75" s="223"/>
      <c r="DA75" s="223"/>
      <c r="DB75" s="223"/>
      <c r="DC75" s="223"/>
      <c r="DD75" s="223"/>
      <c r="DE75" s="223"/>
      <c r="DF75" s="223"/>
      <c r="DG75" s="221"/>
      <c r="DH75" s="224"/>
      <c r="DI75" s="223"/>
      <c r="DJ75" s="303"/>
      <c r="DK75" s="263"/>
      <c r="DL75" s="263"/>
      <c r="DM75" s="263"/>
      <c r="DN75" s="273"/>
      <c r="DO75" s="263"/>
      <c r="DP75" s="66"/>
      <c r="DQ75" s="66"/>
      <c r="DR75" s="66"/>
      <c r="DS75" s="66"/>
      <c r="DT75" s="263"/>
      <c r="DU75" s="263"/>
      <c r="DV75" s="263"/>
      <c r="DW75" s="273"/>
      <c r="DX75" s="284"/>
      <c r="DY75" s="271"/>
      <c r="DZ75" s="271"/>
      <c r="EA75" s="258"/>
      <c r="EB75" s="258"/>
      <c r="EC75" s="244"/>
      <c r="ED75" s="66"/>
      <c r="EE75" s="247"/>
      <c r="EF75" s="66"/>
      <c r="EG75" s="304"/>
      <c r="EH75" s="326"/>
      <c r="EI75" s="326"/>
      <c r="EJ75" s="326"/>
      <c r="EK75" s="326"/>
    </row>
    <row r="76" spans="1:141" ht="39.75" customHeight="1" x14ac:dyDescent="0.2">
      <c r="A76" s="364"/>
      <c r="B76" s="375"/>
      <c r="C76" s="361"/>
      <c r="D76" s="361"/>
      <c r="E76" s="160" t="s">
        <v>441</v>
      </c>
      <c r="F76" s="330"/>
      <c r="G76" s="160" t="s">
        <v>430</v>
      </c>
      <c r="H76" s="330"/>
      <c r="I76" s="330"/>
      <c r="J76" s="361"/>
      <c r="K76" s="180"/>
      <c r="L76" s="180"/>
      <c r="M76" s="180"/>
      <c r="N76" s="180"/>
      <c r="O76" s="361"/>
      <c r="P76" s="333"/>
      <c r="Q76" s="352"/>
      <c r="R76" s="333"/>
      <c r="S76" s="352"/>
      <c r="T76" s="355"/>
      <c r="U76" s="148"/>
      <c r="V76" s="156"/>
      <c r="W76" s="156"/>
      <c r="X76" s="156"/>
      <c r="Y76" s="150" t="s">
        <v>115</v>
      </c>
      <c r="Z76" s="134">
        <f>+IF(Y76='Tabla Valoración controles'!$D$4,'Tabla Valoración controles'!$F$4,IF('Mapa Corrupcion'!Y76='Tabla Valoración controles'!$D$5,'Tabla Valoración controles'!$F$5,IF(Y76=FORMULAS!$A$10,0,'Tabla Valoración controles'!$F$6)))</f>
        <v>0</v>
      </c>
      <c r="AA76" s="150"/>
      <c r="AB76" s="135">
        <f>+IF(AA76='Tabla Valoración controles'!$D$7,'Tabla Valoración controles'!$F$7,IF(Y76=FORMULAS!$A$10,0,'Tabla Valoración controles'!$F$8))</f>
        <v>0</v>
      </c>
      <c r="AC76" s="150"/>
      <c r="AD76" s="134">
        <f>+IF(AC76='Tabla Valoración controles'!$D$9,'Tabla Valoración controles'!$F$9,IF(Y76=FORMULAS!$A$10,0,'Tabla Valoración controles'!$F$10))</f>
        <v>0</v>
      </c>
      <c r="AE76" s="150"/>
      <c r="AF76" s="134">
        <f>+IF(AE76='Tabla Valoración controles'!$D$9,'Tabla Valoración controles'!$F$9,IF(AA76=FORMULAS!$A$10,0,'Tabla Valoración controles'!$F$10))</f>
        <v>0</v>
      </c>
      <c r="AG76" s="150"/>
      <c r="AH76" s="134">
        <f>+IF(AG76='Tabla Valoración controles'!$D$13,'Tabla Valoración controles'!$F$13,'Tabla Valoración controles'!$F$14)</f>
        <v>0</v>
      </c>
      <c r="AI76" s="193">
        <f t="shared" si="3"/>
        <v>0</v>
      </c>
      <c r="AJ76" s="151"/>
      <c r="AK76" s="152">
        <f>+IF(AJ76=[2]CONTROLES!$C$50,[2]CONTROLES!$D$50,[2]CONTROLES!$D$51)</f>
        <v>0</v>
      </c>
      <c r="AL76" s="151"/>
      <c r="AM76" s="152">
        <f>+IF(AL76=[2]CONTROLES!$C$52,[2]CONTROLES!$D$52,[2]CONTROLES!$D$53)</f>
        <v>0</v>
      </c>
      <c r="AN76" s="151"/>
      <c r="AO76" s="152">
        <f>+IF(AN76=[2]CONTROLES!$C$54,[2]CONTROLES!$D$54,[2]CONTROLES!$D$55)</f>
        <v>0</v>
      </c>
      <c r="AP76" s="151"/>
      <c r="AQ76" s="152">
        <f>+IF(AP76=[2]CONTROLES!$C$56,[2]CONTROLES!$D$56,IF(AP76=[2]CONTROLES!$C$57,[2]CONTROLES!$D$57,[2]CONTROLES!$D$58))</f>
        <v>0</v>
      </c>
      <c r="AR76" s="151"/>
      <c r="AS76" s="152">
        <f>+IF(AR76=[2]CONTROLES!$C$59,[2]CONTROLES!$D$59,[2]CONTROLES!$D$60)</f>
        <v>0</v>
      </c>
      <c r="AT76" s="151"/>
      <c r="AU76" s="152">
        <f>+IF(AT76=[2]CONTROLES!$C$61,[2]CONTROLES!$D$61,[2]CONTROLES!$D$62)</f>
        <v>0</v>
      </c>
      <c r="AV76" s="151"/>
      <c r="AW76" s="153">
        <f>+IF(AV76=[2]CONTROLES!$C$63,[2]CONTROLES!$D$63,IF(AV76=[2]CONTROLES!$C$64,[2]CONTROLES!$D$64,[2]CONTROLES!$D$65))</f>
        <v>0</v>
      </c>
      <c r="AX76" s="153">
        <f t="shared" si="4"/>
        <v>0</v>
      </c>
      <c r="AY76" s="154" t="str">
        <f t="shared" si="5"/>
        <v>Débil</v>
      </c>
      <c r="AZ76" s="361"/>
      <c r="BA76" s="333"/>
      <c r="BB76" s="358"/>
      <c r="BC76" s="352"/>
      <c r="BD76" s="355"/>
      <c r="BE76" s="355"/>
      <c r="BF76" s="136"/>
      <c r="BG76" s="136"/>
      <c r="BH76" s="179"/>
      <c r="BI76" s="136"/>
      <c r="BJ76" s="136"/>
      <c r="BK76" s="136"/>
      <c r="BL76" s="136"/>
      <c r="BM76" s="136" t="s">
        <v>171</v>
      </c>
      <c r="BN76" s="424"/>
      <c r="BO76" s="219"/>
      <c r="BP76" s="219"/>
      <c r="BQ76" s="219"/>
      <c r="BR76" s="219"/>
      <c r="BS76" s="219"/>
      <c r="BT76" s="219"/>
      <c r="BU76" s="219"/>
      <c r="BV76" s="219"/>
      <c r="BW76" s="219"/>
      <c r="BX76" s="219"/>
      <c r="BY76" s="219"/>
      <c r="BZ76" s="219"/>
      <c r="CA76" s="219"/>
      <c r="CB76" s="219"/>
      <c r="CC76" s="219"/>
      <c r="CD76" s="219"/>
      <c r="CE76" s="238"/>
      <c r="CF76" s="238"/>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265"/>
      <c r="DL76" s="265"/>
      <c r="DM76" s="265"/>
      <c r="DN76" s="265"/>
      <c r="DO76" s="265"/>
      <c r="DP76" s="66"/>
      <c r="DQ76" s="66"/>
      <c r="DR76" s="66"/>
      <c r="DS76" s="66"/>
      <c r="DT76" s="268"/>
      <c r="DU76" s="268"/>
      <c r="DV76" s="268"/>
      <c r="DW76" s="268"/>
      <c r="DX76" s="267"/>
      <c r="DY76" s="256"/>
      <c r="DZ76" s="256"/>
      <c r="EA76" s="256"/>
      <c r="EB76" s="256"/>
      <c r="EC76" s="66"/>
      <c r="ED76" s="66"/>
      <c r="EE76" s="66"/>
      <c r="EF76" s="66"/>
      <c r="EG76" s="66"/>
      <c r="EH76" s="327"/>
      <c r="EI76" s="327"/>
      <c r="EJ76" s="327"/>
      <c r="EK76" s="327"/>
    </row>
    <row r="77" spans="1:141" ht="39.75" customHeight="1" x14ac:dyDescent="0.2">
      <c r="A77" s="364"/>
      <c r="B77" s="375"/>
      <c r="C77" s="361"/>
      <c r="D77" s="361"/>
      <c r="E77" s="160"/>
      <c r="F77" s="330"/>
      <c r="G77" s="160" t="s">
        <v>431</v>
      </c>
      <c r="H77" s="330"/>
      <c r="I77" s="330"/>
      <c r="J77" s="361"/>
      <c r="K77" s="180"/>
      <c r="L77" s="180"/>
      <c r="M77" s="180"/>
      <c r="N77" s="180"/>
      <c r="O77" s="361"/>
      <c r="P77" s="333"/>
      <c r="Q77" s="352"/>
      <c r="R77" s="333"/>
      <c r="S77" s="352"/>
      <c r="T77" s="355"/>
      <c r="U77" s="148"/>
      <c r="V77" s="156"/>
      <c r="W77" s="156"/>
      <c r="X77" s="156"/>
      <c r="Y77" s="150" t="s">
        <v>115</v>
      </c>
      <c r="Z77" s="134">
        <f>+IF(Y77='Tabla Valoración controles'!$D$4,'Tabla Valoración controles'!$F$4,IF('Mapa Corrupcion'!Y77='Tabla Valoración controles'!$D$5,'Tabla Valoración controles'!$F$5,IF(Y77=FORMULAS!$A$10,0,'Tabla Valoración controles'!$F$6)))</f>
        <v>0</v>
      </c>
      <c r="AA77" s="150"/>
      <c r="AB77" s="135">
        <f>+IF(AA77='Tabla Valoración controles'!$D$7,'Tabla Valoración controles'!$F$7,IF(Y77=FORMULAS!$A$10,0,'Tabla Valoración controles'!$F$8))</f>
        <v>0</v>
      </c>
      <c r="AC77" s="150"/>
      <c r="AD77" s="134">
        <f>+IF(AC77='Tabla Valoración controles'!$D$9,'Tabla Valoración controles'!$F$9,IF(Y77=FORMULAS!$A$10,0,'Tabla Valoración controles'!$F$10))</f>
        <v>0</v>
      </c>
      <c r="AE77" s="150"/>
      <c r="AF77" s="134">
        <f>+IF(AE77='Tabla Valoración controles'!$D$9,'Tabla Valoración controles'!$F$9,IF(AA77=FORMULAS!$A$10,0,'Tabla Valoración controles'!$F$10))</f>
        <v>0</v>
      </c>
      <c r="AG77" s="150"/>
      <c r="AH77" s="134">
        <f>+IF(AG77='Tabla Valoración controles'!$D$13,'Tabla Valoración controles'!$F$13,'Tabla Valoración controles'!$F$14)</f>
        <v>0</v>
      </c>
      <c r="AI77" s="193">
        <f t="shared" si="3"/>
        <v>0</v>
      </c>
      <c r="AJ77" s="151"/>
      <c r="AK77" s="152">
        <f>+IF(AJ77=[2]CONTROLES!$C$50,[2]CONTROLES!$D$50,[2]CONTROLES!$D$51)</f>
        <v>0</v>
      </c>
      <c r="AL77" s="151"/>
      <c r="AM77" s="152">
        <f>+IF(AL77=[2]CONTROLES!$C$52,[2]CONTROLES!$D$52,[2]CONTROLES!$D$53)</f>
        <v>0</v>
      </c>
      <c r="AN77" s="151"/>
      <c r="AO77" s="152">
        <f>+IF(AN77=[2]CONTROLES!$C$54,[2]CONTROLES!$D$54,[2]CONTROLES!$D$55)</f>
        <v>0</v>
      </c>
      <c r="AP77" s="151"/>
      <c r="AQ77" s="152">
        <f>+IF(AP77=[2]CONTROLES!$C$56,[2]CONTROLES!$D$56,IF(AP77=[2]CONTROLES!$C$57,[2]CONTROLES!$D$57,[2]CONTROLES!$D$58))</f>
        <v>0</v>
      </c>
      <c r="AR77" s="151"/>
      <c r="AS77" s="152">
        <f>+IF(AR77=[2]CONTROLES!$C$59,[2]CONTROLES!$D$59,[2]CONTROLES!$D$60)</f>
        <v>0</v>
      </c>
      <c r="AT77" s="151"/>
      <c r="AU77" s="152">
        <f>+IF(AT77=[2]CONTROLES!$C$61,[2]CONTROLES!$D$61,[2]CONTROLES!$D$62)</f>
        <v>0</v>
      </c>
      <c r="AV77" s="151"/>
      <c r="AW77" s="153">
        <f>+IF(AV77=[2]CONTROLES!$C$63,[2]CONTROLES!$D$63,IF(AV77=[2]CONTROLES!$C$64,[2]CONTROLES!$D$64,[2]CONTROLES!$D$65))</f>
        <v>0</v>
      </c>
      <c r="AX77" s="153">
        <f t="shared" si="4"/>
        <v>0</v>
      </c>
      <c r="AY77" s="154" t="str">
        <f t="shared" si="5"/>
        <v>Débil</v>
      </c>
      <c r="AZ77" s="361"/>
      <c r="BA77" s="333"/>
      <c r="BB77" s="358"/>
      <c r="BC77" s="352"/>
      <c r="BD77" s="355"/>
      <c r="BE77" s="355"/>
      <c r="BF77" s="136"/>
      <c r="BG77" s="136"/>
      <c r="BH77" s="179"/>
      <c r="BI77" s="136"/>
      <c r="BJ77" s="136"/>
      <c r="BK77" s="136"/>
      <c r="BL77" s="136"/>
      <c r="BM77" s="136" t="s">
        <v>171</v>
      </c>
      <c r="BN77" s="424"/>
      <c r="BO77" s="219"/>
      <c r="BP77" s="219"/>
      <c r="BQ77" s="219"/>
      <c r="BR77" s="219"/>
      <c r="BS77" s="219"/>
      <c r="BT77" s="219"/>
      <c r="BU77" s="219"/>
      <c r="BV77" s="219"/>
      <c r="BW77" s="219"/>
      <c r="BX77" s="219"/>
      <c r="BY77" s="219"/>
      <c r="BZ77" s="219"/>
      <c r="CA77" s="219"/>
      <c r="CB77" s="219"/>
      <c r="CC77" s="219"/>
      <c r="CD77" s="219"/>
      <c r="CE77" s="238"/>
      <c r="CF77" s="238"/>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265"/>
      <c r="DL77" s="265"/>
      <c r="DM77" s="265"/>
      <c r="DN77" s="265"/>
      <c r="DO77" s="265"/>
      <c r="DP77" s="66"/>
      <c r="DQ77" s="66"/>
      <c r="DR77" s="66"/>
      <c r="DS77" s="66"/>
      <c r="DT77" s="268"/>
      <c r="DU77" s="268"/>
      <c r="DV77" s="268"/>
      <c r="DW77" s="268"/>
      <c r="DX77" s="267"/>
      <c r="DY77" s="256"/>
      <c r="DZ77" s="256"/>
      <c r="EA77" s="256"/>
      <c r="EB77" s="256"/>
      <c r="EC77" s="66"/>
      <c r="ED77" s="66"/>
      <c r="EE77" s="66"/>
      <c r="EF77" s="66"/>
      <c r="EG77" s="66"/>
      <c r="EH77" s="327"/>
      <c r="EI77" s="327"/>
      <c r="EJ77" s="327"/>
      <c r="EK77" s="327"/>
    </row>
    <row r="78" spans="1:141" ht="39.75" customHeight="1" x14ac:dyDescent="0.2">
      <c r="A78" s="364"/>
      <c r="B78" s="375"/>
      <c r="C78" s="361"/>
      <c r="D78" s="361"/>
      <c r="E78" s="160"/>
      <c r="F78" s="330"/>
      <c r="G78" s="160" t="s">
        <v>432</v>
      </c>
      <c r="H78" s="330"/>
      <c r="I78" s="330"/>
      <c r="J78" s="361"/>
      <c r="K78" s="180"/>
      <c r="L78" s="180"/>
      <c r="M78" s="180"/>
      <c r="N78" s="180"/>
      <c r="O78" s="361"/>
      <c r="P78" s="333"/>
      <c r="Q78" s="352"/>
      <c r="R78" s="333"/>
      <c r="S78" s="352"/>
      <c r="T78" s="355"/>
      <c r="U78" s="148"/>
      <c r="V78" s="156"/>
      <c r="W78" s="156"/>
      <c r="X78" s="156"/>
      <c r="Y78" s="150" t="s">
        <v>115</v>
      </c>
      <c r="Z78" s="134">
        <f>+IF(Y78='Tabla Valoración controles'!$D$4,'Tabla Valoración controles'!$F$4,IF('Mapa Corrupcion'!Y78='Tabla Valoración controles'!$D$5,'Tabla Valoración controles'!$F$5,IF(Y78=FORMULAS!$A$10,0,'Tabla Valoración controles'!$F$6)))</f>
        <v>0</v>
      </c>
      <c r="AA78" s="150"/>
      <c r="AB78" s="135">
        <f>+IF(AA78='Tabla Valoración controles'!$D$7,'Tabla Valoración controles'!$F$7,IF(Y78=FORMULAS!$A$10,0,'Tabla Valoración controles'!$F$8))</f>
        <v>0</v>
      </c>
      <c r="AC78" s="150"/>
      <c r="AD78" s="134">
        <f>+IF(AC78='Tabla Valoración controles'!$D$9,'Tabla Valoración controles'!$F$9,IF(Y78=FORMULAS!$A$10,0,'Tabla Valoración controles'!$F$10))</f>
        <v>0</v>
      </c>
      <c r="AE78" s="150"/>
      <c r="AF78" s="134">
        <f>+IF(AE78='Tabla Valoración controles'!$D$9,'Tabla Valoración controles'!$F$9,IF(AA78=FORMULAS!$A$10,0,'Tabla Valoración controles'!$F$10))</f>
        <v>0</v>
      </c>
      <c r="AG78" s="150"/>
      <c r="AH78" s="134">
        <f>+IF(AG78='Tabla Valoración controles'!$D$13,'Tabla Valoración controles'!$F$13,'Tabla Valoración controles'!$F$14)</f>
        <v>0</v>
      </c>
      <c r="AI78" s="193">
        <f t="shared" si="3"/>
        <v>0</v>
      </c>
      <c r="AJ78" s="151"/>
      <c r="AK78" s="152">
        <f>+IF(AJ78=[2]CONTROLES!$C$50,[2]CONTROLES!$D$50,[2]CONTROLES!$D$51)</f>
        <v>0</v>
      </c>
      <c r="AL78" s="151"/>
      <c r="AM78" s="152">
        <f>+IF(AL78=[2]CONTROLES!$C$52,[2]CONTROLES!$D$52,[2]CONTROLES!$D$53)</f>
        <v>0</v>
      </c>
      <c r="AN78" s="151"/>
      <c r="AO78" s="152">
        <f>+IF(AN78=[2]CONTROLES!$C$54,[2]CONTROLES!$D$54,[2]CONTROLES!$D$55)</f>
        <v>0</v>
      </c>
      <c r="AP78" s="151"/>
      <c r="AQ78" s="152">
        <f>+IF(AP78=[2]CONTROLES!$C$56,[2]CONTROLES!$D$56,IF(AP78=[2]CONTROLES!$C$57,[2]CONTROLES!$D$57,[2]CONTROLES!$D$58))</f>
        <v>0</v>
      </c>
      <c r="AR78" s="151"/>
      <c r="AS78" s="152">
        <f>+IF(AR78=[2]CONTROLES!$C$59,[2]CONTROLES!$D$59,[2]CONTROLES!$D$60)</f>
        <v>0</v>
      </c>
      <c r="AT78" s="151"/>
      <c r="AU78" s="152">
        <f>+IF(AT78=[2]CONTROLES!$C$61,[2]CONTROLES!$D$61,[2]CONTROLES!$D$62)</f>
        <v>0</v>
      </c>
      <c r="AV78" s="151"/>
      <c r="AW78" s="153">
        <f>+IF(AV78=[2]CONTROLES!$C$63,[2]CONTROLES!$D$63,IF(AV78=[2]CONTROLES!$C$64,[2]CONTROLES!$D$64,[2]CONTROLES!$D$65))</f>
        <v>0</v>
      </c>
      <c r="AX78" s="153">
        <f t="shared" si="4"/>
        <v>0</v>
      </c>
      <c r="AY78" s="154" t="str">
        <f t="shared" si="5"/>
        <v>Débil</v>
      </c>
      <c r="AZ78" s="361"/>
      <c r="BA78" s="333"/>
      <c r="BB78" s="358"/>
      <c r="BC78" s="352"/>
      <c r="BD78" s="355"/>
      <c r="BE78" s="355"/>
      <c r="BF78" s="136"/>
      <c r="BG78" s="136"/>
      <c r="BH78" s="179"/>
      <c r="BI78" s="136"/>
      <c r="BJ78" s="136"/>
      <c r="BK78" s="136"/>
      <c r="BL78" s="136"/>
      <c r="BM78" s="136" t="s">
        <v>171</v>
      </c>
      <c r="BN78" s="424"/>
      <c r="BO78" s="219"/>
      <c r="BP78" s="219"/>
      <c r="BQ78" s="219"/>
      <c r="BR78" s="219"/>
      <c r="BS78" s="219"/>
      <c r="BT78" s="219"/>
      <c r="BU78" s="219"/>
      <c r="BV78" s="219"/>
      <c r="BW78" s="219"/>
      <c r="BX78" s="219"/>
      <c r="BY78" s="219"/>
      <c r="BZ78" s="219"/>
      <c r="CA78" s="219"/>
      <c r="CB78" s="219"/>
      <c r="CC78" s="219"/>
      <c r="CD78" s="219"/>
      <c r="CE78" s="238"/>
      <c r="CF78" s="238"/>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265"/>
      <c r="DL78" s="265"/>
      <c r="DM78" s="265"/>
      <c r="DN78" s="265"/>
      <c r="DO78" s="265"/>
      <c r="DP78" s="66"/>
      <c r="DQ78" s="66"/>
      <c r="DR78" s="66"/>
      <c r="DS78" s="66"/>
      <c r="DT78" s="268"/>
      <c r="DU78" s="268"/>
      <c r="DV78" s="268"/>
      <c r="DW78" s="268"/>
      <c r="DX78" s="267"/>
      <c r="DY78" s="256"/>
      <c r="DZ78" s="256"/>
      <c r="EA78" s="256"/>
      <c r="EB78" s="256"/>
      <c r="EC78" s="66"/>
      <c r="ED78" s="66"/>
      <c r="EE78" s="66"/>
      <c r="EF78" s="66"/>
      <c r="EG78" s="66"/>
      <c r="EH78" s="327"/>
      <c r="EI78" s="327"/>
      <c r="EJ78" s="327"/>
      <c r="EK78" s="327"/>
    </row>
    <row r="79" spans="1:141" ht="39.75" customHeight="1" x14ac:dyDescent="0.2">
      <c r="A79" s="364"/>
      <c r="B79" s="375"/>
      <c r="C79" s="361"/>
      <c r="D79" s="361"/>
      <c r="E79" s="160"/>
      <c r="F79" s="330"/>
      <c r="G79" s="160"/>
      <c r="H79" s="330"/>
      <c r="I79" s="330"/>
      <c r="J79" s="361"/>
      <c r="K79" s="180"/>
      <c r="L79" s="180"/>
      <c r="M79" s="180"/>
      <c r="N79" s="180"/>
      <c r="O79" s="361"/>
      <c r="P79" s="333"/>
      <c r="Q79" s="352"/>
      <c r="R79" s="333"/>
      <c r="S79" s="352"/>
      <c r="T79" s="355"/>
      <c r="U79" s="148"/>
      <c r="V79" s="156"/>
      <c r="W79" s="156"/>
      <c r="X79" s="156"/>
      <c r="Y79" s="150" t="s">
        <v>115</v>
      </c>
      <c r="Z79" s="134">
        <f>+IF(Y79='Tabla Valoración controles'!$D$4,'Tabla Valoración controles'!$F$4,IF('Mapa Corrupcion'!Y79='Tabla Valoración controles'!$D$5,'Tabla Valoración controles'!$F$5,IF(Y79=FORMULAS!$A$10,0,'Tabla Valoración controles'!$F$6)))</f>
        <v>0</v>
      </c>
      <c r="AA79" s="150"/>
      <c r="AB79" s="135">
        <f>+IF(AA79='Tabla Valoración controles'!$D$7,'Tabla Valoración controles'!$F$7,IF(Y79=FORMULAS!$A$10,0,'Tabla Valoración controles'!$F$8))</f>
        <v>0</v>
      </c>
      <c r="AC79" s="150"/>
      <c r="AD79" s="134">
        <f>+IF(AC79='Tabla Valoración controles'!$D$9,'Tabla Valoración controles'!$F$9,IF(Y79=FORMULAS!$A$10,0,'Tabla Valoración controles'!$F$10))</f>
        <v>0</v>
      </c>
      <c r="AE79" s="150"/>
      <c r="AF79" s="134">
        <f>+IF(AE79='Tabla Valoración controles'!$D$9,'Tabla Valoración controles'!$F$9,IF(AA79=FORMULAS!$A$10,0,'Tabla Valoración controles'!$F$10))</f>
        <v>0</v>
      </c>
      <c r="AG79" s="150"/>
      <c r="AH79" s="134">
        <f>+IF(AG79='Tabla Valoración controles'!$D$13,'Tabla Valoración controles'!$F$13,'Tabla Valoración controles'!$F$14)</f>
        <v>0</v>
      </c>
      <c r="AI79" s="193">
        <f t="shared" si="3"/>
        <v>0</v>
      </c>
      <c r="AJ79" s="151"/>
      <c r="AK79" s="152">
        <f>+IF(AJ79=[2]CONTROLES!$C$50,[2]CONTROLES!$D$50,[2]CONTROLES!$D$51)</f>
        <v>0</v>
      </c>
      <c r="AL79" s="151"/>
      <c r="AM79" s="152">
        <f>+IF(AL79=[2]CONTROLES!$C$52,[2]CONTROLES!$D$52,[2]CONTROLES!$D$53)</f>
        <v>0</v>
      </c>
      <c r="AN79" s="151"/>
      <c r="AO79" s="152">
        <f>+IF(AN79=[2]CONTROLES!$C$54,[2]CONTROLES!$D$54,[2]CONTROLES!$D$55)</f>
        <v>0</v>
      </c>
      <c r="AP79" s="151"/>
      <c r="AQ79" s="152">
        <f>+IF(AP79=[2]CONTROLES!$C$56,[2]CONTROLES!$D$56,IF(AP79=[2]CONTROLES!$C$57,[2]CONTROLES!$D$57,[2]CONTROLES!$D$58))</f>
        <v>0</v>
      </c>
      <c r="AR79" s="151"/>
      <c r="AS79" s="152">
        <f>+IF(AR79=[2]CONTROLES!$C$59,[2]CONTROLES!$D$59,[2]CONTROLES!$D$60)</f>
        <v>0</v>
      </c>
      <c r="AT79" s="151"/>
      <c r="AU79" s="152">
        <f>+IF(AT79=[2]CONTROLES!$C$61,[2]CONTROLES!$D$61,[2]CONTROLES!$D$62)</f>
        <v>0</v>
      </c>
      <c r="AV79" s="151"/>
      <c r="AW79" s="153">
        <f>+IF(AV79=[2]CONTROLES!$C$63,[2]CONTROLES!$D$63,IF(AV79=[2]CONTROLES!$C$64,[2]CONTROLES!$D$64,[2]CONTROLES!$D$65))</f>
        <v>0</v>
      </c>
      <c r="AX79" s="153">
        <f t="shared" si="4"/>
        <v>0</v>
      </c>
      <c r="AY79" s="154" t="str">
        <f t="shared" si="5"/>
        <v>Débil</v>
      </c>
      <c r="AZ79" s="361"/>
      <c r="BA79" s="333"/>
      <c r="BB79" s="358"/>
      <c r="BC79" s="352"/>
      <c r="BD79" s="355"/>
      <c r="BE79" s="355"/>
      <c r="BF79" s="136"/>
      <c r="BG79" s="136"/>
      <c r="BH79" s="179"/>
      <c r="BI79" s="136"/>
      <c r="BJ79" s="136"/>
      <c r="BK79" s="136"/>
      <c r="BL79" s="136"/>
      <c r="BM79" s="136" t="s">
        <v>171</v>
      </c>
      <c r="BN79" s="424"/>
      <c r="BO79" s="219"/>
      <c r="BP79" s="219"/>
      <c r="BQ79" s="219"/>
      <c r="BR79" s="219"/>
      <c r="BS79" s="219"/>
      <c r="BT79" s="219"/>
      <c r="BU79" s="219"/>
      <c r="BV79" s="219"/>
      <c r="BW79" s="219"/>
      <c r="BX79" s="219"/>
      <c r="BY79" s="219"/>
      <c r="BZ79" s="219"/>
      <c r="CA79" s="219"/>
      <c r="CB79" s="219"/>
      <c r="CC79" s="219"/>
      <c r="CD79" s="219"/>
      <c r="CE79" s="238"/>
      <c r="CF79" s="238"/>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265"/>
      <c r="DL79" s="265"/>
      <c r="DM79" s="265"/>
      <c r="DN79" s="265"/>
      <c r="DO79" s="265"/>
      <c r="DP79" s="66"/>
      <c r="DQ79" s="66"/>
      <c r="DR79" s="66"/>
      <c r="DS79" s="66"/>
      <c r="DT79" s="268"/>
      <c r="DU79" s="268"/>
      <c r="DV79" s="268"/>
      <c r="DW79" s="268"/>
      <c r="DX79" s="267"/>
      <c r="DY79" s="256"/>
      <c r="DZ79" s="256"/>
      <c r="EA79" s="256"/>
      <c r="EB79" s="256"/>
      <c r="EC79" s="66"/>
      <c r="ED79" s="66"/>
      <c r="EE79" s="66"/>
      <c r="EF79" s="66"/>
      <c r="EG79" s="66"/>
      <c r="EH79" s="327"/>
      <c r="EI79" s="327"/>
      <c r="EJ79" s="327"/>
      <c r="EK79" s="327"/>
    </row>
    <row r="80" spans="1:141" ht="39.75" customHeight="1" x14ac:dyDescent="0.2">
      <c r="A80" s="365"/>
      <c r="B80" s="376"/>
      <c r="C80" s="362"/>
      <c r="D80" s="362"/>
      <c r="E80" s="160"/>
      <c r="F80" s="331"/>
      <c r="G80" s="160"/>
      <c r="H80" s="331"/>
      <c r="I80" s="331"/>
      <c r="J80" s="362"/>
      <c r="K80" s="181"/>
      <c r="L80" s="181"/>
      <c r="M80" s="181"/>
      <c r="N80" s="181"/>
      <c r="O80" s="362"/>
      <c r="P80" s="334"/>
      <c r="Q80" s="353"/>
      <c r="R80" s="334"/>
      <c r="S80" s="353"/>
      <c r="T80" s="356"/>
      <c r="U80" s="148"/>
      <c r="V80" s="156"/>
      <c r="W80" s="156"/>
      <c r="X80" s="156"/>
      <c r="Y80" s="150" t="s">
        <v>115</v>
      </c>
      <c r="Z80" s="134">
        <f>+IF(Y80='Tabla Valoración controles'!$D$4,'Tabla Valoración controles'!$F$4,IF('Mapa Corrupcion'!Y80='Tabla Valoración controles'!$D$5,'Tabla Valoración controles'!$F$5,IF(Y80=FORMULAS!$A$10,0,'Tabla Valoración controles'!$F$6)))</f>
        <v>0</v>
      </c>
      <c r="AA80" s="150"/>
      <c r="AB80" s="135">
        <f>+IF(AA80='Tabla Valoración controles'!$D$7,'Tabla Valoración controles'!$F$7,IF(Y80=FORMULAS!$A$10,0,'Tabla Valoración controles'!$F$8))</f>
        <v>0</v>
      </c>
      <c r="AC80" s="150"/>
      <c r="AD80" s="134">
        <f>+IF(AC80='Tabla Valoración controles'!$D$9,'Tabla Valoración controles'!$F$9,IF(Y80=FORMULAS!$A$10,0,'Tabla Valoración controles'!$F$10))</f>
        <v>0</v>
      </c>
      <c r="AE80" s="150"/>
      <c r="AF80" s="134">
        <f>+IF(AE80='Tabla Valoración controles'!$D$9,'Tabla Valoración controles'!$F$9,IF(AA80=FORMULAS!$A$10,0,'Tabla Valoración controles'!$F$10))</f>
        <v>0</v>
      </c>
      <c r="AG80" s="150"/>
      <c r="AH80" s="134">
        <f>+IF(AG80='Tabla Valoración controles'!$D$13,'Tabla Valoración controles'!$F$13,'Tabla Valoración controles'!$F$14)</f>
        <v>0</v>
      </c>
      <c r="AI80" s="193">
        <f t="shared" si="3"/>
        <v>0</v>
      </c>
      <c r="AJ80" s="151"/>
      <c r="AK80" s="152">
        <f>+IF(AJ80=[2]CONTROLES!$C$50,[2]CONTROLES!$D$50,[2]CONTROLES!$D$51)</f>
        <v>0</v>
      </c>
      <c r="AL80" s="151"/>
      <c r="AM80" s="152">
        <f>+IF(AL80=[2]CONTROLES!$C$52,[2]CONTROLES!$D$52,[2]CONTROLES!$D$53)</f>
        <v>0</v>
      </c>
      <c r="AN80" s="151"/>
      <c r="AO80" s="152">
        <f>+IF(AN80=[2]CONTROLES!$C$54,[2]CONTROLES!$D$54,[2]CONTROLES!$D$55)</f>
        <v>0</v>
      </c>
      <c r="AP80" s="151"/>
      <c r="AQ80" s="152">
        <f>+IF(AP80=[2]CONTROLES!$C$56,[2]CONTROLES!$D$56,IF(AP80=[2]CONTROLES!$C$57,[2]CONTROLES!$D$57,[2]CONTROLES!$D$58))</f>
        <v>0</v>
      </c>
      <c r="AR80" s="151"/>
      <c r="AS80" s="152">
        <f>+IF(AR80=[2]CONTROLES!$C$59,[2]CONTROLES!$D$59,[2]CONTROLES!$D$60)</f>
        <v>0</v>
      </c>
      <c r="AT80" s="151"/>
      <c r="AU80" s="152">
        <f>+IF(AT80=[2]CONTROLES!$C$61,[2]CONTROLES!$D$61,[2]CONTROLES!$D$62)</f>
        <v>0</v>
      </c>
      <c r="AV80" s="151"/>
      <c r="AW80" s="153">
        <f>+IF(AV80=[2]CONTROLES!$C$63,[2]CONTROLES!$D$63,IF(AV80=[2]CONTROLES!$C$64,[2]CONTROLES!$D$64,[2]CONTROLES!$D$65))</f>
        <v>0</v>
      </c>
      <c r="AX80" s="153">
        <f t="shared" si="4"/>
        <v>0</v>
      </c>
      <c r="AY80" s="154" t="str">
        <f t="shared" si="5"/>
        <v>Débil</v>
      </c>
      <c r="AZ80" s="362"/>
      <c r="BA80" s="334"/>
      <c r="BB80" s="359"/>
      <c r="BC80" s="353"/>
      <c r="BD80" s="356"/>
      <c r="BE80" s="356"/>
      <c r="BF80" s="136"/>
      <c r="BG80" s="136"/>
      <c r="BH80" s="179"/>
      <c r="BI80" s="136"/>
      <c r="BJ80" s="136"/>
      <c r="BK80" s="136"/>
      <c r="BL80" s="136"/>
      <c r="BM80" s="136" t="s">
        <v>171</v>
      </c>
      <c r="BN80" s="425"/>
      <c r="BO80" s="219"/>
      <c r="BP80" s="219"/>
      <c r="BQ80" s="219"/>
      <c r="BR80" s="219"/>
      <c r="BS80" s="219"/>
      <c r="BT80" s="219"/>
      <c r="BU80" s="219"/>
      <c r="BV80" s="219"/>
      <c r="BW80" s="219"/>
      <c r="BX80" s="219"/>
      <c r="BY80" s="219"/>
      <c r="BZ80" s="219"/>
      <c r="CA80" s="219"/>
      <c r="CB80" s="219"/>
      <c r="CC80" s="219"/>
      <c r="CD80" s="219"/>
      <c r="CE80" s="238"/>
      <c r="CF80" s="238"/>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265"/>
      <c r="DL80" s="265"/>
      <c r="DM80" s="265"/>
      <c r="DN80" s="265"/>
      <c r="DO80" s="265"/>
      <c r="DP80" s="66"/>
      <c r="DQ80" s="66"/>
      <c r="DR80" s="66"/>
      <c r="DS80" s="66"/>
      <c r="DT80" s="268"/>
      <c r="DU80" s="268"/>
      <c r="DV80" s="268"/>
      <c r="DW80" s="268"/>
      <c r="DX80" s="267"/>
      <c r="DY80" s="257"/>
      <c r="DZ80" s="257"/>
      <c r="EA80" s="257"/>
      <c r="EB80" s="257"/>
      <c r="EC80" s="66"/>
      <c r="ED80" s="66"/>
      <c r="EE80" s="66"/>
      <c r="EF80" s="66"/>
      <c r="EG80" s="66"/>
      <c r="EH80" s="328"/>
      <c r="EI80" s="328"/>
      <c r="EJ80" s="328"/>
      <c r="EK80" s="328"/>
    </row>
    <row r="81" spans="1:141" ht="102" customHeight="1" x14ac:dyDescent="0.2">
      <c r="A81" s="363">
        <v>13</v>
      </c>
      <c r="B81" s="374" t="s">
        <v>130</v>
      </c>
      <c r="C81" s="360" t="str">
        <f>VLOOKUP(B81,FORMULAS!$A$30:$B$46,2,0)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81" s="360" t="str">
        <f>VLOOKUP(B81,FORMULAS!$A$30:$C$46,3,0)</f>
        <v xml:space="preserve">Subdirector Administrativo </v>
      </c>
      <c r="E81" s="160" t="s">
        <v>452</v>
      </c>
      <c r="F81" s="329" t="s">
        <v>451</v>
      </c>
      <c r="G81" s="160" t="s">
        <v>454</v>
      </c>
      <c r="H81" s="329" t="s">
        <v>449</v>
      </c>
      <c r="I81" s="329" t="s">
        <v>450</v>
      </c>
      <c r="J81" s="360" t="s">
        <v>605</v>
      </c>
      <c r="K81" s="147" t="s">
        <v>650</v>
      </c>
      <c r="L81" s="147" t="s">
        <v>650</v>
      </c>
      <c r="M81" s="147" t="s">
        <v>650</v>
      </c>
      <c r="N81" s="147" t="s">
        <v>650</v>
      </c>
      <c r="O81" s="360" t="s">
        <v>285</v>
      </c>
      <c r="P81" s="332" t="str">
        <f>VLOOKUP(O81,FORMULAS!$A$77:$B$82,2,0)</f>
        <v>Improbable</v>
      </c>
      <c r="Q81" s="351" t="str">
        <f>+P81</f>
        <v>Improbable</v>
      </c>
      <c r="R81" s="332" t="str">
        <f>VLOOKUP(A81,'Impacto Ri Inhe'!$B$5:$AF$41,31,1)</f>
        <v>Mayor</v>
      </c>
      <c r="S81" s="351" t="str">
        <f>CONCATENATE(R81,"-",Q81)</f>
        <v>Mayor-Improbable</v>
      </c>
      <c r="T81" s="354" t="str">
        <f>VLOOKUP(S81,FORMULAS!$I$77:$J$97,2,0)</f>
        <v>Alto</v>
      </c>
      <c r="U81" s="148">
        <v>1</v>
      </c>
      <c r="V81" s="149" t="s">
        <v>595</v>
      </c>
      <c r="W81" s="149" t="s">
        <v>456</v>
      </c>
      <c r="X81" s="149" t="s">
        <v>457</v>
      </c>
      <c r="Y81" s="150" t="s">
        <v>13</v>
      </c>
      <c r="Z81" s="134">
        <f>+IF(Y81='Tabla Valoración controles'!$D$4,'Tabla Valoración controles'!$F$4,IF('Mapa Corrupcion'!Y81='Tabla Valoración controles'!$D$5,'Tabla Valoración controles'!$F$5,IF(Y81=FORMULAS!$A$10,0,'Tabla Valoración controles'!$F$6)))</f>
        <v>0.15</v>
      </c>
      <c r="AA81" s="150" t="s">
        <v>8</v>
      </c>
      <c r="AB81" s="135">
        <f>+IF(AA81='Tabla Valoración controles'!$D$7,'Tabla Valoración controles'!$F$7,IF(Y81=FORMULAS!$A$10,0,'Tabla Valoración controles'!$F$8))</f>
        <v>0.15</v>
      </c>
      <c r="AC81" s="150" t="s">
        <v>18</v>
      </c>
      <c r="AD81" s="134">
        <f>+IF(AC81='Tabla Valoración controles'!$D$9,'Tabla Valoración controles'!$F$9,IF(Y81=FORMULAS!$A$10,0,'Tabla Valoración controles'!$F$10))</f>
        <v>0</v>
      </c>
      <c r="AE81" s="150" t="s">
        <v>21</v>
      </c>
      <c r="AF81" s="134">
        <f>+IF(AE81='Tabla Valoración controles'!$D$9,'Tabla Valoración controles'!$F$9,IF(AA81=FORMULAS!$A$10,0,'Tabla Valoración controles'!$F$10))</f>
        <v>0</v>
      </c>
      <c r="AG81" s="150" t="s">
        <v>77</v>
      </c>
      <c r="AH81" s="134">
        <f>+IF(AG81='Tabla Valoración controles'!$D$13,'Tabla Valoración controles'!$F$13,'Tabla Valoración controles'!$F$14)</f>
        <v>0</v>
      </c>
      <c r="AI81" s="193">
        <f t="shared" si="3"/>
        <v>0.3</v>
      </c>
      <c r="AJ81" s="151" t="s">
        <v>685</v>
      </c>
      <c r="AK81" s="152">
        <f>+IF(AJ81=[2]CONTROLES!$C$50,[2]CONTROLES!$D$50,[2]CONTROLES!$D$51)</f>
        <v>15</v>
      </c>
      <c r="AL81" s="151" t="s">
        <v>691</v>
      </c>
      <c r="AM81" s="152">
        <f>+IF(AL81=[2]CONTROLES!$C$52,[2]CONTROLES!$D$52,[2]CONTROLES!$D$53)</f>
        <v>15</v>
      </c>
      <c r="AN81" s="151" t="s">
        <v>694</v>
      </c>
      <c r="AO81" s="152">
        <f>+IF(AN81=[2]CONTROLES!$C$54,[2]CONTROLES!$D$54,[2]CONTROLES!$D$55)</f>
        <v>15</v>
      </c>
      <c r="AP81" s="151" t="s">
        <v>698</v>
      </c>
      <c r="AQ81" s="152">
        <f>+IF(AP81=[2]CONTROLES!$C$56,[2]CONTROLES!$D$56,IF(AP81=[2]CONTROLES!$C$57,[2]CONTROLES!$D$57,[2]CONTROLES!$D$58))</f>
        <v>10</v>
      </c>
      <c r="AR81" s="151" t="s">
        <v>701</v>
      </c>
      <c r="AS81" s="152">
        <f>+IF(AR81=[2]CONTROLES!$C$59,[2]CONTROLES!$D$59,[2]CONTROLES!$D$60)</f>
        <v>15</v>
      </c>
      <c r="AT81" s="151" t="s">
        <v>704</v>
      </c>
      <c r="AU81" s="152">
        <f>+IF(AT81=[2]CONTROLES!$C$61,[2]CONTROLES!$D$61,[2]CONTROLES!$D$62)</f>
        <v>15</v>
      </c>
      <c r="AV81" s="151" t="s">
        <v>707</v>
      </c>
      <c r="AW81" s="153">
        <f>+IF(AV81=[2]CONTROLES!$C$63,[2]CONTROLES!$D$63,IF(AV81=[2]CONTROLES!$C$64,[2]CONTROLES!$D$64,[2]CONTROLES!$D$65))</f>
        <v>10</v>
      </c>
      <c r="AX81" s="153">
        <f t="shared" si="4"/>
        <v>95</v>
      </c>
      <c r="AY81" s="154" t="str">
        <f t="shared" si="5"/>
        <v>Moderado</v>
      </c>
      <c r="AZ81" s="360" t="s">
        <v>285</v>
      </c>
      <c r="BA81" s="332" t="str">
        <f>VLOOKUP(AZ81,FORMULAS!$A$77:$B$82,2,0)</f>
        <v>Improbable</v>
      </c>
      <c r="BB81" s="357" t="str">
        <f>+R81</f>
        <v>Mayor</v>
      </c>
      <c r="BC81" s="351" t="str">
        <f>CONCATENATE(BB81,"-",BA81)</f>
        <v>Mayor-Improbable</v>
      </c>
      <c r="BD81" s="354" t="str">
        <f>VLOOKUP(BC81,FORMULAS!$I$77:$J$97,2,0)</f>
        <v>Alto</v>
      </c>
      <c r="BE81" s="354" t="s">
        <v>118</v>
      </c>
      <c r="BF81" s="179" t="s">
        <v>458</v>
      </c>
      <c r="BG81" s="179" t="s">
        <v>414</v>
      </c>
      <c r="BH81" s="179" t="s">
        <v>225</v>
      </c>
      <c r="BI81" s="155">
        <v>44927</v>
      </c>
      <c r="BJ81" s="155">
        <v>45291</v>
      </c>
      <c r="BK81" s="179" t="s">
        <v>459</v>
      </c>
      <c r="BL81" s="179" t="s">
        <v>596</v>
      </c>
      <c r="BM81" s="136" t="s">
        <v>173</v>
      </c>
      <c r="BN81" s="423" t="s">
        <v>460</v>
      </c>
      <c r="BO81" s="219"/>
      <c r="BP81" s="219"/>
      <c r="BQ81" s="219"/>
      <c r="BR81" s="219"/>
      <c r="BS81" s="219"/>
      <c r="BT81" s="219"/>
      <c r="BU81" s="219"/>
      <c r="BV81" s="219"/>
      <c r="BW81" s="219"/>
      <c r="BX81" s="219"/>
      <c r="BY81" s="219"/>
      <c r="BZ81" s="219"/>
      <c r="CA81" s="219"/>
      <c r="CB81" s="219"/>
      <c r="CC81" s="219"/>
      <c r="CD81" s="219"/>
      <c r="CE81" s="225"/>
      <c r="CF81" s="221"/>
      <c r="CG81" s="225"/>
      <c r="CH81" s="221"/>
      <c r="CI81" s="225"/>
      <c r="CJ81" s="221"/>
      <c r="CK81" s="225"/>
      <c r="CL81" s="221"/>
      <c r="CM81" s="225"/>
      <c r="CN81" s="221"/>
      <c r="CO81" s="225"/>
      <c r="CP81" s="221"/>
      <c r="CQ81" s="225"/>
      <c r="CR81" s="221"/>
      <c r="CS81" s="225"/>
      <c r="CT81" s="221"/>
      <c r="CU81" s="241"/>
      <c r="CV81" s="241"/>
      <c r="CW81" s="241"/>
      <c r="CX81" s="241"/>
      <c r="CY81" s="241"/>
      <c r="CZ81" s="241"/>
      <c r="DA81" s="241"/>
      <c r="DB81" s="241"/>
      <c r="DC81" s="245"/>
      <c r="DD81" s="241"/>
      <c r="DE81" s="241"/>
      <c r="DF81" s="242"/>
      <c r="DG81" s="245"/>
      <c r="DH81" s="245"/>
      <c r="DI81" s="245"/>
      <c r="DJ81" s="246"/>
      <c r="DK81" s="263"/>
      <c r="DL81" s="263"/>
      <c r="DM81" s="263"/>
      <c r="DN81" s="273"/>
      <c r="DO81" s="263"/>
      <c r="DP81" s="66"/>
      <c r="DQ81" s="66"/>
      <c r="DR81" s="66"/>
      <c r="DS81" s="66"/>
      <c r="DT81" s="263"/>
      <c r="DU81" s="263"/>
      <c r="DV81" s="263"/>
      <c r="DW81" s="273"/>
      <c r="DX81" s="284"/>
      <c r="DY81" s="271"/>
      <c r="DZ81" s="271"/>
      <c r="EA81" s="258"/>
      <c r="EB81" s="258"/>
      <c r="EC81" s="244"/>
      <c r="ED81" s="66"/>
      <c r="EE81" s="247"/>
      <c r="EF81" s="66"/>
      <c r="EG81" s="66"/>
      <c r="EH81" s="326"/>
      <c r="EI81" s="326"/>
      <c r="EJ81" s="326"/>
      <c r="EK81" s="326"/>
    </row>
    <row r="82" spans="1:141" ht="39.75" customHeight="1" x14ac:dyDescent="0.2">
      <c r="A82" s="364"/>
      <c r="B82" s="375"/>
      <c r="C82" s="361"/>
      <c r="D82" s="361"/>
      <c r="E82" s="160" t="s">
        <v>453</v>
      </c>
      <c r="F82" s="330"/>
      <c r="G82" s="160" t="s">
        <v>455</v>
      </c>
      <c r="H82" s="330"/>
      <c r="I82" s="330"/>
      <c r="J82" s="361"/>
      <c r="K82" s="180"/>
      <c r="L82" s="180"/>
      <c r="M82" s="180"/>
      <c r="N82" s="180"/>
      <c r="O82" s="361"/>
      <c r="P82" s="333"/>
      <c r="Q82" s="352"/>
      <c r="R82" s="333"/>
      <c r="S82" s="352"/>
      <c r="T82" s="355"/>
      <c r="U82" s="148"/>
      <c r="V82" s="156"/>
      <c r="W82" s="156"/>
      <c r="X82" s="156"/>
      <c r="Y82" s="150" t="s">
        <v>115</v>
      </c>
      <c r="Z82" s="134">
        <f>+IF(Y82='Tabla Valoración controles'!$D$4,'Tabla Valoración controles'!$F$4,IF('Mapa Corrupcion'!Y82='Tabla Valoración controles'!$D$5,'Tabla Valoración controles'!$F$5,IF(Y82=FORMULAS!$A$10,0,'Tabla Valoración controles'!$F$6)))</f>
        <v>0</v>
      </c>
      <c r="AA82" s="150"/>
      <c r="AB82" s="135">
        <f>+IF(AA82='Tabla Valoración controles'!$D$7,'Tabla Valoración controles'!$F$7,IF(Y82=FORMULAS!$A$10,0,'Tabla Valoración controles'!$F$8))</f>
        <v>0</v>
      </c>
      <c r="AC82" s="150"/>
      <c r="AD82" s="134">
        <f>+IF(AC82='Tabla Valoración controles'!$D$9,'Tabla Valoración controles'!$F$9,IF(Y82=FORMULAS!$A$10,0,'Tabla Valoración controles'!$F$10))</f>
        <v>0</v>
      </c>
      <c r="AE82" s="150"/>
      <c r="AF82" s="134">
        <f>+IF(AE82='Tabla Valoración controles'!$D$9,'Tabla Valoración controles'!$F$9,IF(AA82=FORMULAS!$A$10,0,'Tabla Valoración controles'!$F$10))</f>
        <v>0</v>
      </c>
      <c r="AG82" s="150"/>
      <c r="AH82" s="134">
        <f>+IF(AG82='Tabla Valoración controles'!$D$13,'Tabla Valoración controles'!$F$13,'Tabla Valoración controles'!$F$14)</f>
        <v>0</v>
      </c>
      <c r="AI82" s="193">
        <f t="shared" si="3"/>
        <v>0</v>
      </c>
      <c r="AJ82" s="151"/>
      <c r="AK82" s="152">
        <f>+IF(AJ82=[2]CONTROLES!$C$50,[2]CONTROLES!$D$50,[2]CONTROLES!$D$51)</f>
        <v>0</v>
      </c>
      <c r="AL82" s="151"/>
      <c r="AM82" s="152">
        <f>+IF(AL82=[2]CONTROLES!$C$52,[2]CONTROLES!$D$52,[2]CONTROLES!$D$53)</f>
        <v>0</v>
      </c>
      <c r="AN82" s="151"/>
      <c r="AO82" s="152">
        <f>+IF(AN82=[2]CONTROLES!$C$54,[2]CONTROLES!$D$54,[2]CONTROLES!$D$55)</f>
        <v>0</v>
      </c>
      <c r="AP82" s="151"/>
      <c r="AQ82" s="152">
        <f>+IF(AP82=[2]CONTROLES!$C$56,[2]CONTROLES!$D$56,IF(AP82=[2]CONTROLES!$C$57,[2]CONTROLES!$D$57,[2]CONTROLES!$D$58))</f>
        <v>0</v>
      </c>
      <c r="AR82" s="151"/>
      <c r="AS82" s="152">
        <f>+IF(AR82=[2]CONTROLES!$C$59,[2]CONTROLES!$D$59,[2]CONTROLES!$D$60)</f>
        <v>0</v>
      </c>
      <c r="AT82" s="151"/>
      <c r="AU82" s="152">
        <f>+IF(AT82=[2]CONTROLES!$C$61,[2]CONTROLES!$D$61,[2]CONTROLES!$D$62)</f>
        <v>0</v>
      </c>
      <c r="AV82" s="151"/>
      <c r="AW82" s="153">
        <f>+IF(AV82=[2]CONTROLES!$C$63,[2]CONTROLES!$D$63,IF(AV82=[2]CONTROLES!$C$64,[2]CONTROLES!$D$64,[2]CONTROLES!$D$65))</f>
        <v>0</v>
      </c>
      <c r="AX82" s="153">
        <f t="shared" si="4"/>
        <v>0</v>
      </c>
      <c r="AY82" s="154" t="str">
        <f t="shared" si="5"/>
        <v>Débil</v>
      </c>
      <c r="AZ82" s="361"/>
      <c r="BA82" s="333"/>
      <c r="BB82" s="358"/>
      <c r="BC82" s="352"/>
      <c r="BD82" s="355"/>
      <c r="BE82" s="355"/>
      <c r="BF82" s="136"/>
      <c r="BG82" s="136"/>
      <c r="BH82" s="179"/>
      <c r="BI82" s="136"/>
      <c r="BJ82" s="136"/>
      <c r="BK82" s="136"/>
      <c r="BL82" s="136"/>
      <c r="BM82" s="136" t="s">
        <v>171</v>
      </c>
      <c r="BN82" s="424"/>
      <c r="BO82" s="219"/>
      <c r="BP82" s="219"/>
      <c r="BQ82" s="219"/>
      <c r="BR82" s="219"/>
      <c r="BS82" s="219"/>
      <c r="BT82" s="219"/>
      <c r="BU82" s="219"/>
      <c r="BV82" s="219"/>
      <c r="BW82" s="219"/>
      <c r="BX82" s="219"/>
      <c r="BY82" s="219"/>
      <c r="BZ82" s="219"/>
      <c r="CA82" s="219"/>
      <c r="CB82" s="219"/>
      <c r="CC82" s="219"/>
      <c r="CD82" s="219"/>
      <c r="CE82" s="238"/>
      <c r="CF82" s="238"/>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265"/>
      <c r="DL82" s="265"/>
      <c r="DM82" s="265"/>
      <c r="DN82" s="265"/>
      <c r="DO82" s="265"/>
      <c r="DP82" s="66"/>
      <c r="DQ82" s="66"/>
      <c r="DR82" s="66"/>
      <c r="DS82" s="66"/>
      <c r="DT82" s="268"/>
      <c r="DU82" s="268"/>
      <c r="DV82" s="268"/>
      <c r="DW82" s="268"/>
      <c r="DX82" s="267"/>
      <c r="DY82" s="256"/>
      <c r="DZ82" s="256"/>
      <c r="EA82" s="256"/>
      <c r="EB82" s="256"/>
      <c r="EC82" s="66"/>
      <c r="ED82" s="66"/>
      <c r="EE82" s="66"/>
      <c r="EF82" s="66"/>
      <c r="EG82" s="66"/>
      <c r="EH82" s="327"/>
      <c r="EI82" s="327"/>
      <c r="EJ82" s="327"/>
      <c r="EK82" s="327"/>
    </row>
    <row r="83" spans="1:141" ht="39.75" customHeight="1" x14ac:dyDescent="0.2">
      <c r="A83" s="364"/>
      <c r="B83" s="375"/>
      <c r="C83" s="361"/>
      <c r="D83" s="361"/>
      <c r="E83" s="160"/>
      <c r="F83" s="330"/>
      <c r="G83" s="160"/>
      <c r="H83" s="330"/>
      <c r="I83" s="330"/>
      <c r="J83" s="361"/>
      <c r="K83" s="180"/>
      <c r="L83" s="180"/>
      <c r="M83" s="180"/>
      <c r="N83" s="180"/>
      <c r="O83" s="361"/>
      <c r="P83" s="333"/>
      <c r="Q83" s="352"/>
      <c r="R83" s="333"/>
      <c r="S83" s="352"/>
      <c r="T83" s="355"/>
      <c r="U83" s="148"/>
      <c r="V83" s="156"/>
      <c r="W83" s="156"/>
      <c r="X83" s="156"/>
      <c r="Y83" s="150" t="s">
        <v>115</v>
      </c>
      <c r="Z83" s="134">
        <f>+IF(Y83='Tabla Valoración controles'!$D$4,'Tabla Valoración controles'!$F$4,IF('Mapa Corrupcion'!Y83='Tabla Valoración controles'!$D$5,'Tabla Valoración controles'!$F$5,IF(Y83=FORMULAS!$A$10,0,'Tabla Valoración controles'!$F$6)))</f>
        <v>0</v>
      </c>
      <c r="AA83" s="150"/>
      <c r="AB83" s="135">
        <f>+IF(AA83='Tabla Valoración controles'!$D$7,'Tabla Valoración controles'!$F$7,IF(Y83=FORMULAS!$A$10,0,'Tabla Valoración controles'!$F$8))</f>
        <v>0</v>
      </c>
      <c r="AC83" s="150"/>
      <c r="AD83" s="134">
        <f>+IF(AC83='Tabla Valoración controles'!$D$9,'Tabla Valoración controles'!$F$9,IF(Y83=FORMULAS!$A$10,0,'Tabla Valoración controles'!$F$10))</f>
        <v>0</v>
      </c>
      <c r="AE83" s="150"/>
      <c r="AF83" s="134">
        <f>+IF(AE83='Tabla Valoración controles'!$D$9,'Tabla Valoración controles'!$F$9,IF(AA83=FORMULAS!$A$10,0,'Tabla Valoración controles'!$F$10))</f>
        <v>0</v>
      </c>
      <c r="AG83" s="150"/>
      <c r="AH83" s="134">
        <f>+IF(AG83='Tabla Valoración controles'!$D$13,'Tabla Valoración controles'!$F$13,'Tabla Valoración controles'!$F$14)</f>
        <v>0</v>
      </c>
      <c r="AI83" s="193">
        <f t="shared" si="3"/>
        <v>0</v>
      </c>
      <c r="AJ83" s="151"/>
      <c r="AK83" s="152">
        <f>+IF(AJ83=[2]CONTROLES!$C$50,[2]CONTROLES!$D$50,[2]CONTROLES!$D$51)</f>
        <v>0</v>
      </c>
      <c r="AL83" s="151"/>
      <c r="AM83" s="152">
        <f>+IF(AL83=[2]CONTROLES!$C$52,[2]CONTROLES!$D$52,[2]CONTROLES!$D$53)</f>
        <v>0</v>
      </c>
      <c r="AN83" s="151"/>
      <c r="AO83" s="152">
        <f>+IF(AN83=[2]CONTROLES!$C$54,[2]CONTROLES!$D$54,[2]CONTROLES!$D$55)</f>
        <v>0</v>
      </c>
      <c r="AP83" s="151"/>
      <c r="AQ83" s="152">
        <f>+IF(AP83=[2]CONTROLES!$C$56,[2]CONTROLES!$D$56,IF(AP83=[2]CONTROLES!$C$57,[2]CONTROLES!$D$57,[2]CONTROLES!$D$58))</f>
        <v>0</v>
      </c>
      <c r="AR83" s="151"/>
      <c r="AS83" s="152">
        <f>+IF(AR83=[2]CONTROLES!$C$59,[2]CONTROLES!$D$59,[2]CONTROLES!$D$60)</f>
        <v>0</v>
      </c>
      <c r="AT83" s="151"/>
      <c r="AU83" s="152">
        <f>+IF(AT83=[2]CONTROLES!$C$61,[2]CONTROLES!$D$61,[2]CONTROLES!$D$62)</f>
        <v>0</v>
      </c>
      <c r="AV83" s="151"/>
      <c r="AW83" s="153">
        <f>+IF(AV83=[2]CONTROLES!$C$63,[2]CONTROLES!$D$63,IF(AV83=[2]CONTROLES!$C$64,[2]CONTROLES!$D$64,[2]CONTROLES!$D$65))</f>
        <v>0</v>
      </c>
      <c r="AX83" s="153">
        <f t="shared" si="4"/>
        <v>0</v>
      </c>
      <c r="AY83" s="154" t="str">
        <f t="shared" si="5"/>
        <v>Débil</v>
      </c>
      <c r="AZ83" s="361"/>
      <c r="BA83" s="333"/>
      <c r="BB83" s="358"/>
      <c r="BC83" s="352"/>
      <c r="BD83" s="355"/>
      <c r="BE83" s="355"/>
      <c r="BF83" s="136"/>
      <c r="BG83" s="136"/>
      <c r="BH83" s="179"/>
      <c r="BI83" s="136"/>
      <c r="BJ83" s="136"/>
      <c r="BK83" s="136"/>
      <c r="BL83" s="136"/>
      <c r="BM83" s="136" t="s">
        <v>171</v>
      </c>
      <c r="BN83" s="424"/>
      <c r="BO83" s="219"/>
      <c r="BP83" s="219"/>
      <c r="BQ83" s="219"/>
      <c r="BR83" s="219"/>
      <c r="BS83" s="219"/>
      <c r="BT83" s="219"/>
      <c r="BU83" s="219"/>
      <c r="BV83" s="219"/>
      <c r="BW83" s="219"/>
      <c r="BX83" s="219"/>
      <c r="BY83" s="219"/>
      <c r="BZ83" s="219"/>
      <c r="CA83" s="219"/>
      <c r="CB83" s="219"/>
      <c r="CC83" s="219"/>
      <c r="CD83" s="219"/>
      <c r="CE83" s="238"/>
      <c r="CF83" s="238"/>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265"/>
      <c r="DL83" s="265"/>
      <c r="DM83" s="265"/>
      <c r="DN83" s="265"/>
      <c r="DO83" s="265"/>
      <c r="DP83" s="66"/>
      <c r="DQ83" s="66"/>
      <c r="DR83" s="66"/>
      <c r="DS83" s="66"/>
      <c r="DT83" s="268"/>
      <c r="DU83" s="268"/>
      <c r="DV83" s="268"/>
      <c r="DW83" s="268"/>
      <c r="DX83" s="267"/>
      <c r="DY83" s="256"/>
      <c r="DZ83" s="256"/>
      <c r="EA83" s="256"/>
      <c r="EB83" s="256"/>
      <c r="EC83" s="66"/>
      <c r="ED83" s="66"/>
      <c r="EE83" s="66"/>
      <c r="EF83" s="66"/>
      <c r="EG83" s="66"/>
      <c r="EH83" s="327"/>
      <c r="EI83" s="327"/>
      <c r="EJ83" s="327"/>
      <c r="EK83" s="327"/>
    </row>
    <row r="84" spans="1:141" ht="39.75" customHeight="1" x14ac:dyDescent="0.2">
      <c r="A84" s="364"/>
      <c r="B84" s="375"/>
      <c r="C84" s="361"/>
      <c r="D84" s="361"/>
      <c r="E84" s="160"/>
      <c r="F84" s="330"/>
      <c r="G84" s="160"/>
      <c r="H84" s="330"/>
      <c r="I84" s="330"/>
      <c r="J84" s="361"/>
      <c r="K84" s="180"/>
      <c r="L84" s="180"/>
      <c r="M84" s="180"/>
      <c r="N84" s="180"/>
      <c r="O84" s="361"/>
      <c r="P84" s="333"/>
      <c r="Q84" s="352"/>
      <c r="R84" s="333"/>
      <c r="S84" s="352"/>
      <c r="T84" s="355"/>
      <c r="U84" s="148"/>
      <c r="V84" s="156"/>
      <c r="W84" s="156"/>
      <c r="X84" s="156"/>
      <c r="Y84" s="150" t="s">
        <v>115</v>
      </c>
      <c r="Z84" s="134">
        <f>+IF(Y84='Tabla Valoración controles'!$D$4,'Tabla Valoración controles'!$F$4,IF('Mapa Corrupcion'!Y84='Tabla Valoración controles'!$D$5,'Tabla Valoración controles'!$F$5,IF(Y84=FORMULAS!$A$10,0,'Tabla Valoración controles'!$F$6)))</f>
        <v>0</v>
      </c>
      <c r="AA84" s="150"/>
      <c r="AB84" s="135">
        <f>+IF(AA84='Tabla Valoración controles'!$D$7,'Tabla Valoración controles'!$F$7,IF(Y84=FORMULAS!$A$10,0,'Tabla Valoración controles'!$F$8))</f>
        <v>0</v>
      </c>
      <c r="AC84" s="150"/>
      <c r="AD84" s="134">
        <f>+IF(AC84='Tabla Valoración controles'!$D$9,'Tabla Valoración controles'!$F$9,IF(Y84=FORMULAS!$A$10,0,'Tabla Valoración controles'!$F$10))</f>
        <v>0</v>
      </c>
      <c r="AE84" s="150"/>
      <c r="AF84" s="134">
        <f>+IF(AE84='Tabla Valoración controles'!$D$9,'Tabla Valoración controles'!$F$9,IF(AA84=FORMULAS!$A$10,0,'Tabla Valoración controles'!$F$10))</f>
        <v>0</v>
      </c>
      <c r="AG84" s="150"/>
      <c r="AH84" s="134">
        <f>+IF(AG84='Tabla Valoración controles'!$D$13,'Tabla Valoración controles'!$F$13,'Tabla Valoración controles'!$F$14)</f>
        <v>0</v>
      </c>
      <c r="AI84" s="193">
        <f t="shared" si="3"/>
        <v>0</v>
      </c>
      <c r="AJ84" s="151"/>
      <c r="AK84" s="152">
        <f>+IF(AJ84=[2]CONTROLES!$C$50,[2]CONTROLES!$D$50,[2]CONTROLES!$D$51)</f>
        <v>0</v>
      </c>
      <c r="AL84" s="151"/>
      <c r="AM84" s="152">
        <f>+IF(AL84=[2]CONTROLES!$C$52,[2]CONTROLES!$D$52,[2]CONTROLES!$D$53)</f>
        <v>0</v>
      </c>
      <c r="AN84" s="151"/>
      <c r="AO84" s="152">
        <f>+IF(AN84=[2]CONTROLES!$C$54,[2]CONTROLES!$D$54,[2]CONTROLES!$D$55)</f>
        <v>0</v>
      </c>
      <c r="AP84" s="151"/>
      <c r="AQ84" s="152">
        <f>+IF(AP84=[2]CONTROLES!$C$56,[2]CONTROLES!$D$56,IF(AP84=[2]CONTROLES!$C$57,[2]CONTROLES!$D$57,[2]CONTROLES!$D$58))</f>
        <v>0</v>
      </c>
      <c r="AR84" s="151"/>
      <c r="AS84" s="152">
        <f>+IF(AR84=[2]CONTROLES!$C$59,[2]CONTROLES!$D$59,[2]CONTROLES!$D$60)</f>
        <v>0</v>
      </c>
      <c r="AT84" s="151"/>
      <c r="AU84" s="152">
        <f>+IF(AT84=[2]CONTROLES!$C$61,[2]CONTROLES!$D$61,[2]CONTROLES!$D$62)</f>
        <v>0</v>
      </c>
      <c r="AV84" s="151"/>
      <c r="AW84" s="153">
        <f>+IF(AV84=[2]CONTROLES!$C$63,[2]CONTROLES!$D$63,IF(AV84=[2]CONTROLES!$C$64,[2]CONTROLES!$D$64,[2]CONTROLES!$D$65))</f>
        <v>0</v>
      </c>
      <c r="AX84" s="153">
        <f t="shared" si="4"/>
        <v>0</v>
      </c>
      <c r="AY84" s="154" t="str">
        <f t="shared" si="5"/>
        <v>Débil</v>
      </c>
      <c r="AZ84" s="361"/>
      <c r="BA84" s="333"/>
      <c r="BB84" s="358"/>
      <c r="BC84" s="352"/>
      <c r="BD84" s="355"/>
      <c r="BE84" s="355"/>
      <c r="BF84" s="136"/>
      <c r="BG84" s="136"/>
      <c r="BH84" s="179"/>
      <c r="BI84" s="136"/>
      <c r="BJ84" s="136"/>
      <c r="BK84" s="136"/>
      <c r="BL84" s="136"/>
      <c r="BM84" s="136" t="s">
        <v>171</v>
      </c>
      <c r="BN84" s="424"/>
      <c r="BO84" s="219"/>
      <c r="BP84" s="219"/>
      <c r="BQ84" s="219"/>
      <c r="BR84" s="219"/>
      <c r="BS84" s="219"/>
      <c r="BT84" s="219"/>
      <c r="BU84" s="219"/>
      <c r="BV84" s="219"/>
      <c r="BW84" s="219"/>
      <c r="BX84" s="219"/>
      <c r="BY84" s="219"/>
      <c r="BZ84" s="219"/>
      <c r="CA84" s="219"/>
      <c r="CB84" s="219"/>
      <c r="CC84" s="219"/>
      <c r="CD84" s="219"/>
      <c r="CE84" s="238"/>
      <c r="CF84" s="238"/>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265"/>
      <c r="DL84" s="265"/>
      <c r="DM84" s="265"/>
      <c r="DN84" s="265"/>
      <c r="DO84" s="265"/>
      <c r="DP84" s="66"/>
      <c r="DQ84" s="66"/>
      <c r="DR84" s="66"/>
      <c r="DS84" s="66"/>
      <c r="DT84" s="268"/>
      <c r="DU84" s="268"/>
      <c r="DV84" s="268"/>
      <c r="DW84" s="268"/>
      <c r="DX84" s="267"/>
      <c r="DY84" s="256"/>
      <c r="DZ84" s="256"/>
      <c r="EA84" s="256"/>
      <c r="EB84" s="256"/>
      <c r="EC84" s="66"/>
      <c r="ED84" s="66"/>
      <c r="EE84" s="66"/>
      <c r="EF84" s="66"/>
      <c r="EG84" s="66"/>
      <c r="EH84" s="327"/>
      <c r="EI84" s="327"/>
      <c r="EJ84" s="327"/>
      <c r="EK84" s="327"/>
    </row>
    <row r="85" spans="1:141" ht="39.75" customHeight="1" x14ac:dyDescent="0.2">
      <c r="A85" s="364"/>
      <c r="B85" s="375"/>
      <c r="C85" s="361"/>
      <c r="D85" s="361"/>
      <c r="E85" s="160"/>
      <c r="F85" s="330"/>
      <c r="G85" s="160"/>
      <c r="H85" s="330"/>
      <c r="I85" s="330"/>
      <c r="J85" s="361"/>
      <c r="K85" s="180"/>
      <c r="L85" s="180"/>
      <c r="M85" s="180"/>
      <c r="N85" s="180"/>
      <c r="O85" s="361"/>
      <c r="P85" s="333"/>
      <c r="Q85" s="352"/>
      <c r="R85" s="333"/>
      <c r="S85" s="352"/>
      <c r="T85" s="355"/>
      <c r="U85" s="148"/>
      <c r="V85" s="156"/>
      <c r="W85" s="156"/>
      <c r="X85" s="156"/>
      <c r="Y85" s="150" t="s">
        <v>115</v>
      </c>
      <c r="Z85" s="134">
        <f>+IF(Y85='Tabla Valoración controles'!$D$4,'Tabla Valoración controles'!$F$4,IF('Mapa Corrupcion'!Y85='Tabla Valoración controles'!$D$5,'Tabla Valoración controles'!$F$5,IF(Y85=FORMULAS!$A$10,0,'Tabla Valoración controles'!$F$6)))</f>
        <v>0</v>
      </c>
      <c r="AA85" s="150"/>
      <c r="AB85" s="135">
        <f>+IF(AA85='Tabla Valoración controles'!$D$7,'Tabla Valoración controles'!$F$7,IF(Y85=FORMULAS!$A$10,0,'Tabla Valoración controles'!$F$8))</f>
        <v>0</v>
      </c>
      <c r="AC85" s="150"/>
      <c r="AD85" s="134">
        <f>+IF(AC85='Tabla Valoración controles'!$D$9,'Tabla Valoración controles'!$F$9,IF(Y85=FORMULAS!$A$10,0,'Tabla Valoración controles'!$F$10))</f>
        <v>0</v>
      </c>
      <c r="AE85" s="150"/>
      <c r="AF85" s="134">
        <f>+IF(AE85='Tabla Valoración controles'!$D$9,'Tabla Valoración controles'!$F$9,IF(AA85=FORMULAS!$A$10,0,'Tabla Valoración controles'!$F$10))</f>
        <v>0</v>
      </c>
      <c r="AG85" s="150"/>
      <c r="AH85" s="134">
        <f>+IF(AG85='Tabla Valoración controles'!$D$13,'Tabla Valoración controles'!$F$13,'Tabla Valoración controles'!$F$14)</f>
        <v>0</v>
      </c>
      <c r="AI85" s="193">
        <f t="shared" si="3"/>
        <v>0</v>
      </c>
      <c r="AJ85" s="151"/>
      <c r="AK85" s="152">
        <f>+IF(AJ85=[2]CONTROLES!$C$50,[2]CONTROLES!$D$50,[2]CONTROLES!$D$51)</f>
        <v>0</v>
      </c>
      <c r="AL85" s="151"/>
      <c r="AM85" s="152">
        <f>+IF(AL85=[2]CONTROLES!$C$52,[2]CONTROLES!$D$52,[2]CONTROLES!$D$53)</f>
        <v>0</v>
      </c>
      <c r="AN85" s="151"/>
      <c r="AO85" s="152">
        <f>+IF(AN85=[2]CONTROLES!$C$54,[2]CONTROLES!$D$54,[2]CONTROLES!$D$55)</f>
        <v>0</v>
      </c>
      <c r="AP85" s="151"/>
      <c r="AQ85" s="152">
        <f>+IF(AP85=[2]CONTROLES!$C$56,[2]CONTROLES!$D$56,IF(AP85=[2]CONTROLES!$C$57,[2]CONTROLES!$D$57,[2]CONTROLES!$D$58))</f>
        <v>0</v>
      </c>
      <c r="AR85" s="151"/>
      <c r="AS85" s="152">
        <f>+IF(AR85=[2]CONTROLES!$C$59,[2]CONTROLES!$D$59,[2]CONTROLES!$D$60)</f>
        <v>0</v>
      </c>
      <c r="AT85" s="151"/>
      <c r="AU85" s="152">
        <f>+IF(AT85=[2]CONTROLES!$C$61,[2]CONTROLES!$D$61,[2]CONTROLES!$D$62)</f>
        <v>0</v>
      </c>
      <c r="AV85" s="151"/>
      <c r="AW85" s="153">
        <f>+IF(AV85=[2]CONTROLES!$C$63,[2]CONTROLES!$D$63,IF(AV85=[2]CONTROLES!$C$64,[2]CONTROLES!$D$64,[2]CONTROLES!$D$65))</f>
        <v>0</v>
      </c>
      <c r="AX85" s="153">
        <f t="shared" si="4"/>
        <v>0</v>
      </c>
      <c r="AY85" s="154" t="str">
        <f t="shared" si="5"/>
        <v>Débil</v>
      </c>
      <c r="AZ85" s="361"/>
      <c r="BA85" s="333"/>
      <c r="BB85" s="358"/>
      <c r="BC85" s="352"/>
      <c r="BD85" s="355"/>
      <c r="BE85" s="355"/>
      <c r="BF85" s="136"/>
      <c r="BG85" s="136"/>
      <c r="BH85" s="179"/>
      <c r="BI85" s="136"/>
      <c r="BJ85" s="136"/>
      <c r="BK85" s="136"/>
      <c r="BL85" s="136"/>
      <c r="BM85" s="136" t="s">
        <v>171</v>
      </c>
      <c r="BN85" s="424"/>
      <c r="BO85" s="219"/>
      <c r="BP85" s="219"/>
      <c r="BQ85" s="219"/>
      <c r="BR85" s="219"/>
      <c r="BS85" s="219"/>
      <c r="BT85" s="219"/>
      <c r="BU85" s="219"/>
      <c r="BV85" s="219"/>
      <c r="BW85" s="219"/>
      <c r="BX85" s="219"/>
      <c r="BY85" s="219"/>
      <c r="BZ85" s="219"/>
      <c r="CA85" s="219"/>
      <c r="CB85" s="219"/>
      <c r="CC85" s="219"/>
      <c r="CD85" s="219"/>
      <c r="CE85" s="238"/>
      <c r="CF85" s="238"/>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265"/>
      <c r="DL85" s="265"/>
      <c r="DM85" s="265"/>
      <c r="DN85" s="265"/>
      <c r="DO85" s="265"/>
      <c r="DP85" s="66"/>
      <c r="DQ85" s="66"/>
      <c r="DR85" s="66"/>
      <c r="DS85" s="66"/>
      <c r="DT85" s="268"/>
      <c r="DU85" s="268"/>
      <c r="DV85" s="268"/>
      <c r="DW85" s="268"/>
      <c r="DX85" s="267"/>
      <c r="DY85" s="256"/>
      <c r="DZ85" s="256"/>
      <c r="EA85" s="256"/>
      <c r="EB85" s="256"/>
      <c r="EC85" s="66"/>
      <c r="ED85" s="66"/>
      <c r="EE85" s="66"/>
      <c r="EF85" s="66"/>
      <c r="EG85" s="66"/>
      <c r="EH85" s="327"/>
      <c r="EI85" s="327"/>
      <c r="EJ85" s="327"/>
      <c r="EK85" s="327"/>
    </row>
    <row r="86" spans="1:141" ht="39.75" customHeight="1" x14ac:dyDescent="0.2">
      <c r="A86" s="365"/>
      <c r="B86" s="376"/>
      <c r="C86" s="362"/>
      <c r="D86" s="362"/>
      <c r="E86" s="160"/>
      <c r="F86" s="331"/>
      <c r="G86" s="160"/>
      <c r="H86" s="331"/>
      <c r="I86" s="331"/>
      <c r="J86" s="362"/>
      <c r="K86" s="181"/>
      <c r="L86" s="181"/>
      <c r="M86" s="181"/>
      <c r="N86" s="181"/>
      <c r="O86" s="362"/>
      <c r="P86" s="334"/>
      <c r="Q86" s="353"/>
      <c r="R86" s="334"/>
      <c r="S86" s="353"/>
      <c r="T86" s="356"/>
      <c r="U86" s="148"/>
      <c r="V86" s="156"/>
      <c r="W86" s="156"/>
      <c r="X86" s="156"/>
      <c r="Y86" s="150" t="s">
        <v>115</v>
      </c>
      <c r="Z86" s="134">
        <f>+IF(Y86='Tabla Valoración controles'!$D$4,'Tabla Valoración controles'!$F$4,IF('Mapa Corrupcion'!Y86='Tabla Valoración controles'!$D$5,'Tabla Valoración controles'!$F$5,IF(Y86=FORMULAS!$A$10,0,'Tabla Valoración controles'!$F$6)))</f>
        <v>0</v>
      </c>
      <c r="AA86" s="150"/>
      <c r="AB86" s="135">
        <f>+IF(AA86='Tabla Valoración controles'!$D$7,'Tabla Valoración controles'!$F$7,IF(Y86=FORMULAS!$A$10,0,'Tabla Valoración controles'!$F$8))</f>
        <v>0</v>
      </c>
      <c r="AC86" s="150"/>
      <c r="AD86" s="134">
        <f>+IF(AC86='Tabla Valoración controles'!$D$9,'Tabla Valoración controles'!$F$9,IF(Y86=FORMULAS!$A$10,0,'Tabla Valoración controles'!$F$10))</f>
        <v>0</v>
      </c>
      <c r="AE86" s="150"/>
      <c r="AF86" s="134">
        <f>+IF(AE86='Tabla Valoración controles'!$D$9,'Tabla Valoración controles'!$F$9,IF(AA86=FORMULAS!$A$10,0,'Tabla Valoración controles'!$F$10))</f>
        <v>0</v>
      </c>
      <c r="AG86" s="150"/>
      <c r="AH86" s="134">
        <f>+IF(AG86='Tabla Valoración controles'!$D$13,'Tabla Valoración controles'!$F$13,'Tabla Valoración controles'!$F$14)</f>
        <v>0</v>
      </c>
      <c r="AI86" s="193">
        <f t="shared" si="3"/>
        <v>0</v>
      </c>
      <c r="AJ86" s="151"/>
      <c r="AK86" s="152">
        <f>+IF(AJ86=[2]CONTROLES!$C$50,[2]CONTROLES!$D$50,[2]CONTROLES!$D$51)</f>
        <v>0</v>
      </c>
      <c r="AL86" s="151"/>
      <c r="AM86" s="152">
        <f>+IF(AL86=[2]CONTROLES!$C$52,[2]CONTROLES!$D$52,[2]CONTROLES!$D$53)</f>
        <v>0</v>
      </c>
      <c r="AN86" s="151"/>
      <c r="AO86" s="152">
        <f>+IF(AN86=[2]CONTROLES!$C$54,[2]CONTROLES!$D$54,[2]CONTROLES!$D$55)</f>
        <v>0</v>
      </c>
      <c r="AP86" s="151"/>
      <c r="AQ86" s="152">
        <f>+IF(AP86=[2]CONTROLES!$C$56,[2]CONTROLES!$D$56,IF(AP86=[2]CONTROLES!$C$57,[2]CONTROLES!$D$57,[2]CONTROLES!$D$58))</f>
        <v>0</v>
      </c>
      <c r="AR86" s="151"/>
      <c r="AS86" s="152">
        <f>+IF(AR86=[2]CONTROLES!$C$59,[2]CONTROLES!$D$59,[2]CONTROLES!$D$60)</f>
        <v>0</v>
      </c>
      <c r="AT86" s="151"/>
      <c r="AU86" s="152">
        <f>+IF(AT86=[2]CONTROLES!$C$61,[2]CONTROLES!$D$61,[2]CONTROLES!$D$62)</f>
        <v>0</v>
      </c>
      <c r="AV86" s="151"/>
      <c r="AW86" s="153">
        <f>+IF(AV86=[2]CONTROLES!$C$63,[2]CONTROLES!$D$63,IF(AV86=[2]CONTROLES!$C$64,[2]CONTROLES!$D$64,[2]CONTROLES!$D$65))</f>
        <v>0</v>
      </c>
      <c r="AX86" s="153">
        <f t="shared" si="4"/>
        <v>0</v>
      </c>
      <c r="AY86" s="154" t="str">
        <f t="shared" si="5"/>
        <v>Débil</v>
      </c>
      <c r="AZ86" s="362"/>
      <c r="BA86" s="334"/>
      <c r="BB86" s="359"/>
      <c r="BC86" s="353"/>
      <c r="BD86" s="356"/>
      <c r="BE86" s="356"/>
      <c r="BF86" s="136"/>
      <c r="BG86" s="136"/>
      <c r="BH86" s="179"/>
      <c r="BI86" s="136"/>
      <c r="BJ86" s="136"/>
      <c r="BK86" s="136"/>
      <c r="BL86" s="136"/>
      <c r="BM86" s="136" t="s">
        <v>171</v>
      </c>
      <c r="BN86" s="425"/>
      <c r="BO86" s="219"/>
      <c r="BP86" s="219"/>
      <c r="BQ86" s="219"/>
      <c r="BR86" s="219"/>
      <c r="BS86" s="219"/>
      <c r="BT86" s="219"/>
      <c r="BU86" s="219"/>
      <c r="BV86" s="219"/>
      <c r="BW86" s="219"/>
      <c r="BX86" s="219"/>
      <c r="BY86" s="219"/>
      <c r="BZ86" s="219"/>
      <c r="CA86" s="219"/>
      <c r="CB86" s="219"/>
      <c r="CC86" s="219"/>
      <c r="CD86" s="219"/>
      <c r="CE86" s="238"/>
      <c r="CF86" s="238"/>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265"/>
      <c r="DL86" s="265"/>
      <c r="DM86" s="265"/>
      <c r="DN86" s="265"/>
      <c r="DO86" s="265"/>
      <c r="DP86" s="66"/>
      <c r="DQ86" s="66"/>
      <c r="DR86" s="66"/>
      <c r="DS86" s="66"/>
      <c r="DT86" s="268"/>
      <c r="DU86" s="268"/>
      <c r="DV86" s="268"/>
      <c r="DW86" s="268"/>
      <c r="DX86" s="267"/>
      <c r="DY86" s="257"/>
      <c r="DZ86" s="257"/>
      <c r="EA86" s="257"/>
      <c r="EB86" s="257"/>
      <c r="EC86" s="66"/>
      <c r="ED86" s="66"/>
      <c r="EE86" s="66"/>
      <c r="EF86" s="66"/>
      <c r="EG86" s="66"/>
      <c r="EH86" s="328"/>
      <c r="EI86" s="328"/>
      <c r="EJ86" s="328"/>
      <c r="EK86" s="328"/>
    </row>
    <row r="87" spans="1:141" ht="66" customHeight="1" x14ac:dyDescent="0.2">
      <c r="A87" s="363">
        <v>14</v>
      </c>
      <c r="B87" s="374" t="s">
        <v>136</v>
      </c>
      <c r="C87" s="360" t="str">
        <f>VLOOKUP(B87,FORMULAS!$A$30:$B$46,2,0)</f>
        <v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v>
      </c>
      <c r="D87" s="360" t="str">
        <f>VLOOKUP(B87,FORMULAS!$A$30:$C$46,3,0)</f>
        <v>Jefe Oficina de Tecnologías de la Información y las Comunicaciones</v>
      </c>
      <c r="E87" s="160" t="s">
        <v>464</v>
      </c>
      <c r="F87" s="329" t="s">
        <v>463</v>
      </c>
      <c r="G87" s="160" t="s">
        <v>465</v>
      </c>
      <c r="H87" s="329" t="s">
        <v>461</v>
      </c>
      <c r="I87" s="329" t="s">
        <v>462</v>
      </c>
      <c r="J87" s="360" t="s">
        <v>605</v>
      </c>
      <c r="K87" s="147" t="s">
        <v>650</v>
      </c>
      <c r="L87" s="147" t="s">
        <v>650</v>
      </c>
      <c r="M87" s="147" t="s">
        <v>650</v>
      </c>
      <c r="N87" s="147" t="s">
        <v>650</v>
      </c>
      <c r="O87" s="360" t="s">
        <v>286</v>
      </c>
      <c r="P87" s="332" t="str">
        <f>VLOOKUP(O87,FORMULAS!$A$77:$B$82,2,0)</f>
        <v>Rara vez</v>
      </c>
      <c r="Q87" s="351" t="str">
        <f>+P87</f>
        <v>Rara vez</v>
      </c>
      <c r="R87" s="332" t="str">
        <f>VLOOKUP(A87,'Impacto Ri Inhe'!$B$5:$AF$41,31,1)</f>
        <v>Mayor</v>
      </c>
      <c r="S87" s="351" t="str">
        <f>CONCATENATE(R87,"-",Q87)</f>
        <v>Mayor-Rara vez</v>
      </c>
      <c r="T87" s="354" t="str">
        <f>VLOOKUP(S87,FORMULAS!$I$77:$J$97,2,0)</f>
        <v>Alto</v>
      </c>
      <c r="U87" s="148">
        <v>1</v>
      </c>
      <c r="V87" s="149" t="s">
        <v>783</v>
      </c>
      <c r="W87" s="149" t="s">
        <v>469</v>
      </c>
      <c r="X87" s="149" t="s">
        <v>470</v>
      </c>
      <c r="Y87" s="150" t="s">
        <v>12</v>
      </c>
      <c r="Z87" s="134">
        <f>+IF(Y87='Tabla Valoración controles'!$D$4,'Tabla Valoración controles'!$F$4,IF('Mapa Corrupcion'!Y87='Tabla Valoración controles'!$D$5,'Tabla Valoración controles'!$F$5,IF(Y87=FORMULAS!$A$10,0,'Tabla Valoración controles'!$F$6)))</f>
        <v>0.25</v>
      </c>
      <c r="AA87" s="150" t="s">
        <v>9</v>
      </c>
      <c r="AB87" s="135">
        <f>+IF(AA87='Tabla Valoración controles'!$D$7,'Tabla Valoración controles'!$F$7,IF(Y87=FORMULAS!$A$10,0,'Tabla Valoración controles'!$F$8))</f>
        <v>0.25</v>
      </c>
      <c r="AC87" s="150" t="s">
        <v>17</v>
      </c>
      <c r="AD87" s="134">
        <f>+IF(AC87='Tabla Valoración controles'!$D$9,'Tabla Valoración controles'!$F$9,IF(Y87=FORMULAS!$A$10,0,'Tabla Valoración controles'!$F$10))</f>
        <v>0</v>
      </c>
      <c r="AE87" s="150" t="s">
        <v>20</v>
      </c>
      <c r="AF87" s="134">
        <f>+IF(AE87='Tabla Valoración controles'!$D$9,'Tabla Valoración controles'!$F$9,IF(AA87=FORMULAS!$A$10,0,'Tabla Valoración controles'!$F$10))</f>
        <v>0</v>
      </c>
      <c r="AG87" s="150" t="s">
        <v>77</v>
      </c>
      <c r="AH87" s="134">
        <f>+IF(AG87='Tabla Valoración controles'!$D$13,'Tabla Valoración controles'!$F$13,'Tabla Valoración controles'!$F$14)</f>
        <v>0</v>
      </c>
      <c r="AI87" s="193">
        <f t="shared" si="3"/>
        <v>0.5</v>
      </c>
      <c r="AJ87" s="151" t="s">
        <v>685</v>
      </c>
      <c r="AK87" s="152">
        <f>+IF(AJ87=[2]CONTROLES!$C$50,[2]CONTROLES!$D$50,[2]CONTROLES!$D$51)</f>
        <v>15</v>
      </c>
      <c r="AL87" s="151" t="s">
        <v>691</v>
      </c>
      <c r="AM87" s="152">
        <f>+IF(AL87=[2]CONTROLES!$C$52,[2]CONTROLES!$D$52,[2]CONTROLES!$D$53)</f>
        <v>15</v>
      </c>
      <c r="AN87" s="151" t="s">
        <v>694</v>
      </c>
      <c r="AO87" s="152">
        <f>+IF(AN87=[2]CONTROLES!$C$54,[2]CONTROLES!$D$54,[2]CONTROLES!$D$55)</f>
        <v>15</v>
      </c>
      <c r="AP87" s="151" t="s">
        <v>697</v>
      </c>
      <c r="AQ87" s="152">
        <f>+IF(AP87=[2]CONTROLES!$C$56,[2]CONTROLES!$D$56,IF(AP87=[2]CONTROLES!$C$57,[2]CONTROLES!$D$57,[2]CONTROLES!$D$58))</f>
        <v>15</v>
      </c>
      <c r="AR87" s="151" t="s">
        <v>701</v>
      </c>
      <c r="AS87" s="152">
        <f>+IF(AR87=[2]CONTROLES!$C$59,[2]CONTROLES!$D$59,[2]CONTROLES!$D$60)</f>
        <v>15</v>
      </c>
      <c r="AT87" s="151" t="s">
        <v>704</v>
      </c>
      <c r="AU87" s="152">
        <f>+IF(AT87=[2]CONTROLES!$C$61,[2]CONTROLES!$D$61,[2]CONTROLES!$D$62)</f>
        <v>15</v>
      </c>
      <c r="AV87" s="151" t="s">
        <v>707</v>
      </c>
      <c r="AW87" s="153">
        <f>+IF(AV87=[2]CONTROLES!$C$63,[2]CONTROLES!$D$63,IF(AV87=[2]CONTROLES!$C$64,[2]CONTROLES!$D$64,[2]CONTROLES!$D$65))</f>
        <v>10</v>
      </c>
      <c r="AX87" s="153">
        <f t="shared" si="4"/>
        <v>100</v>
      </c>
      <c r="AY87" s="154" t="str">
        <f t="shared" si="5"/>
        <v>Fuerte</v>
      </c>
      <c r="AZ87" s="360" t="s">
        <v>286</v>
      </c>
      <c r="BA87" s="332" t="str">
        <f>VLOOKUP(AZ87,FORMULAS!$A$77:$B$82,2,0)</f>
        <v>Rara vez</v>
      </c>
      <c r="BB87" s="357" t="str">
        <f>+R87</f>
        <v>Mayor</v>
      </c>
      <c r="BC87" s="351" t="str">
        <f>CONCATENATE(BB87,"-",BA87)</f>
        <v>Mayor-Rara vez</v>
      </c>
      <c r="BD87" s="354" t="str">
        <f>VLOOKUP(BC87,FORMULAS!$I$77:$J$97,2,0)</f>
        <v>Alto</v>
      </c>
      <c r="BE87" s="354" t="s">
        <v>118</v>
      </c>
      <c r="BF87" s="179" t="s">
        <v>471</v>
      </c>
      <c r="BG87" s="179" t="s">
        <v>475</v>
      </c>
      <c r="BH87" s="179" t="s">
        <v>222</v>
      </c>
      <c r="BI87" s="155">
        <v>44958</v>
      </c>
      <c r="BJ87" s="155">
        <v>45260</v>
      </c>
      <c r="BK87" s="179" t="s">
        <v>472</v>
      </c>
      <c r="BL87" s="179" t="s">
        <v>474</v>
      </c>
      <c r="BM87" s="136" t="s">
        <v>173</v>
      </c>
      <c r="BN87" s="423" t="s">
        <v>476</v>
      </c>
      <c r="BO87" s="219"/>
      <c r="BP87" s="219"/>
      <c r="BQ87" s="219"/>
      <c r="BR87" s="219"/>
      <c r="BS87" s="219"/>
      <c r="BT87" s="219"/>
      <c r="BU87" s="219"/>
      <c r="BV87" s="219"/>
      <c r="BW87" s="219"/>
      <c r="BX87" s="219"/>
      <c r="BY87" s="219"/>
      <c r="BZ87" s="219"/>
      <c r="CA87" s="219"/>
      <c r="CB87" s="219"/>
      <c r="CC87" s="219"/>
      <c r="CD87" s="219"/>
      <c r="CE87" s="207"/>
      <c r="CF87" s="207"/>
      <c r="CG87" s="226"/>
      <c r="CH87" s="226"/>
      <c r="CI87" s="207"/>
      <c r="CJ87" s="207"/>
      <c r="CK87" s="207"/>
      <c r="CL87" s="218"/>
      <c r="CM87" s="207"/>
      <c r="CN87" s="207"/>
      <c r="CO87" s="226"/>
      <c r="CP87" s="226"/>
      <c r="CQ87" s="207"/>
      <c r="CR87" s="207"/>
      <c r="CS87" s="226"/>
      <c r="CT87" s="226"/>
      <c r="CU87" s="298"/>
      <c r="CV87" s="298"/>
      <c r="CW87" s="298"/>
      <c r="CX87" s="298"/>
      <c r="CY87" s="298"/>
      <c r="CZ87" s="298"/>
      <c r="DA87" s="298"/>
      <c r="DB87" s="299"/>
      <c r="DC87" s="298"/>
      <c r="DD87" s="298"/>
      <c r="DE87" s="298"/>
      <c r="DF87" s="299"/>
      <c r="DG87" s="298"/>
      <c r="DH87" s="298"/>
      <c r="DI87" s="298"/>
      <c r="DJ87" s="299"/>
      <c r="DK87" s="263"/>
      <c r="DL87" s="263"/>
      <c r="DM87" s="263"/>
      <c r="DN87" s="285"/>
      <c r="DO87" s="263"/>
      <c r="DP87" s="66"/>
      <c r="DQ87" s="66"/>
      <c r="DR87" s="66"/>
      <c r="DS87" s="66"/>
      <c r="DT87" s="265"/>
      <c r="DU87" s="263"/>
      <c r="DV87" s="263"/>
      <c r="DW87" s="266"/>
      <c r="DX87" s="267"/>
      <c r="DY87" s="286"/>
      <c r="DZ87" s="286"/>
      <c r="EA87" s="258"/>
      <c r="EB87" s="258"/>
      <c r="EC87" s="244"/>
      <c r="ED87" s="66"/>
      <c r="EE87" s="247"/>
      <c r="EF87" s="254"/>
      <c r="EG87" s="66"/>
      <c r="EH87" s="326"/>
      <c r="EI87" s="326"/>
      <c r="EJ87" s="326"/>
      <c r="EK87" s="326"/>
    </row>
    <row r="88" spans="1:141" ht="79.5" customHeight="1" x14ac:dyDescent="0.2">
      <c r="A88" s="364"/>
      <c r="B88" s="375"/>
      <c r="C88" s="361"/>
      <c r="D88" s="361"/>
      <c r="E88" s="160"/>
      <c r="F88" s="330"/>
      <c r="G88" s="160" t="s">
        <v>466</v>
      </c>
      <c r="H88" s="330"/>
      <c r="I88" s="330"/>
      <c r="J88" s="361"/>
      <c r="K88" s="180"/>
      <c r="L88" s="180"/>
      <c r="M88" s="180"/>
      <c r="N88" s="180"/>
      <c r="O88" s="361"/>
      <c r="P88" s="333"/>
      <c r="Q88" s="352"/>
      <c r="R88" s="333"/>
      <c r="S88" s="352"/>
      <c r="T88" s="355"/>
      <c r="U88" s="148">
        <v>2</v>
      </c>
      <c r="V88" s="149" t="s">
        <v>659</v>
      </c>
      <c r="W88" s="149" t="s">
        <v>469</v>
      </c>
      <c r="X88" s="149" t="s">
        <v>784</v>
      </c>
      <c r="Y88" s="150" t="s">
        <v>13</v>
      </c>
      <c r="Z88" s="134">
        <f>+IF(Y88='Tabla Valoración controles'!$D$4,'Tabla Valoración controles'!$F$4,IF('Mapa Corrupcion'!Y88='Tabla Valoración controles'!$D$5,'Tabla Valoración controles'!$F$5,IF(Y88=FORMULAS!$A$10,0,'Tabla Valoración controles'!$F$6)))</f>
        <v>0.15</v>
      </c>
      <c r="AA88" s="150" t="s">
        <v>8</v>
      </c>
      <c r="AB88" s="135">
        <f>+IF(AA88='Tabla Valoración controles'!$D$7,'Tabla Valoración controles'!$F$7,IF(Y88=FORMULAS!$A$10,0,'Tabla Valoración controles'!$F$8))</f>
        <v>0.15</v>
      </c>
      <c r="AC88" s="150" t="s">
        <v>17</v>
      </c>
      <c r="AD88" s="134">
        <f>+IF(AC88='Tabla Valoración controles'!$D$9,'Tabla Valoración controles'!$F$9,IF(Y88=FORMULAS!$A$10,0,'Tabla Valoración controles'!$F$10))</f>
        <v>0</v>
      </c>
      <c r="AE88" s="150" t="s">
        <v>20</v>
      </c>
      <c r="AF88" s="134">
        <f>+IF(AE88='Tabla Valoración controles'!$D$9,'Tabla Valoración controles'!$F$9,IF(AA88=FORMULAS!$A$10,0,'Tabla Valoración controles'!$F$10))</f>
        <v>0</v>
      </c>
      <c r="AG88" s="150" t="s">
        <v>77</v>
      </c>
      <c r="AH88" s="134">
        <f>+IF(AG88='Tabla Valoración controles'!$D$13,'Tabla Valoración controles'!$F$13,'Tabla Valoración controles'!$F$14)</f>
        <v>0</v>
      </c>
      <c r="AI88" s="193">
        <f t="shared" si="3"/>
        <v>0.3</v>
      </c>
      <c r="AJ88" s="151" t="s">
        <v>685</v>
      </c>
      <c r="AK88" s="152">
        <f>+IF(AJ88=[2]CONTROLES!$C$50,[2]CONTROLES!$D$50,[2]CONTROLES!$D$51)</f>
        <v>15</v>
      </c>
      <c r="AL88" s="151" t="s">
        <v>691</v>
      </c>
      <c r="AM88" s="152">
        <f>+IF(AL88=[2]CONTROLES!$C$52,[2]CONTROLES!$D$52,[2]CONTROLES!$D$53)</f>
        <v>15</v>
      </c>
      <c r="AN88" s="151" t="s">
        <v>694</v>
      </c>
      <c r="AO88" s="152">
        <f>+IF(AN88=[2]CONTROLES!$C$54,[2]CONTROLES!$D$54,[2]CONTROLES!$D$55)</f>
        <v>15</v>
      </c>
      <c r="AP88" s="151" t="s">
        <v>698</v>
      </c>
      <c r="AQ88" s="152">
        <f>+IF(AP88=[2]CONTROLES!$C$56,[2]CONTROLES!$D$56,IF(AP88=[2]CONTROLES!$C$57,[2]CONTROLES!$D$57,[2]CONTROLES!$D$58))</f>
        <v>10</v>
      </c>
      <c r="AR88" s="151" t="s">
        <v>701</v>
      </c>
      <c r="AS88" s="152">
        <f>+IF(AR88=[2]CONTROLES!$C$59,[2]CONTROLES!$D$59,[2]CONTROLES!$D$60)</f>
        <v>15</v>
      </c>
      <c r="AT88" s="151" t="s">
        <v>704</v>
      </c>
      <c r="AU88" s="152">
        <f>+IF(AT88=[2]CONTROLES!$C$61,[2]CONTROLES!$D$61,[2]CONTROLES!$D$62)</f>
        <v>15</v>
      </c>
      <c r="AV88" s="151" t="s">
        <v>707</v>
      </c>
      <c r="AW88" s="153">
        <f>+IF(AV88=[2]CONTROLES!$C$63,[2]CONTROLES!$D$63,IF(AV88=[2]CONTROLES!$C$64,[2]CONTROLES!$D$64,[2]CONTROLES!$D$65))</f>
        <v>10</v>
      </c>
      <c r="AX88" s="153">
        <f t="shared" si="4"/>
        <v>95</v>
      </c>
      <c r="AY88" s="154" t="str">
        <f t="shared" si="5"/>
        <v>Moderado</v>
      </c>
      <c r="AZ88" s="361"/>
      <c r="BA88" s="333"/>
      <c r="BB88" s="358"/>
      <c r="BC88" s="352"/>
      <c r="BD88" s="355"/>
      <c r="BE88" s="355"/>
      <c r="BF88" s="179" t="s">
        <v>660</v>
      </c>
      <c r="BG88" s="179" t="s">
        <v>475</v>
      </c>
      <c r="BH88" s="179" t="s">
        <v>226</v>
      </c>
      <c r="BI88" s="155">
        <v>44958</v>
      </c>
      <c r="BJ88" s="155">
        <v>45291</v>
      </c>
      <c r="BK88" s="179" t="s">
        <v>473</v>
      </c>
      <c r="BL88" s="179" t="s">
        <v>661</v>
      </c>
      <c r="BM88" s="136" t="s">
        <v>173</v>
      </c>
      <c r="BN88" s="424"/>
      <c r="BO88" s="219"/>
      <c r="BP88" s="219"/>
      <c r="BQ88" s="219"/>
      <c r="BR88" s="219"/>
      <c r="BS88" s="219"/>
      <c r="BT88" s="219"/>
      <c r="BU88" s="219"/>
      <c r="BV88" s="219"/>
      <c r="BW88" s="219"/>
      <c r="BX88" s="219"/>
      <c r="BY88" s="219"/>
      <c r="BZ88" s="219"/>
      <c r="CA88" s="219"/>
      <c r="CB88" s="219"/>
      <c r="CC88" s="219"/>
      <c r="CD88" s="219"/>
      <c r="CE88" s="207"/>
      <c r="CF88" s="207"/>
      <c r="CG88" s="207"/>
      <c r="CH88" s="218"/>
      <c r="CI88" s="207"/>
      <c r="CJ88" s="207"/>
      <c r="CK88" s="207"/>
      <c r="CL88" s="218"/>
      <c r="CM88" s="207"/>
      <c r="CN88" s="207"/>
      <c r="CO88" s="207"/>
      <c r="CP88" s="218"/>
      <c r="CQ88" s="207"/>
      <c r="CR88" s="207"/>
      <c r="CS88" s="207"/>
      <c r="CT88" s="218"/>
      <c r="CU88" s="298"/>
      <c r="CV88" s="298"/>
      <c r="CW88" s="298"/>
      <c r="CX88" s="299"/>
      <c r="CY88" s="298"/>
      <c r="CZ88" s="298"/>
      <c r="DA88" s="298"/>
      <c r="DB88" s="299"/>
      <c r="DC88" s="298"/>
      <c r="DD88" s="298"/>
      <c r="DE88" s="298"/>
      <c r="DF88" s="299"/>
      <c r="DG88" s="298"/>
      <c r="DH88" s="298"/>
      <c r="DI88" s="298"/>
      <c r="DJ88" s="299"/>
      <c r="DK88" s="263"/>
      <c r="DL88" s="263"/>
      <c r="DM88" s="263"/>
      <c r="DN88" s="285"/>
      <c r="DO88" s="263"/>
      <c r="DP88" s="66"/>
      <c r="DQ88" s="66"/>
      <c r="DR88" s="66"/>
      <c r="DS88" s="66"/>
      <c r="DT88" s="265"/>
      <c r="DU88" s="263"/>
      <c r="DV88" s="263"/>
      <c r="DW88" s="266"/>
      <c r="DX88" s="267"/>
      <c r="DY88" s="286"/>
      <c r="DZ88" s="286"/>
      <c r="EA88" s="258"/>
      <c r="EB88" s="256"/>
      <c r="EC88" s="244"/>
      <c r="ED88" s="66"/>
      <c r="EE88" s="247"/>
      <c r="EF88" s="254"/>
      <c r="EG88" s="66"/>
      <c r="EH88" s="327"/>
      <c r="EI88" s="327"/>
      <c r="EJ88" s="327"/>
      <c r="EK88" s="327"/>
    </row>
    <row r="89" spans="1:141" ht="39.75" customHeight="1" x14ac:dyDescent="0.2">
      <c r="A89" s="364"/>
      <c r="B89" s="375"/>
      <c r="C89" s="361"/>
      <c r="D89" s="361"/>
      <c r="E89" s="160"/>
      <c r="F89" s="330"/>
      <c r="G89" s="160" t="s">
        <v>467</v>
      </c>
      <c r="H89" s="330"/>
      <c r="I89" s="330"/>
      <c r="J89" s="361"/>
      <c r="K89" s="180"/>
      <c r="L89" s="180"/>
      <c r="M89" s="180"/>
      <c r="N89" s="180"/>
      <c r="O89" s="361"/>
      <c r="P89" s="333"/>
      <c r="Q89" s="352"/>
      <c r="R89" s="333"/>
      <c r="S89" s="352"/>
      <c r="T89" s="355"/>
      <c r="U89" s="148"/>
      <c r="V89" s="156"/>
      <c r="W89" s="156"/>
      <c r="X89" s="156"/>
      <c r="Y89" s="150" t="s">
        <v>115</v>
      </c>
      <c r="Z89" s="134">
        <f>+IF(Y89='Tabla Valoración controles'!$D$4,'Tabla Valoración controles'!$F$4,IF('Mapa Corrupcion'!Y89='Tabla Valoración controles'!$D$5,'Tabla Valoración controles'!$F$5,IF(Y89=FORMULAS!$A$10,0,'Tabla Valoración controles'!$F$6)))</f>
        <v>0</v>
      </c>
      <c r="AA89" s="150"/>
      <c r="AB89" s="135">
        <f>+IF(AA89='Tabla Valoración controles'!$D$7,'Tabla Valoración controles'!$F$7,IF(Y89=FORMULAS!$A$10,0,'Tabla Valoración controles'!$F$8))</f>
        <v>0</v>
      </c>
      <c r="AC89" s="150"/>
      <c r="AD89" s="134">
        <f>+IF(AC89='Tabla Valoración controles'!$D$9,'Tabla Valoración controles'!$F$9,IF(Y89=FORMULAS!$A$10,0,'Tabla Valoración controles'!$F$10))</f>
        <v>0</v>
      </c>
      <c r="AE89" s="150"/>
      <c r="AF89" s="134">
        <f>+IF(AE89='Tabla Valoración controles'!$D$9,'Tabla Valoración controles'!$F$9,IF(AA89=FORMULAS!$A$10,0,'Tabla Valoración controles'!$F$10))</f>
        <v>0</v>
      </c>
      <c r="AG89" s="150"/>
      <c r="AH89" s="134">
        <f>+IF(AG89='Tabla Valoración controles'!$D$13,'Tabla Valoración controles'!$F$13,'Tabla Valoración controles'!$F$14)</f>
        <v>0</v>
      </c>
      <c r="AI89" s="193">
        <f t="shared" si="3"/>
        <v>0</v>
      </c>
      <c r="AJ89" s="151"/>
      <c r="AK89" s="152">
        <f>+IF(AJ89=[2]CONTROLES!$C$50,[2]CONTROLES!$D$50,[2]CONTROLES!$D$51)</f>
        <v>0</v>
      </c>
      <c r="AL89" s="151"/>
      <c r="AM89" s="152">
        <f>+IF(AL89=[2]CONTROLES!$C$52,[2]CONTROLES!$D$52,[2]CONTROLES!$D$53)</f>
        <v>0</v>
      </c>
      <c r="AN89" s="151"/>
      <c r="AO89" s="152">
        <f>+IF(AN89=[2]CONTROLES!$C$54,[2]CONTROLES!$D$54,[2]CONTROLES!$D$55)</f>
        <v>0</v>
      </c>
      <c r="AP89" s="151"/>
      <c r="AQ89" s="152">
        <f>+IF(AP89=[2]CONTROLES!$C$56,[2]CONTROLES!$D$56,IF(AP89=[2]CONTROLES!$C$57,[2]CONTROLES!$D$57,[2]CONTROLES!$D$58))</f>
        <v>0</v>
      </c>
      <c r="AR89" s="151"/>
      <c r="AS89" s="152">
        <f>+IF(AR89=[2]CONTROLES!$C$59,[2]CONTROLES!$D$59,[2]CONTROLES!$D$60)</f>
        <v>0</v>
      </c>
      <c r="AT89" s="151"/>
      <c r="AU89" s="152">
        <f>+IF(AT89=[2]CONTROLES!$C$61,[2]CONTROLES!$D$61,[2]CONTROLES!$D$62)</f>
        <v>0</v>
      </c>
      <c r="AV89" s="151"/>
      <c r="AW89" s="153">
        <f>+IF(AV89=[2]CONTROLES!$C$63,[2]CONTROLES!$D$63,IF(AV89=[2]CONTROLES!$C$64,[2]CONTROLES!$D$64,[2]CONTROLES!$D$65))</f>
        <v>0</v>
      </c>
      <c r="AX89" s="153">
        <f t="shared" si="4"/>
        <v>0</v>
      </c>
      <c r="AY89" s="154" t="str">
        <f t="shared" si="5"/>
        <v>Débil</v>
      </c>
      <c r="AZ89" s="361"/>
      <c r="BA89" s="333"/>
      <c r="BB89" s="358"/>
      <c r="BC89" s="352"/>
      <c r="BD89" s="355"/>
      <c r="BE89" s="355"/>
      <c r="BF89" s="136"/>
      <c r="BG89" s="136"/>
      <c r="BH89" s="179"/>
      <c r="BI89" s="136"/>
      <c r="BJ89" s="136"/>
      <c r="BK89" s="136"/>
      <c r="BL89" s="136"/>
      <c r="BM89" s="136" t="s">
        <v>171</v>
      </c>
      <c r="BN89" s="424"/>
      <c r="BO89" s="219"/>
      <c r="BP89" s="219"/>
      <c r="BQ89" s="219"/>
      <c r="BR89" s="219"/>
      <c r="BS89" s="219"/>
      <c r="BT89" s="219"/>
      <c r="BU89" s="219"/>
      <c r="BV89" s="219"/>
      <c r="BW89" s="219"/>
      <c r="BX89" s="219"/>
      <c r="BY89" s="219"/>
      <c r="BZ89" s="219"/>
      <c r="CA89" s="219"/>
      <c r="CB89" s="219"/>
      <c r="CC89" s="219"/>
      <c r="CD89" s="219"/>
      <c r="CE89" s="238"/>
      <c r="CF89" s="238"/>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c r="DH89" s="136"/>
      <c r="DI89" s="136"/>
      <c r="DJ89" s="136"/>
      <c r="DK89" s="265"/>
      <c r="DL89" s="265"/>
      <c r="DM89" s="265"/>
      <c r="DN89" s="265"/>
      <c r="DO89" s="265"/>
      <c r="DP89" s="66"/>
      <c r="DQ89" s="66"/>
      <c r="DR89" s="66"/>
      <c r="DS89" s="66"/>
      <c r="DT89" s="268"/>
      <c r="DU89" s="268"/>
      <c r="DV89" s="268"/>
      <c r="DW89" s="268"/>
      <c r="DX89" s="267"/>
      <c r="DY89" s="256"/>
      <c r="DZ89" s="256"/>
      <c r="EA89" s="256"/>
      <c r="EB89" s="256"/>
      <c r="EC89" s="66"/>
      <c r="ED89" s="66"/>
      <c r="EE89" s="66"/>
      <c r="EF89" s="66"/>
      <c r="EG89" s="66"/>
      <c r="EH89" s="327"/>
      <c r="EI89" s="327"/>
      <c r="EJ89" s="327"/>
      <c r="EK89" s="327"/>
    </row>
    <row r="90" spans="1:141" ht="39.75" customHeight="1" x14ac:dyDescent="0.2">
      <c r="A90" s="364"/>
      <c r="B90" s="375"/>
      <c r="C90" s="361"/>
      <c r="D90" s="361"/>
      <c r="E90" s="160"/>
      <c r="F90" s="330"/>
      <c r="G90" s="160" t="s">
        <v>468</v>
      </c>
      <c r="H90" s="330"/>
      <c r="I90" s="330"/>
      <c r="J90" s="361"/>
      <c r="K90" s="180"/>
      <c r="L90" s="180"/>
      <c r="M90" s="180"/>
      <c r="N90" s="180"/>
      <c r="O90" s="361"/>
      <c r="P90" s="333"/>
      <c r="Q90" s="352"/>
      <c r="R90" s="333"/>
      <c r="S90" s="352"/>
      <c r="T90" s="355"/>
      <c r="U90" s="148"/>
      <c r="V90" s="156"/>
      <c r="W90" s="156"/>
      <c r="X90" s="156"/>
      <c r="Y90" s="150" t="s">
        <v>115</v>
      </c>
      <c r="Z90" s="134">
        <f>+IF(Y90='Tabla Valoración controles'!$D$4,'Tabla Valoración controles'!$F$4,IF('Mapa Corrupcion'!Y90='Tabla Valoración controles'!$D$5,'Tabla Valoración controles'!$F$5,IF(Y90=FORMULAS!$A$10,0,'Tabla Valoración controles'!$F$6)))</f>
        <v>0</v>
      </c>
      <c r="AA90" s="150"/>
      <c r="AB90" s="135">
        <f>+IF(AA90='Tabla Valoración controles'!$D$7,'Tabla Valoración controles'!$F$7,IF(Y90=FORMULAS!$A$10,0,'Tabla Valoración controles'!$F$8))</f>
        <v>0</v>
      </c>
      <c r="AC90" s="150"/>
      <c r="AD90" s="134">
        <f>+IF(AC90='Tabla Valoración controles'!$D$9,'Tabla Valoración controles'!$F$9,IF(Y90=FORMULAS!$A$10,0,'Tabla Valoración controles'!$F$10))</f>
        <v>0</v>
      </c>
      <c r="AE90" s="150"/>
      <c r="AF90" s="134">
        <f>+IF(AE90='Tabla Valoración controles'!$D$9,'Tabla Valoración controles'!$F$9,IF(AA90=FORMULAS!$A$10,0,'Tabla Valoración controles'!$F$10))</f>
        <v>0</v>
      </c>
      <c r="AG90" s="150"/>
      <c r="AH90" s="134">
        <f>+IF(AG90='Tabla Valoración controles'!$D$13,'Tabla Valoración controles'!$F$13,'Tabla Valoración controles'!$F$14)</f>
        <v>0</v>
      </c>
      <c r="AI90" s="193">
        <f t="shared" si="3"/>
        <v>0</v>
      </c>
      <c r="AJ90" s="151"/>
      <c r="AK90" s="152">
        <f>+IF(AJ90=[2]CONTROLES!$C$50,[2]CONTROLES!$D$50,[2]CONTROLES!$D$51)</f>
        <v>0</v>
      </c>
      <c r="AL90" s="151"/>
      <c r="AM90" s="152">
        <f>+IF(AL90=[2]CONTROLES!$C$52,[2]CONTROLES!$D$52,[2]CONTROLES!$D$53)</f>
        <v>0</v>
      </c>
      <c r="AN90" s="151"/>
      <c r="AO90" s="152">
        <f>+IF(AN90=[2]CONTROLES!$C$54,[2]CONTROLES!$D$54,[2]CONTROLES!$D$55)</f>
        <v>0</v>
      </c>
      <c r="AP90" s="151"/>
      <c r="AQ90" s="152">
        <f>+IF(AP90=[2]CONTROLES!$C$56,[2]CONTROLES!$D$56,IF(AP90=[2]CONTROLES!$C$57,[2]CONTROLES!$D$57,[2]CONTROLES!$D$58))</f>
        <v>0</v>
      </c>
      <c r="AR90" s="151"/>
      <c r="AS90" s="152">
        <f>+IF(AR90=[2]CONTROLES!$C$59,[2]CONTROLES!$D$59,[2]CONTROLES!$D$60)</f>
        <v>0</v>
      </c>
      <c r="AT90" s="151"/>
      <c r="AU90" s="152">
        <f>+IF(AT90=[2]CONTROLES!$C$61,[2]CONTROLES!$D$61,[2]CONTROLES!$D$62)</f>
        <v>0</v>
      </c>
      <c r="AV90" s="151"/>
      <c r="AW90" s="153">
        <f>+IF(AV90=[2]CONTROLES!$C$63,[2]CONTROLES!$D$63,IF(AV90=[2]CONTROLES!$C$64,[2]CONTROLES!$D$64,[2]CONTROLES!$D$65))</f>
        <v>0</v>
      </c>
      <c r="AX90" s="153">
        <f t="shared" si="4"/>
        <v>0</v>
      </c>
      <c r="AY90" s="154" t="str">
        <f t="shared" si="5"/>
        <v>Débil</v>
      </c>
      <c r="AZ90" s="361"/>
      <c r="BA90" s="333"/>
      <c r="BB90" s="358"/>
      <c r="BC90" s="352"/>
      <c r="BD90" s="355"/>
      <c r="BE90" s="355"/>
      <c r="BF90" s="136"/>
      <c r="BG90" s="136"/>
      <c r="BH90" s="179"/>
      <c r="BI90" s="136"/>
      <c r="BJ90" s="136"/>
      <c r="BK90" s="136"/>
      <c r="BL90" s="136"/>
      <c r="BM90" s="136" t="s">
        <v>171</v>
      </c>
      <c r="BN90" s="424"/>
      <c r="BO90" s="219"/>
      <c r="BP90" s="219"/>
      <c r="BQ90" s="219"/>
      <c r="BR90" s="219"/>
      <c r="BS90" s="219"/>
      <c r="BT90" s="219"/>
      <c r="BU90" s="219"/>
      <c r="BV90" s="219"/>
      <c r="BW90" s="219"/>
      <c r="BX90" s="219"/>
      <c r="BY90" s="219"/>
      <c r="BZ90" s="219"/>
      <c r="CA90" s="219"/>
      <c r="CB90" s="219"/>
      <c r="CC90" s="219"/>
      <c r="CD90" s="219"/>
      <c r="CE90" s="238"/>
      <c r="CF90" s="238"/>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265"/>
      <c r="DL90" s="265"/>
      <c r="DM90" s="265"/>
      <c r="DN90" s="265"/>
      <c r="DO90" s="265"/>
      <c r="DP90" s="66"/>
      <c r="DQ90" s="66"/>
      <c r="DR90" s="66"/>
      <c r="DS90" s="66"/>
      <c r="DT90" s="268"/>
      <c r="DU90" s="268"/>
      <c r="DV90" s="268"/>
      <c r="DW90" s="268"/>
      <c r="DX90" s="267"/>
      <c r="DY90" s="256"/>
      <c r="DZ90" s="256"/>
      <c r="EA90" s="256"/>
      <c r="EB90" s="256"/>
      <c r="EC90" s="66"/>
      <c r="ED90" s="66"/>
      <c r="EE90" s="66"/>
      <c r="EF90" s="66"/>
      <c r="EG90" s="66"/>
      <c r="EH90" s="327"/>
      <c r="EI90" s="327"/>
      <c r="EJ90" s="327"/>
      <c r="EK90" s="327"/>
    </row>
    <row r="91" spans="1:141" ht="39.75" customHeight="1" x14ac:dyDescent="0.2">
      <c r="A91" s="364"/>
      <c r="B91" s="375"/>
      <c r="C91" s="361"/>
      <c r="D91" s="361"/>
      <c r="E91" s="160"/>
      <c r="F91" s="330"/>
      <c r="G91" s="160"/>
      <c r="H91" s="330"/>
      <c r="I91" s="330"/>
      <c r="J91" s="361"/>
      <c r="K91" s="180"/>
      <c r="L91" s="180"/>
      <c r="M91" s="180"/>
      <c r="N91" s="180"/>
      <c r="O91" s="361"/>
      <c r="P91" s="333"/>
      <c r="Q91" s="352"/>
      <c r="R91" s="333"/>
      <c r="S91" s="352"/>
      <c r="T91" s="355"/>
      <c r="U91" s="148"/>
      <c r="V91" s="156"/>
      <c r="W91" s="156"/>
      <c r="X91" s="156"/>
      <c r="Y91" s="150" t="s">
        <v>115</v>
      </c>
      <c r="Z91" s="134">
        <f>+IF(Y91='Tabla Valoración controles'!$D$4,'Tabla Valoración controles'!$F$4,IF('Mapa Corrupcion'!Y91='Tabla Valoración controles'!$D$5,'Tabla Valoración controles'!$F$5,IF(Y91=FORMULAS!$A$10,0,'Tabla Valoración controles'!$F$6)))</f>
        <v>0</v>
      </c>
      <c r="AA91" s="150"/>
      <c r="AB91" s="135">
        <f>+IF(AA91='Tabla Valoración controles'!$D$7,'Tabla Valoración controles'!$F$7,IF(Y91=FORMULAS!$A$10,0,'Tabla Valoración controles'!$F$8))</f>
        <v>0</v>
      </c>
      <c r="AC91" s="150"/>
      <c r="AD91" s="134">
        <f>+IF(AC91='Tabla Valoración controles'!$D$9,'Tabla Valoración controles'!$F$9,IF(Y91=FORMULAS!$A$10,0,'Tabla Valoración controles'!$F$10))</f>
        <v>0</v>
      </c>
      <c r="AE91" s="150"/>
      <c r="AF91" s="134">
        <f>+IF(AE91='Tabla Valoración controles'!$D$9,'Tabla Valoración controles'!$F$9,IF(AA91=FORMULAS!$A$10,0,'Tabla Valoración controles'!$F$10))</f>
        <v>0</v>
      </c>
      <c r="AG91" s="150"/>
      <c r="AH91" s="134">
        <f>+IF(AG91='Tabla Valoración controles'!$D$13,'Tabla Valoración controles'!$F$13,'Tabla Valoración controles'!$F$14)</f>
        <v>0</v>
      </c>
      <c r="AI91" s="193">
        <f t="shared" si="3"/>
        <v>0</v>
      </c>
      <c r="AJ91" s="151"/>
      <c r="AK91" s="152">
        <f>+IF(AJ91=[2]CONTROLES!$C$50,[2]CONTROLES!$D$50,[2]CONTROLES!$D$51)</f>
        <v>0</v>
      </c>
      <c r="AL91" s="151"/>
      <c r="AM91" s="152">
        <f>+IF(AL91=[2]CONTROLES!$C$52,[2]CONTROLES!$D$52,[2]CONTROLES!$D$53)</f>
        <v>0</v>
      </c>
      <c r="AN91" s="151"/>
      <c r="AO91" s="152">
        <f>+IF(AN91=[2]CONTROLES!$C$54,[2]CONTROLES!$D$54,[2]CONTROLES!$D$55)</f>
        <v>0</v>
      </c>
      <c r="AP91" s="151"/>
      <c r="AQ91" s="152">
        <f>+IF(AP91=[2]CONTROLES!$C$56,[2]CONTROLES!$D$56,IF(AP91=[2]CONTROLES!$C$57,[2]CONTROLES!$D$57,[2]CONTROLES!$D$58))</f>
        <v>0</v>
      </c>
      <c r="AR91" s="151"/>
      <c r="AS91" s="152">
        <f>+IF(AR91=[2]CONTROLES!$C$59,[2]CONTROLES!$D$59,[2]CONTROLES!$D$60)</f>
        <v>0</v>
      </c>
      <c r="AT91" s="151"/>
      <c r="AU91" s="152">
        <f>+IF(AT91=[2]CONTROLES!$C$61,[2]CONTROLES!$D$61,[2]CONTROLES!$D$62)</f>
        <v>0</v>
      </c>
      <c r="AV91" s="151"/>
      <c r="AW91" s="153">
        <f>+IF(AV91=[2]CONTROLES!$C$63,[2]CONTROLES!$D$63,IF(AV91=[2]CONTROLES!$C$64,[2]CONTROLES!$D$64,[2]CONTROLES!$D$65))</f>
        <v>0</v>
      </c>
      <c r="AX91" s="153">
        <f t="shared" si="4"/>
        <v>0</v>
      </c>
      <c r="AY91" s="154" t="str">
        <f t="shared" si="5"/>
        <v>Débil</v>
      </c>
      <c r="AZ91" s="361"/>
      <c r="BA91" s="333"/>
      <c r="BB91" s="358"/>
      <c r="BC91" s="352"/>
      <c r="BD91" s="355"/>
      <c r="BE91" s="355"/>
      <c r="BF91" s="136"/>
      <c r="BG91" s="136"/>
      <c r="BH91" s="179"/>
      <c r="BI91" s="136"/>
      <c r="BJ91" s="136"/>
      <c r="BK91" s="136"/>
      <c r="BL91" s="136"/>
      <c r="BM91" s="136" t="s">
        <v>171</v>
      </c>
      <c r="BN91" s="424"/>
      <c r="BO91" s="219"/>
      <c r="BP91" s="219"/>
      <c r="BQ91" s="219"/>
      <c r="BR91" s="219"/>
      <c r="BS91" s="219"/>
      <c r="BT91" s="219"/>
      <c r="BU91" s="219"/>
      <c r="BV91" s="219"/>
      <c r="BW91" s="219"/>
      <c r="BX91" s="219"/>
      <c r="BY91" s="219"/>
      <c r="BZ91" s="219"/>
      <c r="CA91" s="219"/>
      <c r="CB91" s="219"/>
      <c r="CC91" s="219"/>
      <c r="CD91" s="219"/>
      <c r="CE91" s="238"/>
      <c r="CF91" s="238"/>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265"/>
      <c r="DL91" s="265"/>
      <c r="DM91" s="265"/>
      <c r="DN91" s="265"/>
      <c r="DO91" s="265"/>
      <c r="DP91" s="66"/>
      <c r="DQ91" s="66"/>
      <c r="DR91" s="66"/>
      <c r="DS91" s="66"/>
      <c r="DT91" s="268"/>
      <c r="DU91" s="268"/>
      <c r="DV91" s="268"/>
      <c r="DW91" s="268"/>
      <c r="DX91" s="267"/>
      <c r="DY91" s="256"/>
      <c r="DZ91" s="256"/>
      <c r="EA91" s="256"/>
      <c r="EB91" s="256"/>
      <c r="EC91" s="66"/>
      <c r="ED91" s="66"/>
      <c r="EE91" s="66"/>
      <c r="EF91" s="66"/>
      <c r="EG91" s="66"/>
      <c r="EH91" s="327"/>
      <c r="EI91" s="327"/>
      <c r="EJ91" s="327"/>
      <c r="EK91" s="327"/>
    </row>
    <row r="92" spans="1:141" ht="39.75" customHeight="1" x14ac:dyDescent="0.2">
      <c r="A92" s="365"/>
      <c r="B92" s="376"/>
      <c r="C92" s="362"/>
      <c r="D92" s="362"/>
      <c r="E92" s="160"/>
      <c r="F92" s="331"/>
      <c r="G92" s="160"/>
      <c r="H92" s="331"/>
      <c r="I92" s="331"/>
      <c r="J92" s="362"/>
      <c r="K92" s="181"/>
      <c r="L92" s="181"/>
      <c r="M92" s="181"/>
      <c r="N92" s="181"/>
      <c r="O92" s="362"/>
      <c r="P92" s="334"/>
      <c r="Q92" s="353"/>
      <c r="R92" s="334"/>
      <c r="S92" s="353"/>
      <c r="T92" s="356"/>
      <c r="U92" s="148"/>
      <c r="V92" s="156"/>
      <c r="W92" s="156"/>
      <c r="X92" s="156"/>
      <c r="Y92" s="150" t="s">
        <v>115</v>
      </c>
      <c r="Z92" s="134">
        <f>+IF(Y92='Tabla Valoración controles'!$D$4,'Tabla Valoración controles'!$F$4,IF('Mapa Corrupcion'!Y92='Tabla Valoración controles'!$D$5,'Tabla Valoración controles'!$F$5,IF(Y92=FORMULAS!$A$10,0,'Tabla Valoración controles'!$F$6)))</f>
        <v>0</v>
      </c>
      <c r="AA92" s="150"/>
      <c r="AB92" s="135">
        <f>+IF(AA92='Tabla Valoración controles'!$D$7,'Tabla Valoración controles'!$F$7,IF(Y92=FORMULAS!$A$10,0,'Tabla Valoración controles'!$F$8))</f>
        <v>0</v>
      </c>
      <c r="AC92" s="150"/>
      <c r="AD92" s="134">
        <f>+IF(AC92='Tabla Valoración controles'!$D$9,'Tabla Valoración controles'!$F$9,IF(Y92=FORMULAS!$A$10,0,'Tabla Valoración controles'!$F$10))</f>
        <v>0</v>
      </c>
      <c r="AE92" s="150"/>
      <c r="AF92" s="134">
        <f>+IF(AE92='Tabla Valoración controles'!$D$9,'Tabla Valoración controles'!$F$9,IF(AA92=FORMULAS!$A$10,0,'Tabla Valoración controles'!$F$10))</f>
        <v>0</v>
      </c>
      <c r="AG92" s="150"/>
      <c r="AH92" s="134">
        <f>+IF(AG92='Tabla Valoración controles'!$D$13,'Tabla Valoración controles'!$F$13,'Tabla Valoración controles'!$F$14)</f>
        <v>0</v>
      </c>
      <c r="AI92" s="193">
        <f t="shared" si="3"/>
        <v>0</v>
      </c>
      <c r="AJ92" s="151"/>
      <c r="AK92" s="152">
        <f>+IF(AJ92=[2]CONTROLES!$C$50,[2]CONTROLES!$D$50,[2]CONTROLES!$D$51)</f>
        <v>0</v>
      </c>
      <c r="AL92" s="151"/>
      <c r="AM92" s="152">
        <f>+IF(AL92=[2]CONTROLES!$C$52,[2]CONTROLES!$D$52,[2]CONTROLES!$D$53)</f>
        <v>0</v>
      </c>
      <c r="AN92" s="151"/>
      <c r="AO92" s="152">
        <f>+IF(AN92=[2]CONTROLES!$C$54,[2]CONTROLES!$D$54,[2]CONTROLES!$D$55)</f>
        <v>0</v>
      </c>
      <c r="AP92" s="151"/>
      <c r="AQ92" s="152">
        <f>+IF(AP92=[2]CONTROLES!$C$56,[2]CONTROLES!$D$56,IF(AP92=[2]CONTROLES!$C$57,[2]CONTROLES!$D$57,[2]CONTROLES!$D$58))</f>
        <v>0</v>
      </c>
      <c r="AR92" s="151"/>
      <c r="AS92" s="152">
        <f>+IF(AR92=[2]CONTROLES!$C$59,[2]CONTROLES!$D$59,[2]CONTROLES!$D$60)</f>
        <v>0</v>
      </c>
      <c r="AT92" s="151"/>
      <c r="AU92" s="152">
        <f>+IF(AT92=[2]CONTROLES!$C$61,[2]CONTROLES!$D$61,[2]CONTROLES!$D$62)</f>
        <v>0</v>
      </c>
      <c r="AV92" s="151"/>
      <c r="AW92" s="153">
        <f>+IF(AV92=[2]CONTROLES!$C$63,[2]CONTROLES!$D$63,IF(AV92=[2]CONTROLES!$C$64,[2]CONTROLES!$D$64,[2]CONTROLES!$D$65))</f>
        <v>0</v>
      </c>
      <c r="AX92" s="153">
        <f t="shared" si="4"/>
        <v>0</v>
      </c>
      <c r="AY92" s="154" t="str">
        <f t="shared" si="5"/>
        <v>Débil</v>
      </c>
      <c r="AZ92" s="362"/>
      <c r="BA92" s="334"/>
      <c r="BB92" s="359"/>
      <c r="BC92" s="353"/>
      <c r="BD92" s="356"/>
      <c r="BE92" s="356"/>
      <c r="BF92" s="136"/>
      <c r="BG92" s="136"/>
      <c r="BH92" s="179"/>
      <c r="BI92" s="136"/>
      <c r="BJ92" s="136"/>
      <c r="BK92" s="136"/>
      <c r="BL92" s="136"/>
      <c r="BM92" s="136" t="s">
        <v>171</v>
      </c>
      <c r="BN92" s="425"/>
      <c r="BO92" s="219"/>
      <c r="BP92" s="219"/>
      <c r="BQ92" s="219"/>
      <c r="BR92" s="219"/>
      <c r="BS92" s="219"/>
      <c r="BT92" s="219"/>
      <c r="BU92" s="219"/>
      <c r="BV92" s="219"/>
      <c r="BW92" s="219"/>
      <c r="BX92" s="219"/>
      <c r="BY92" s="219"/>
      <c r="BZ92" s="219"/>
      <c r="CA92" s="219"/>
      <c r="CB92" s="219"/>
      <c r="CC92" s="219"/>
      <c r="CD92" s="219"/>
      <c r="CE92" s="238"/>
      <c r="CF92" s="238"/>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c r="DH92" s="136"/>
      <c r="DI92" s="136"/>
      <c r="DJ92" s="136"/>
      <c r="DK92" s="265"/>
      <c r="DL92" s="265"/>
      <c r="DM92" s="265"/>
      <c r="DN92" s="265"/>
      <c r="DO92" s="265"/>
      <c r="DP92" s="66"/>
      <c r="DQ92" s="66"/>
      <c r="DR92" s="66"/>
      <c r="DS92" s="66"/>
      <c r="DT92" s="268"/>
      <c r="DU92" s="268"/>
      <c r="DV92" s="268"/>
      <c r="DW92" s="268"/>
      <c r="DX92" s="267"/>
      <c r="DY92" s="257"/>
      <c r="DZ92" s="257"/>
      <c r="EA92" s="257"/>
      <c r="EB92" s="257"/>
      <c r="EC92" s="66"/>
      <c r="ED92" s="66"/>
      <c r="EE92" s="66"/>
      <c r="EF92" s="66"/>
      <c r="EG92" s="66"/>
      <c r="EH92" s="328"/>
      <c r="EI92" s="328"/>
      <c r="EJ92" s="328"/>
      <c r="EK92" s="328"/>
    </row>
    <row r="93" spans="1:141" ht="122.25" customHeight="1" x14ac:dyDescent="0.2">
      <c r="A93" s="363">
        <v>15</v>
      </c>
      <c r="B93" s="374" t="s">
        <v>126</v>
      </c>
      <c r="C93" s="360" t="str">
        <f>VLOOKUP(B93,FORMULAS!$A$30:$B$46,2,0)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93" s="360" t="str">
        <f>VLOOKUP(B93,FORMULAS!$A$30:$C$46,3,0)</f>
        <v>Director de Mejoramiento de Vivienda</v>
      </c>
      <c r="E93" s="160" t="s">
        <v>813</v>
      </c>
      <c r="F93" s="329" t="s">
        <v>479</v>
      </c>
      <c r="G93" s="160" t="s">
        <v>480</v>
      </c>
      <c r="H93" s="329" t="s">
        <v>477</v>
      </c>
      <c r="I93" s="329" t="s">
        <v>478</v>
      </c>
      <c r="J93" s="360" t="s">
        <v>605</v>
      </c>
      <c r="K93" s="147" t="s">
        <v>650</v>
      </c>
      <c r="L93" s="147" t="s">
        <v>650</v>
      </c>
      <c r="M93" s="147" t="s">
        <v>650</v>
      </c>
      <c r="N93" s="147" t="s">
        <v>650</v>
      </c>
      <c r="O93" s="360" t="s">
        <v>284</v>
      </c>
      <c r="P93" s="332" t="str">
        <f>VLOOKUP(O93,FORMULAS!$A$77:$B$82,2,0)</f>
        <v>Posible</v>
      </c>
      <c r="Q93" s="351" t="str">
        <f>+P93</f>
        <v>Posible</v>
      </c>
      <c r="R93" s="332" t="str">
        <f>VLOOKUP(A93,'Impacto Ri Inhe'!$B$5:$AF$41,31,1)</f>
        <v>Mayor</v>
      </c>
      <c r="S93" s="351" t="str">
        <f>CONCATENATE(R93,"-",Q93)</f>
        <v>Mayor-Posible</v>
      </c>
      <c r="T93" s="354" t="str">
        <f>VLOOKUP(S93,FORMULAS!$I$77:$J$97,2,0)</f>
        <v>Extremo</v>
      </c>
      <c r="U93" s="148">
        <v>1</v>
      </c>
      <c r="V93" s="149" t="s">
        <v>814</v>
      </c>
      <c r="W93" s="149" t="s">
        <v>484</v>
      </c>
      <c r="X93" s="149" t="s">
        <v>815</v>
      </c>
      <c r="Y93" s="150" t="s">
        <v>12</v>
      </c>
      <c r="Z93" s="134">
        <f>+IF(Y93='Tabla Valoración controles'!$D$4,'Tabla Valoración controles'!$F$4,IF('Mapa Corrupcion'!Y93='Tabla Valoración controles'!$D$5,'Tabla Valoración controles'!$F$5,IF(Y93=FORMULAS!$A$10,0,'Tabla Valoración controles'!$F$6)))</f>
        <v>0.25</v>
      </c>
      <c r="AA93" s="150" t="s">
        <v>8</v>
      </c>
      <c r="AB93" s="135">
        <f>+IF(AA93='Tabla Valoración controles'!$D$7,'Tabla Valoración controles'!$F$7,IF(Y93=FORMULAS!$A$10,0,'Tabla Valoración controles'!$F$8))</f>
        <v>0.15</v>
      </c>
      <c r="AC93" s="150" t="s">
        <v>17</v>
      </c>
      <c r="AD93" s="134">
        <f>+IF(AC93='Tabla Valoración controles'!$D$9,'Tabla Valoración controles'!$F$9,IF(Y93=FORMULAS!$A$10,0,'Tabla Valoración controles'!$F$10))</f>
        <v>0</v>
      </c>
      <c r="AE93" s="150" t="s">
        <v>20</v>
      </c>
      <c r="AF93" s="134">
        <f>+IF(AE93='Tabla Valoración controles'!$D$9,'Tabla Valoración controles'!$F$9,IF(AA93=FORMULAS!$A$10,0,'Tabla Valoración controles'!$F$10))</f>
        <v>0</v>
      </c>
      <c r="AG93" s="150" t="s">
        <v>77</v>
      </c>
      <c r="AH93" s="134">
        <f>+IF(AG93='Tabla Valoración controles'!$D$13,'Tabla Valoración controles'!$F$13,'Tabla Valoración controles'!$F$14)</f>
        <v>0</v>
      </c>
      <c r="AI93" s="193">
        <f t="shared" si="3"/>
        <v>0.4</v>
      </c>
      <c r="AJ93" s="151" t="s">
        <v>685</v>
      </c>
      <c r="AK93" s="152">
        <f>+IF(AJ93=[2]CONTROLES!$C$50,[2]CONTROLES!$D$50,[2]CONTROLES!$D$51)</f>
        <v>15</v>
      </c>
      <c r="AL93" s="151" t="s">
        <v>691</v>
      </c>
      <c r="AM93" s="152">
        <f>+IF(AL93=[2]CONTROLES!$C$52,[2]CONTROLES!$D$52,[2]CONTROLES!$D$53)</f>
        <v>15</v>
      </c>
      <c r="AN93" s="151" t="s">
        <v>694</v>
      </c>
      <c r="AO93" s="152">
        <f>+IF(AN93=[2]CONTROLES!$C$54,[2]CONTROLES!$D$54,[2]CONTROLES!$D$55)</f>
        <v>15</v>
      </c>
      <c r="AP93" s="151" t="s">
        <v>698</v>
      </c>
      <c r="AQ93" s="152">
        <f>+IF(AP93=[2]CONTROLES!$C$56,[2]CONTROLES!$D$56,IF(AP93=[2]CONTROLES!$C$57,[2]CONTROLES!$D$57,[2]CONTROLES!$D$58))</f>
        <v>10</v>
      </c>
      <c r="AR93" s="151" t="s">
        <v>701</v>
      </c>
      <c r="AS93" s="152">
        <f>+IF(AR93=[2]CONTROLES!$C$59,[2]CONTROLES!$D$59,[2]CONTROLES!$D$60)</f>
        <v>15</v>
      </c>
      <c r="AT93" s="151" t="s">
        <v>704</v>
      </c>
      <c r="AU93" s="152">
        <f>+IF(AT93=[2]CONTROLES!$C$61,[2]CONTROLES!$D$61,[2]CONTROLES!$D$62)</f>
        <v>15</v>
      </c>
      <c r="AV93" s="151" t="s">
        <v>707</v>
      </c>
      <c r="AW93" s="153">
        <f>+IF(AV93=[2]CONTROLES!$C$63,[2]CONTROLES!$D$63,IF(AV93=[2]CONTROLES!$C$64,[2]CONTROLES!$D$64,[2]CONTROLES!$D$65))</f>
        <v>10</v>
      </c>
      <c r="AX93" s="153">
        <f t="shared" si="4"/>
        <v>95</v>
      </c>
      <c r="AY93" s="154" t="str">
        <f t="shared" si="5"/>
        <v>Moderado</v>
      </c>
      <c r="AZ93" s="360" t="s">
        <v>286</v>
      </c>
      <c r="BA93" s="332" t="str">
        <f>VLOOKUP(AZ93,FORMULAS!$A$77:$B$82,2,0)</f>
        <v>Rara vez</v>
      </c>
      <c r="BB93" s="357" t="str">
        <f>+R93</f>
        <v>Mayor</v>
      </c>
      <c r="BC93" s="351" t="str">
        <f>CONCATENATE(BB93,"-",BA93)</f>
        <v>Mayor-Rara vez</v>
      </c>
      <c r="BD93" s="354" t="str">
        <f>VLOOKUP(BC93,FORMULAS!$I$77:$J$97,2,0)</f>
        <v>Alto</v>
      </c>
      <c r="BE93" s="354" t="s">
        <v>118</v>
      </c>
      <c r="BF93" s="179" t="s">
        <v>818</v>
      </c>
      <c r="BG93" s="179" t="s">
        <v>144</v>
      </c>
      <c r="BH93" s="179" t="s">
        <v>225</v>
      </c>
      <c r="BI93" s="155">
        <v>44927</v>
      </c>
      <c r="BJ93" s="155">
        <v>45275</v>
      </c>
      <c r="BK93" s="179" t="s">
        <v>487</v>
      </c>
      <c r="BL93" s="179" t="s">
        <v>819</v>
      </c>
      <c r="BM93" s="136" t="s">
        <v>173</v>
      </c>
      <c r="BN93" s="423" t="s">
        <v>490</v>
      </c>
      <c r="BO93" s="219"/>
      <c r="BP93" s="219"/>
      <c r="BQ93" s="219"/>
      <c r="BR93" s="219"/>
      <c r="BS93" s="219"/>
      <c r="BT93" s="219"/>
      <c r="BU93" s="219"/>
      <c r="BV93" s="219"/>
      <c r="BW93" s="219"/>
      <c r="BX93" s="219"/>
      <c r="BY93" s="219"/>
      <c r="BZ93" s="219"/>
      <c r="CA93" s="219"/>
      <c r="CB93" s="219"/>
      <c r="CC93" s="219"/>
      <c r="CD93" s="219"/>
      <c r="CE93" s="227"/>
      <c r="CF93" s="227"/>
      <c r="CG93" s="227"/>
      <c r="CH93" s="227"/>
      <c r="CI93" s="209"/>
      <c r="CJ93" s="209"/>
      <c r="CK93" s="209"/>
      <c r="CL93" s="209"/>
      <c r="CM93" s="209"/>
      <c r="CN93" s="209"/>
      <c r="CO93" s="209"/>
      <c r="CP93" s="209"/>
      <c r="CQ93" s="209"/>
      <c r="CR93" s="209"/>
      <c r="CS93" s="209"/>
      <c r="CT93" s="209"/>
      <c r="CU93" s="227"/>
      <c r="CV93" s="227"/>
      <c r="CW93" s="227"/>
      <c r="CX93" s="227"/>
      <c r="CY93" s="227"/>
      <c r="CZ93" s="241"/>
      <c r="DA93" s="241"/>
      <c r="DB93" s="241"/>
      <c r="DC93" s="241"/>
      <c r="DD93" s="241"/>
      <c r="DE93" s="241"/>
      <c r="DF93" s="241"/>
      <c r="DG93" s="242"/>
      <c r="DH93" s="242"/>
      <c r="DI93" s="242"/>
      <c r="DJ93" s="242"/>
      <c r="DK93" s="263"/>
      <c r="DL93" s="263"/>
      <c r="DM93" s="263"/>
      <c r="DN93" s="285"/>
      <c r="DO93" s="263"/>
      <c r="DP93" s="66"/>
      <c r="DQ93" s="66"/>
      <c r="DR93" s="66"/>
      <c r="DS93" s="66"/>
      <c r="DT93" s="265"/>
      <c r="DU93" s="263"/>
      <c r="DV93" s="263"/>
      <c r="DW93" s="269"/>
      <c r="DX93" s="275"/>
      <c r="DY93" s="271"/>
      <c r="DZ93" s="271"/>
      <c r="EA93" s="258"/>
      <c r="EB93" s="258"/>
      <c r="EC93" s="263"/>
      <c r="ED93" s="66"/>
      <c r="EE93" s="247"/>
      <c r="EF93" s="66"/>
      <c r="EG93" s="66"/>
      <c r="EH93" s="326"/>
      <c r="EI93" s="326"/>
      <c r="EJ93" s="326"/>
      <c r="EK93" s="326"/>
    </row>
    <row r="94" spans="1:141" ht="122.25" customHeight="1" x14ac:dyDescent="0.2">
      <c r="A94" s="364"/>
      <c r="B94" s="375"/>
      <c r="C94" s="361"/>
      <c r="D94" s="361"/>
      <c r="E94" s="160"/>
      <c r="F94" s="330"/>
      <c r="G94" s="160" t="s">
        <v>483</v>
      </c>
      <c r="H94" s="330"/>
      <c r="I94" s="330"/>
      <c r="J94" s="361"/>
      <c r="K94" s="180"/>
      <c r="L94" s="180"/>
      <c r="M94" s="180"/>
      <c r="N94" s="180"/>
      <c r="O94" s="361"/>
      <c r="P94" s="333"/>
      <c r="Q94" s="352"/>
      <c r="R94" s="333"/>
      <c r="S94" s="352"/>
      <c r="T94" s="355"/>
      <c r="U94" s="148">
        <v>2</v>
      </c>
      <c r="V94" s="149" t="s">
        <v>816</v>
      </c>
      <c r="W94" s="149" t="s">
        <v>485</v>
      </c>
      <c r="X94" s="149" t="s">
        <v>486</v>
      </c>
      <c r="Y94" s="150" t="s">
        <v>13</v>
      </c>
      <c r="Z94" s="134">
        <f>+IF(Y94='Tabla Valoración controles'!$D$4,'Tabla Valoración controles'!$F$4,IF('Mapa Corrupcion'!Y94='Tabla Valoración controles'!$D$5,'Tabla Valoración controles'!$F$5,IF(Y94=FORMULAS!$A$10,0,'Tabla Valoración controles'!$F$6)))</f>
        <v>0.15</v>
      </c>
      <c r="AA94" s="150" t="s">
        <v>8</v>
      </c>
      <c r="AB94" s="135">
        <f>+IF(AA94='Tabla Valoración controles'!$D$7,'Tabla Valoración controles'!$F$7,IF(Y94=FORMULAS!$A$10,0,'Tabla Valoración controles'!$F$8))</f>
        <v>0.15</v>
      </c>
      <c r="AC94" s="150" t="s">
        <v>17</v>
      </c>
      <c r="AD94" s="134">
        <f>+IF(AC94='Tabla Valoración controles'!$D$9,'Tabla Valoración controles'!$F$9,IF(Y94=FORMULAS!$A$10,0,'Tabla Valoración controles'!$F$10))</f>
        <v>0</v>
      </c>
      <c r="AE94" s="150" t="s">
        <v>20</v>
      </c>
      <c r="AF94" s="134">
        <f>+IF(AE94='Tabla Valoración controles'!$D$9,'Tabla Valoración controles'!$F$9,IF(AA94=FORMULAS!$A$10,0,'Tabla Valoración controles'!$F$10))</f>
        <v>0</v>
      </c>
      <c r="AG94" s="150" t="s">
        <v>77</v>
      </c>
      <c r="AH94" s="134">
        <f>+IF(AG94='Tabla Valoración controles'!$D$13,'Tabla Valoración controles'!$F$13,'Tabla Valoración controles'!$F$14)</f>
        <v>0</v>
      </c>
      <c r="AI94" s="193">
        <f t="shared" si="3"/>
        <v>0.3</v>
      </c>
      <c r="AJ94" s="151" t="s">
        <v>685</v>
      </c>
      <c r="AK94" s="152">
        <f>+IF(AJ94=[2]CONTROLES!$C$50,[2]CONTROLES!$D$50,[2]CONTROLES!$D$51)</f>
        <v>15</v>
      </c>
      <c r="AL94" s="151" t="s">
        <v>691</v>
      </c>
      <c r="AM94" s="152">
        <f>+IF(AL94=[2]CONTROLES!$C$52,[2]CONTROLES!$D$52,[2]CONTROLES!$D$53)</f>
        <v>15</v>
      </c>
      <c r="AN94" s="151" t="s">
        <v>694</v>
      </c>
      <c r="AO94" s="152">
        <f>+IF(AN94=[2]CONTROLES!$C$54,[2]CONTROLES!$D$54,[2]CONTROLES!$D$55)</f>
        <v>15</v>
      </c>
      <c r="AP94" s="151" t="s">
        <v>698</v>
      </c>
      <c r="AQ94" s="152">
        <f>+IF(AP94=[2]CONTROLES!$C$56,[2]CONTROLES!$D$56,IF(AP94=[2]CONTROLES!$C$57,[2]CONTROLES!$D$57,[2]CONTROLES!$D$58))</f>
        <v>10</v>
      </c>
      <c r="AR94" s="151" t="s">
        <v>701</v>
      </c>
      <c r="AS94" s="152">
        <f>+IF(AR94=[2]CONTROLES!$C$59,[2]CONTROLES!$D$59,[2]CONTROLES!$D$60)</f>
        <v>15</v>
      </c>
      <c r="AT94" s="151" t="s">
        <v>704</v>
      </c>
      <c r="AU94" s="152">
        <f>+IF(AT94=[2]CONTROLES!$C$61,[2]CONTROLES!$D$61,[2]CONTROLES!$D$62)</f>
        <v>15</v>
      </c>
      <c r="AV94" s="151" t="s">
        <v>707</v>
      </c>
      <c r="AW94" s="153">
        <f>+IF(AV94=[2]CONTROLES!$C$63,[2]CONTROLES!$D$63,IF(AV94=[2]CONTROLES!$C$64,[2]CONTROLES!$D$64,[2]CONTROLES!$D$65))</f>
        <v>10</v>
      </c>
      <c r="AX94" s="153">
        <f t="shared" si="4"/>
        <v>95</v>
      </c>
      <c r="AY94" s="154" t="str">
        <f t="shared" si="5"/>
        <v>Moderado</v>
      </c>
      <c r="AZ94" s="361"/>
      <c r="BA94" s="333"/>
      <c r="BB94" s="358"/>
      <c r="BC94" s="352"/>
      <c r="BD94" s="355"/>
      <c r="BE94" s="355"/>
      <c r="BF94" s="179" t="s">
        <v>817</v>
      </c>
      <c r="BG94" s="179" t="s">
        <v>144</v>
      </c>
      <c r="BH94" s="179" t="s">
        <v>222</v>
      </c>
      <c r="BI94" s="155">
        <v>44927</v>
      </c>
      <c r="BJ94" s="155">
        <v>45275</v>
      </c>
      <c r="BK94" s="179" t="s">
        <v>488</v>
      </c>
      <c r="BL94" s="179" t="s">
        <v>651</v>
      </c>
      <c r="BM94" s="136" t="s">
        <v>173</v>
      </c>
      <c r="BN94" s="424"/>
      <c r="BO94" s="219"/>
      <c r="BP94" s="219"/>
      <c r="BQ94" s="219"/>
      <c r="BR94" s="219"/>
      <c r="BS94" s="219"/>
      <c r="BT94" s="219"/>
      <c r="BU94" s="219"/>
      <c r="BV94" s="219"/>
      <c r="BW94" s="219"/>
      <c r="BX94" s="219"/>
      <c r="BY94" s="219"/>
      <c r="BZ94" s="219"/>
      <c r="CA94" s="219"/>
      <c r="CB94" s="219"/>
      <c r="CC94" s="219"/>
      <c r="CD94" s="219"/>
      <c r="CE94" s="209"/>
      <c r="CF94" s="209"/>
      <c r="CG94" s="209"/>
      <c r="CH94" s="209"/>
      <c r="CI94" s="227"/>
      <c r="CJ94" s="209"/>
      <c r="CK94" s="227"/>
      <c r="CL94" s="209"/>
      <c r="CM94" s="227"/>
      <c r="CN94" s="209"/>
      <c r="CO94" s="227"/>
      <c r="CP94" s="209"/>
      <c r="CQ94" s="227"/>
      <c r="CR94" s="209"/>
      <c r="CS94" s="227"/>
      <c r="CT94" s="209"/>
      <c r="CU94" s="227"/>
      <c r="CV94" s="227"/>
      <c r="CW94" s="227"/>
      <c r="CX94" s="227"/>
      <c r="CY94" s="241"/>
      <c r="CZ94" s="241"/>
      <c r="DA94" s="227"/>
      <c r="DB94" s="242"/>
      <c r="DC94" s="242"/>
      <c r="DD94" s="242"/>
      <c r="DE94" s="241"/>
      <c r="DF94" s="241"/>
      <c r="DG94" s="242"/>
      <c r="DH94" s="242"/>
      <c r="DI94" s="242"/>
      <c r="DJ94" s="242"/>
      <c r="DK94" s="263"/>
      <c r="DL94" s="263"/>
      <c r="DM94" s="263"/>
      <c r="DN94" s="273"/>
      <c r="DO94" s="263"/>
      <c r="DP94" s="66"/>
      <c r="DQ94" s="66"/>
      <c r="DR94" s="66"/>
      <c r="DS94" s="66"/>
      <c r="DT94" s="265"/>
      <c r="DU94" s="263"/>
      <c r="DV94" s="263"/>
      <c r="DW94" s="269"/>
      <c r="DX94" s="281"/>
      <c r="DY94" s="287"/>
      <c r="DZ94" s="271"/>
      <c r="EA94" s="258"/>
      <c r="EB94" s="258"/>
      <c r="EC94" s="263"/>
      <c r="ED94" s="66"/>
      <c r="EE94" s="247"/>
      <c r="EF94" s="66"/>
      <c r="EG94" s="66"/>
      <c r="EH94" s="327"/>
      <c r="EI94" s="327"/>
      <c r="EJ94" s="327"/>
      <c r="EK94" s="327"/>
    </row>
    <row r="95" spans="1:141" ht="39.75" customHeight="1" x14ac:dyDescent="0.2">
      <c r="A95" s="364"/>
      <c r="B95" s="375"/>
      <c r="C95" s="361"/>
      <c r="D95" s="361"/>
      <c r="E95" s="160"/>
      <c r="F95" s="330"/>
      <c r="G95" s="160" t="s">
        <v>481</v>
      </c>
      <c r="H95" s="330"/>
      <c r="I95" s="330"/>
      <c r="J95" s="361"/>
      <c r="K95" s="180"/>
      <c r="L95" s="180"/>
      <c r="M95" s="180"/>
      <c r="N95" s="180"/>
      <c r="O95" s="361"/>
      <c r="P95" s="333"/>
      <c r="Q95" s="352"/>
      <c r="R95" s="333"/>
      <c r="S95" s="352"/>
      <c r="T95" s="355"/>
      <c r="U95" s="148"/>
      <c r="V95" s="156"/>
      <c r="W95" s="156"/>
      <c r="X95" s="156"/>
      <c r="Y95" s="150" t="s">
        <v>115</v>
      </c>
      <c r="Z95" s="134">
        <f>+IF(Y95='Tabla Valoración controles'!$D$4,'Tabla Valoración controles'!$F$4,IF('Mapa Corrupcion'!Y95='Tabla Valoración controles'!$D$5,'Tabla Valoración controles'!$F$5,IF(Y95=FORMULAS!$A$10,0,'Tabla Valoración controles'!$F$6)))</f>
        <v>0</v>
      </c>
      <c r="AA95" s="150"/>
      <c r="AB95" s="135">
        <f>+IF(AA95='Tabla Valoración controles'!$D$7,'Tabla Valoración controles'!$F$7,IF(Y95=FORMULAS!$A$10,0,'Tabla Valoración controles'!$F$8))</f>
        <v>0</v>
      </c>
      <c r="AC95" s="150"/>
      <c r="AD95" s="134">
        <f>+IF(AC95='Tabla Valoración controles'!$D$9,'Tabla Valoración controles'!$F$9,IF(Y95=FORMULAS!$A$10,0,'Tabla Valoración controles'!$F$10))</f>
        <v>0</v>
      </c>
      <c r="AE95" s="150"/>
      <c r="AF95" s="134">
        <f>+IF(AE95='Tabla Valoración controles'!$D$9,'Tabla Valoración controles'!$F$9,IF(AA95=FORMULAS!$A$10,0,'Tabla Valoración controles'!$F$10))</f>
        <v>0</v>
      </c>
      <c r="AG95" s="150"/>
      <c r="AH95" s="134">
        <f>+IF(AG95='Tabla Valoración controles'!$D$13,'Tabla Valoración controles'!$F$13,'Tabla Valoración controles'!$F$14)</f>
        <v>0</v>
      </c>
      <c r="AI95" s="193">
        <f t="shared" si="3"/>
        <v>0</v>
      </c>
      <c r="AJ95" s="151"/>
      <c r="AK95" s="152">
        <f>+IF(AJ95=[2]CONTROLES!$C$50,[2]CONTROLES!$D$50,[2]CONTROLES!$D$51)</f>
        <v>0</v>
      </c>
      <c r="AL95" s="151"/>
      <c r="AM95" s="152">
        <f>+IF(AL95=[2]CONTROLES!$C$52,[2]CONTROLES!$D$52,[2]CONTROLES!$D$53)</f>
        <v>0</v>
      </c>
      <c r="AN95" s="151"/>
      <c r="AO95" s="152">
        <f>+IF(AN95=[2]CONTROLES!$C$54,[2]CONTROLES!$D$54,[2]CONTROLES!$D$55)</f>
        <v>0</v>
      </c>
      <c r="AP95" s="151"/>
      <c r="AQ95" s="152">
        <f>+IF(AP95=[2]CONTROLES!$C$56,[2]CONTROLES!$D$56,IF(AP95=[2]CONTROLES!$C$57,[2]CONTROLES!$D$57,[2]CONTROLES!$D$58))</f>
        <v>0</v>
      </c>
      <c r="AR95" s="151"/>
      <c r="AS95" s="152">
        <f>+IF(AR95=[2]CONTROLES!$C$59,[2]CONTROLES!$D$59,[2]CONTROLES!$D$60)</f>
        <v>0</v>
      </c>
      <c r="AT95" s="151"/>
      <c r="AU95" s="152">
        <f>+IF(AT95=[2]CONTROLES!$C$61,[2]CONTROLES!$D$61,[2]CONTROLES!$D$62)</f>
        <v>0</v>
      </c>
      <c r="AV95" s="151"/>
      <c r="AW95" s="153">
        <f>+IF(AV95=[2]CONTROLES!$C$63,[2]CONTROLES!$D$63,IF(AV95=[2]CONTROLES!$C$64,[2]CONTROLES!$D$64,[2]CONTROLES!$D$65))</f>
        <v>0</v>
      </c>
      <c r="AX95" s="153">
        <f t="shared" si="4"/>
        <v>0</v>
      </c>
      <c r="AY95" s="154" t="str">
        <f t="shared" si="5"/>
        <v>Débil</v>
      </c>
      <c r="AZ95" s="361"/>
      <c r="BA95" s="333"/>
      <c r="BB95" s="358"/>
      <c r="BC95" s="352"/>
      <c r="BD95" s="355"/>
      <c r="BE95" s="355"/>
      <c r="BF95" s="136"/>
      <c r="BG95" s="136"/>
      <c r="BH95" s="179"/>
      <c r="BI95" s="136"/>
      <c r="BJ95" s="136"/>
      <c r="BK95" s="136"/>
      <c r="BL95" s="136"/>
      <c r="BM95" s="136" t="s">
        <v>171</v>
      </c>
      <c r="BN95" s="424"/>
      <c r="BO95" s="219"/>
      <c r="BP95" s="219"/>
      <c r="BQ95" s="219"/>
      <c r="BR95" s="219"/>
      <c r="BS95" s="219"/>
      <c r="BT95" s="219"/>
      <c r="BU95" s="219"/>
      <c r="BV95" s="219"/>
      <c r="BW95" s="219"/>
      <c r="BX95" s="219"/>
      <c r="BY95" s="219"/>
      <c r="BZ95" s="219"/>
      <c r="CA95" s="219"/>
      <c r="CB95" s="219"/>
      <c r="CC95" s="219"/>
      <c r="CD95" s="219"/>
      <c r="CE95" s="238"/>
      <c r="CF95" s="238"/>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c r="DH95" s="136"/>
      <c r="DI95" s="136"/>
      <c r="DJ95" s="136"/>
      <c r="DK95" s="265"/>
      <c r="DL95" s="265"/>
      <c r="DM95" s="265"/>
      <c r="DN95" s="265"/>
      <c r="DO95" s="265"/>
      <c r="DP95" s="66"/>
      <c r="DQ95" s="66"/>
      <c r="DR95" s="66"/>
      <c r="DS95" s="66"/>
      <c r="DT95" s="268"/>
      <c r="DU95" s="268"/>
      <c r="DV95" s="268"/>
      <c r="DW95" s="268"/>
      <c r="DX95" s="267"/>
      <c r="DY95" s="256"/>
      <c r="DZ95" s="256"/>
      <c r="EA95" s="256"/>
      <c r="EB95" s="256"/>
      <c r="EC95" s="66"/>
      <c r="ED95" s="66"/>
      <c r="EE95" s="66"/>
      <c r="EF95" s="66"/>
      <c r="EG95" s="66"/>
      <c r="EH95" s="327"/>
      <c r="EI95" s="327"/>
      <c r="EJ95" s="327"/>
      <c r="EK95" s="327"/>
    </row>
    <row r="96" spans="1:141" ht="39.75" customHeight="1" x14ac:dyDescent="0.2">
      <c r="A96" s="364"/>
      <c r="B96" s="375"/>
      <c r="C96" s="361"/>
      <c r="D96" s="361"/>
      <c r="E96" s="160"/>
      <c r="F96" s="330"/>
      <c r="G96" s="160" t="s">
        <v>482</v>
      </c>
      <c r="H96" s="330"/>
      <c r="I96" s="330"/>
      <c r="J96" s="361"/>
      <c r="K96" s="180"/>
      <c r="L96" s="180"/>
      <c r="M96" s="180"/>
      <c r="N96" s="180"/>
      <c r="O96" s="361"/>
      <c r="P96" s="333"/>
      <c r="Q96" s="352"/>
      <c r="R96" s="333"/>
      <c r="S96" s="352"/>
      <c r="T96" s="355"/>
      <c r="U96" s="148"/>
      <c r="V96" s="156"/>
      <c r="W96" s="156"/>
      <c r="X96" s="156"/>
      <c r="Y96" s="150" t="s">
        <v>115</v>
      </c>
      <c r="Z96" s="134">
        <f>+IF(Y96='Tabla Valoración controles'!$D$4,'Tabla Valoración controles'!$F$4,IF('Mapa Corrupcion'!Y96='Tabla Valoración controles'!$D$5,'Tabla Valoración controles'!$F$5,IF(Y96=FORMULAS!$A$10,0,'Tabla Valoración controles'!$F$6)))</f>
        <v>0</v>
      </c>
      <c r="AA96" s="150"/>
      <c r="AB96" s="135">
        <f>+IF(AA96='Tabla Valoración controles'!$D$7,'Tabla Valoración controles'!$F$7,IF(Y96=FORMULAS!$A$10,0,'Tabla Valoración controles'!$F$8))</f>
        <v>0</v>
      </c>
      <c r="AC96" s="150"/>
      <c r="AD96" s="134">
        <f>+IF(AC96='Tabla Valoración controles'!$D$9,'Tabla Valoración controles'!$F$9,IF(Y96=FORMULAS!$A$10,0,'Tabla Valoración controles'!$F$10))</f>
        <v>0</v>
      </c>
      <c r="AE96" s="150"/>
      <c r="AF96" s="134">
        <f>+IF(AE96='Tabla Valoración controles'!$D$9,'Tabla Valoración controles'!$F$9,IF(AA96=FORMULAS!$A$10,0,'Tabla Valoración controles'!$F$10))</f>
        <v>0</v>
      </c>
      <c r="AG96" s="150"/>
      <c r="AH96" s="134">
        <f>+IF(AG96='Tabla Valoración controles'!$D$13,'Tabla Valoración controles'!$F$13,'Tabla Valoración controles'!$F$14)</f>
        <v>0</v>
      </c>
      <c r="AI96" s="193">
        <f t="shared" si="3"/>
        <v>0</v>
      </c>
      <c r="AJ96" s="151"/>
      <c r="AK96" s="152">
        <f>+IF(AJ96=[2]CONTROLES!$C$50,[2]CONTROLES!$D$50,[2]CONTROLES!$D$51)</f>
        <v>0</v>
      </c>
      <c r="AL96" s="151"/>
      <c r="AM96" s="152">
        <f>+IF(AL96=[2]CONTROLES!$C$52,[2]CONTROLES!$D$52,[2]CONTROLES!$D$53)</f>
        <v>0</v>
      </c>
      <c r="AN96" s="151"/>
      <c r="AO96" s="152">
        <f>+IF(AN96=[2]CONTROLES!$C$54,[2]CONTROLES!$D$54,[2]CONTROLES!$D$55)</f>
        <v>0</v>
      </c>
      <c r="AP96" s="151"/>
      <c r="AQ96" s="152">
        <f>+IF(AP96=[2]CONTROLES!$C$56,[2]CONTROLES!$D$56,IF(AP96=[2]CONTROLES!$C$57,[2]CONTROLES!$D$57,[2]CONTROLES!$D$58))</f>
        <v>0</v>
      </c>
      <c r="AR96" s="151"/>
      <c r="AS96" s="152">
        <f>+IF(AR96=[2]CONTROLES!$C$59,[2]CONTROLES!$D$59,[2]CONTROLES!$D$60)</f>
        <v>0</v>
      </c>
      <c r="AT96" s="151"/>
      <c r="AU96" s="152">
        <f>+IF(AT96=[2]CONTROLES!$C$61,[2]CONTROLES!$D$61,[2]CONTROLES!$D$62)</f>
        <v>0</v>
      </c>
      <c r="AV96" s="151"/>
      <c r="AW96" s="153">
        <f>+IF(AV96=[2]CONTROLES!$C$63,[2]CONTROLES!$D$63,IF(AV96=[2]CONTROLES!$C$64,[2]CONTROLES!$D$64,[2]CONTROLES!$D$65))</f>
        <v>0</v>
      </c>
      <c r="AX96" s="153">
        <f t="shared" si="4"/>
        <v>0</v>
      </c>
      <c r="AY96" s="154" t="str">
        <f t="shared" si="5"/>
        <v>Débil</v>
      </c>
      <c r="AZ96" s="361"/>
      <c r="BA96" s="333"/>
      <c r="BB96" s="358"/>
      <c r="BC96" s="352"/>
      <c r="BD96" s="355"/>
      <c r="BE96" s="355"/>
      <c r="BF96" s="136"/>
      <c r="BG96" s="136"/>
      <c r="BH96" s="179"/>
      <c r="BI96" s="136"/>
      <c r="BJ96" s="136"/>
      <c r="BK96" s="136"/>
      <c r="BL96" s="136"/>
      <c r="BM96" s="136" t="s">
        <v>171</v>
      </c>
      <c r="BN96" s="424"/>
      <c r="BO96" s="219"/>
      <c r="BP96" s="219"/>
      <c r="BQ96" s="219"/>
      <c r="BR96" s="219"/>
      <c r="BS96" s="219"/>
      <c r="BT96" s="219"/>
      <c r="BU96" s="219"/>
      <c r="BV96" s="219"/>
      <c r="BW96" s="219"/>
      <c r="BX96" s="219"/>
      <c r="BY96" s="219"/>
      <c r="BZ96" s="219"/>
      <c r="CA96" s="219"/>
      <c r="CB96" s="219"/>
      <c r="CC96" s="219"/>
      <c r="CD96" s="219"/>
      <c r="CE96" s="238"/>
      <c r="CF96" s="238"/>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C96" s="136"/>
      <c r="DD96" s="136"/>
      <c r="DE96" s="136"/>
      <c r="DF96" s="136"/>
      <c r="DG96" s="136"/>
      <c r="DH96" s="136"/>
      <c r="DI96" s="136"/>
      <c r="DJ96" s="136"/>
      <c r="DK96" s="265"/>
      <c r="DL96" s="265"/>
      <c r="DM96" s="265"/>
      <c r="DN96" s="265"/>
      <c r="DO96" s="265"/>
      <c r="DP96" s="66"/>
      <c r="DQ96" s="66"/>
      <c r="DR96" s="66"/>
      <c r="DS96" s="66"/>
      <c r="DT96" s="268"/>
      <c r="DU96" s="268"/>
      <c r="DV96" s="268"/>
      <c r="DW96" s="268"/>
      <c r="DX96" s="267"/>
      <c r="DY96" s="256"/>
      <c r="DZ96" s="256"/>
      <c r="EA96" s="256"/>
      <c r="EB96" s="256"/>
      <c r="EC96" s="66"/>
      <c r="ED96" s="66"/>
      <c r="EE96" s="66"/>
      <c r="EF96" s="66"/>
      <c r="EG96" s="66"/>
      <c r="EH96" s="327"/>
      <c r="EI96" s="327"/>
      <c r="EJ96" s="327"/>
      <c r="EK96" s="327"/>
    </row>
    <row r="97" spans="1:141" ht="39.75" customHeight="1" x14ac:dyDescent="0.2">
      <c r="A97" s="364"/>
      <c r="B97" s="375"/>
      <c r="C97" s="361"/>
      <c r="D97" s="361"/>
      <c r="E97" s="160"/>
      <c r="F97" s="330"/>
      <c r="G97" s="160"/>
      <c r="H97" s="330"/>
      <c r="I97" s="330"/>
      <c r="J97" s="361"/>
      <c r="K97" s="180"/>
      <c r="L97" s="180"/>
      <c r="M97" s="180"/>
      <c r="N97" s="180"/>
      <c r="O97" s="361"/>
      <c r="P97" s="333"/>
      <c r="Q97" s="352"/>
      <c r="R97" s="333"/>
      <c r="S97" s="352"/>
      <c r="T97" s="355"/>
      <c r="U97" s="148"/>
      <c r="V97" s="156"/>
      <c r="W97" s="156"/>
      <c r="X97" s="156"/>
      <c r="Y97" s="150" t="s">
        <v>115</v>
      </c>
      <c r="Z97" s="134">
        <f>+IF(Y97='Tabla Valoración controles'!$D$4,'Tabla Valoración controles'!$F$4,IF('Mapa Corrupcion'!Y97='Tabla Valoración controles'!$D$5,'Tabla Valoración controles'!$F$5,IF(Y97=FORMULAS!$A$10,0,'Tabla Valoración controles'!$F$6)))</f>
        <v>0</v>
      </c>
      <c r="AA97" s="150"/>
      <c r="AB97" s="135">
        <f>+IF(AA97='Tabla Valoración controles'!$D$7,'Tabla Valoración controles'!$F$7,IF(Y97=FORMULAS!$A$10,0,'Tabla Valoración controles'!$F$8))</f>
        <v>0</v>
      </c>
      <c r="AC97" s="150"/>
      <c r="AD97" s="134">
        <f>+IF(AC97='Tabla Valoración controles'!$D$9,'Tabla Valoración controles'!$F$9,IF(Y97=FORMULAS!$A$10,0,'Tabla Valoración controles'!$F$10))</f>
        <v>0</v>
      </c>
      <c r="AE97" s="150"/>
      <c r="AF97" s="134">
        <f>+IF(AE97='Tabla Valoración controles'!$D$9,'Tabla Valoración controles'!$F$9,IF(AA97=FORMULAS!$A$10,0,'Tabla Valoración controles'!$F$10))</f>
        <v>0</v>
      </c>
      <c r="AG97" s="150"/>
      <c r="AH97" s="134">
        <f>+IF(AG97='Tabla Valoración controles'!$D$13,'Tabla Valoración controles'!$F$13,'Tabla Valoración controles'!$F$14)</f>
        <v>0</v>
      </c>
      <c r="AI97" s="193">
        <f t="shared" si="3"/>
        <v>0</v>
      </c>
      <c r="AJ97" s="151"/>
      <c r="AK97" s="152">
        <f>+IF(AJ97=[2]CONTROLES!$C$50,[2]CONTROLES!$D$50,[2]CONTROLES!$D$51)</f>
        <v>0</v>
      </c>
      <c r="AL97" s="151"/>
      <c r="AM97" s="152">
        <f>+IF(AL97=[2]CONTROLES!$C$52,[2]CONTROLES!$D$52,[2]CONTROLES!$D$53)</f>
        <v>0</v>
      </c>
      <c r="AN97" s="151"/>
      <c r="AO97" s="152">
        <f>+IF(AN97=[2]CONTROLES!$C$54,[2]CONTROLES!$D$54,[2]CONTROLES!$D$55)</f>
        <v>0</v>
      </c>
      <c r="AP97" s="151"/>
      <c r="AQ97" s="152">
        <f>+IF(AP97=[2]CONTROLES!$C$56,[2]CONTROLES!$D$56,IF(AP97=[2]CONTROLES!$C$57,[2]CONTROLES!$D$57,[2]CONTROLES!$D$58))</f>
        <v>0</v>
      </c>
      <c r="AR97" s="151"/>
      <c r="AS97" s="152">
        <f>+IF(AR97=[2]CONTROLES!$C$59,[2]CONTROLES!$D$59,[2]CONTROLES!$D$60)</f>
        <v>0</v>
      </c>
      <c r="AT97" s="151"/>
      <c r="AU97" s="152">
        <f>+IF(AT97=[2]CONTROLES!$C$61,[2]CONTROLES!$D$61,[2]CONTROLES!$D$62)</f>
        <v>0</v>
      </c>
      <c r="AV97" s="151"/>
      <c r="AW97" s="153">
        <f>+IF(AV97=[2]CONTROLES!$C$63,[2]CONTROLES!$D$63,IF(AV97=[2]CONTROLES!$C$64,[2]CONTROLES!$D$64,[2]CONTROLES!$D$65))</f>
        <v>0</v>
      </c>
      <c r="AX97" s="153">
        <f t="shared" si="4"/>
        <v>0</v>
      </c>
      <c r="AY97" s="154" t="str">
        <f t="shared" si="5"/>
        <v>Débil</v>
      </c>
      <c r="AZ97" s="361"/>
      <c r="BA97" s="333"/>
      <c r="BB97" s="358"/>
      <c r="BC97" s="352"/>
      <c r="BD97" s="355"/>
      <c r="BE97" s="355"/>
      <c r="BF97" s="136"/>
      <c r="BG97" s="136"/>
      <c r="BH97" s="179"/>
      <c r="BI97" s="136"/>
      <c r="BJ97" s="136"/>
      <c r="BK97" s="136"/>
      <c r="BL97" s="136"/>
      <c r="BM97" s="136" t="s">
        <v>171</v>
      </c>
      <c r="BN97" s="424"/>
      <c r="BO97" s="219"/>
      <c r="BP97" s="219"/>
      <c r="BQ97" s="219"/>
      <c r="BR97" s="219"/>
      <c r="BS97" s="219"/>
      <c r="BT97" s="219"/>
      <c r="BU97" s="219"/>
      <c r="BV97" s="219"/>
      <c r="BW97" s="219"/>
      <c r="BX97" s="219"/>
      <c r="BY97" s="219"/>
      <c r="BZ97" s="219"/>
      <c r="CA97" s="219"/>
      <c r="CB97" s="219"/>
      <c r="CC97" s="219"/>
      <c r="CD97" s="219"/>
      <c r="CE97" s="238"/>
      <c r="CF97" s="238"/>
      <c r="CG97" s="136"/>
      <c r="CH97" s="136"/>
      <c r="CI97" s="136"/>
      <c r="CJ97" s="136"/>
      <c r="CK97" s="136"/>
      <c r="CL97" s="136"/>
      <c r="CM97" s="136"/>
      <c r="CN97" s="136"/>
      <c r="CO97" s="136"/>
      <c r="CP97" s="136"/>
      <c r="CQ97" s="136"/>
      <c r="CR97" s="136"/>
      <c r="CS97" s="136"/>
      <c r="CT97" s="136"/>
      <c r="CU97" s="136"/>
      <c r="CV97" s="136"/>
      <c r="CW97" s="136"/>
      <c r="CX97" s="136"/>
      <c r="CY97" s="136"/>
      <c r="CZ97" s="136"/>
      <c r="DA97" s="136"/>
      <c r="DB97" s="136"/>
      <c r="DC97" s="136"/>
      <c r="DD97" s="136"/>
      <c r="DE97" s="136"/>
      <c r="DF97" s="136"/>
      <c r="DG97" s="136"/>
      <c r="DH97" s="136"/>
      <c r="DI97" s="136"/>
      <c r="DJ97" s="136"/>
      <c r="DK97" s="265"/>
      <c r="DL97" s="265"/>
      <c r="DM97" s="265"/>
      <c r="DN97" s="265"/>
      <c r="DO97" s="265"/>
      <c r="DP97" s="66"/>
      <c r="DQ97" s="66"/>
      <c r="DR97" s="66"/>
      <c r="DS97" s="66"/>
      <c r="DT97" s="268"/>
      <c r="DU97" s="268"/>
      <c r="DV97" s="268"/>
      <c r="DW97" s="268"/>
      <c r="DX97" s="267"/>
      <c r="DY97" s="256"/>
      <c r="DZ97" s="256"/>
      <c r="EA97" s="256"/>
      <c r="EB97" s="256"/>
      <c r="EC97" s="66"/>
      <c r="ED97" s="66"/>
      <c r="EE97" s="66"/>
      <c r="EF97" s="66"/>
      <c r="EG97" s="66"/>
      <c r="EH97" s="327"/>
      <c r="EI97" s="327"/>
      <c r="EJ97" s="327"/>
      <c r="EK97" s="327"/>
    </row>
    <row r="98" spans="1:141" ht="39.75" customHeight="1" x14ac:dyDescent="0.2">
      <c r="A98" s="365"/>
      <c r="B98" s="376"/>
      <c r="C98" s="362"/>
      <c r="D98" s="362"/>
      <c r="E98" s="160"/>
      <c r="F98" s="331"/>
      <c r="G98" s="160"/>
      <c r="H98" s="331"/>
      <c r="I98" s="331"/>
      <c r="J98" s="362"/>
      <c r="K98" s="181"/>
      <c r="L98" s="181"/>
      <c r="M98" s="181"/>
      <c r="N98" s="181"/>
      <c r="O98" s="362"/>
      <c r="P98" s="334"/>
      <c r="Q98" s="353"/>
      <c r="R98" s="334"/>
      <c r="S98" s="353"/>
      <c r="T98" s="356"/>
      <c r="U98" s="148"/>
      <c r="V98" s="156"/>
      <c r="W98" s="156"/>
      <c r="X98" s="156"/>
      <c r="Y98" s="150" t="s">
        <v>115</v>
      </c>
      <c r="Z98" s="134">
        <f>+IF(Y98='Tabla Valoración controles'!$D$4,'Tabla Valoración controles'!$F$4,IF('Mapa Corrupcion'!Y98='Tabla Valoración controles'!$D$5,'Tabla Valoración controles'!$F$5,IF(Y98=FORMULAS!$A$10,0,'Tabla Valoración controles'!$F$6)))</f>
        <v>0</v>
      </c>
      <c r="AA98" s="150"/>
      <c r="AB98" s="135">
        <f>+IF(AA98='Tabla Valoración controles'!$D$7,'Tabla Valoración controles'!$F$7,IF(Y98=FORMULAS!$A$10,0,'Tabla Valoración controles'!$F$8))</f>
        <v>0</v>
      </c>
      <c r="AC98" s="150"/>
      <c r="AD98" s="134">
        <f>+IF(AC98='Tabla Valoración controles'!$D$9,'Tabla Valoración controles'!$F$9,IF(Y98=FORMULAS!$A$10,0,'Tabla Valoración controles'!$F$10))</f>
        <v>0</v>
      </c>
      <c r="AE98" s="150"/>
      <c r="AF98" s="134">
        <f>+IF(AE98='Tabla Valoración controles'!$D$9,'Tabla Valoración controles'!$F$9,IF(AA98=FORMULAS!$A$10,0,'Tabla Valoración controles'!$F$10))</f>
        <v>0</v>
      </c>
      <c r="AG98" s="150"/>
      <c r="AH98" s="134">
        <f>+IF(AG98='Tabla Valoración controles'!$D$13,'Tabla Valoración controles'!$F$13,'Tabla Valoración controles'!$F$14)</f>
        <v>0</v>
      </c>
      <c r="AI98" s="193">
        <f t="shared" si="3"/>
        <v>0</v>
      </c>
      <c r="AJ98" s="151"/>
      <c r="AK98" s="152">
        <f>+IF(AJ98=[2]CONTROLES!$C$50,[2]CONTROLES!$D$50,[2]CONTROLES!$D$51)</f>
        <v>0</v>
      </c>
      <c r="AL98" s="151"/>
      <c r="AM98" s="152">
        <f>+IF(AL98=[2]CONTROLES!$C$52,[2]CONTROLES!$D$52,[2]CONTROLES!$D$53)</f>
        <v>0</v>
      </c>
      <c r="AN98" s="151"/>
      <c r="AO98" s="152">
        <f>+IF(AN98=[2]CONTROLES!$C$54,[2]CONTROLES!$D$54,[2]CONTROLES!$D$55)</f>
        <v>0</v>
      </c>
      <c r="AP98" s="151"/>
      <c r="AQ98" s="152">
        <f>+IF(AP98=[2]CONTROLES!$C$56,[2]CONTROLES!$D$56,IF(AP98=[2]CONTROLES!$C$57,[2]CONTROLES!$D$57,[2]CONTROLES!$D$58))</f>
        <v>0</v>
      </c>
      <c r="AR98" s="151"/>
      <c r="AS98" s="152">
        <f>+IF(AR98=[2]CONTROLES!$C$59,[2]CONTROLES!$D$59,[2]CONTROLES!$D$60)</f>
        <v>0</v>
      </c>
      <c r="AT98" s="151"/>
      <c r="AU98" s="152">
        <f>+IF(AT98=[2]CONTROLES!$C$61,[2]CONTROLES!$D$61,[2]CONTROLES!$D$62)</f>
        <v>0</v>
      </c>
      <c r="AV98" s="151"/>
      <c r="AW98" s="153">
        <f>+IF(AV98=[2]CONTROLES!$C$63,[2]CONTROLES!$D$63,IF(AV98=[2]CONTROLES!$C$64,[2]CONTROLES!$D$64,[2]CONTROLES!$D$65))</f>
        <v>0</v>
      </c>
      <c r="AX98" s="153">
        <f t="shared" si="4"/>
        <v>0</v>
      </c>
      <c r="AY98" s="154" t="str">
        <f t="shared" si="5"/>
        <v>Débil</v>
      </c>
      <c r="AZ98" s="362"/>
      <c r="BA98" s="334"/>
      <c r="BB98" s="359"/>
      <c r="BC98" s="353"/>
      <c r="BD98" s="356"/>
      <c r="BE98" s="356"/>
      <c r="BF98" s="136"/>
      <c r="BG98" s="136"/>
      <c r="BH98" s="179"/>
      <c r="BI98" s="136"/>
      <c r="BJ98" s="136"/>
      <c r="BK98" s="136"/>
      <c r="BL98" s="136"/>
      <c r="BM98" s="136" t="s">
        <v>171</v>
      </c>
      <c r="BN98" s="425"/>
      <c r="BO98" s="219"/>
      <c r="BP98" s="219"/>
      <c r="BQ98" s="219"/>
      <c r="BR98" s="219"/>
      <c r="BS98" s="219"/>
      <c r="BT98" s="219"/>
      <c r="BU98" s="219"/>
      <c r="BV98" s="219"/>
      <c r="BW98" s="219"/>
      <c r="BX98" s="219"/>
      <c r="BY98" s="219"/>
      <c r="BZ98" s="219"/>
      <c r="CA98" s="219"/>
      <c r="CB98" s="219"/>
      <c r="CC98" s="219"/>
      <c r="CD98" s="219"/>
      <c r="CE98" s="238"/>
      <c r="CF98" s="238"/>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265"/>
      <c r="DL98" s="265"/>
      <c r="DM98" s="265"/>
      <c r="DN98" s="265"/>
      <c r="DO98" s="265"/>
      <c r="DP98" s="66"/>
      <c r="DQ98" s="66"/>
      <c r="DR98" s="66"/>
      <c r="DS98" s="66"/>
      <c r="DT98" s="268"/>
      <c r="DU98" s="268"/>
      <c r="DV98" s="268"/>
      <c r="DW98" s="268"/>
      <c r="DX98" s="267"/>
      <c r="DY98" s="257"/>
      <c r="DZ98" s="257"/>
      <c r="EA98" s="257"/>
      <c r="EB98" s="257"/>
      <c r="EC98" s="66"/>
      <c r="ED98" s="66"/>
      <c r="EE98" s="66"/>
      <c r="EF98" s="66"/>
      <c r="EG98" s="66"/>
      <c r="EH98" s="328"/>
      <c r="EI98" s="328"/>
      <c r="EJ98" s="328"/>
      <c r="EK98" s="328"/>
    </row>
    <row r="99" spans="1:141" ht="127.5" customHeight="1" x14ac:dyDescent="0.2">
      <c r="A99" s="363">
        <v>16</v>
      </c>
      <c r="B99" s="374" t="s">
        <v>126</v>
      </c>
      <c r="C99" s="360" t="str">
        <f>VLOOKUP(B99,FORMULAS!$A$30:$B$46,2,0)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99" s="360" t="str">
        <f>VLOOKUP(B99,FORMULAS!$A$30:$C$46,3,0)</f>
        <v>Director de Mejoramiento de Vivienda</v>
      </c>
      <c r="E99" s="160" t="s">
        <v>785</v>
      </c>
      <c r="F99" s="329" t="s">
        <v>786</v>
      </c>
      <c r="G99" s="160" t="s">
        <v>480</v>
      </c>
      <c r="H99" s="329" t="s">
        <v>491</v>
      </c>
      <c r="I99" s="329" t="s">
        <v>492</v>
      </c>
      <c r="J99" s="360" t="s">
        <v>758</v>
      </c>
      <c r="K99" s="147" t="s">
        <v>650</v>
      </c>
      <c r="L99" s="147" t="s">
        <v>650</v>
      </c>
      <c r="M99" s="147" t="s">
        <v>650</v>
      </c>
      <c r="N99" s="147" t="s">
        <v>650</v>
      </c>
      <c r="O99" s="360" t="s">
        <v>285</v>
      </c>
      <c r="P99" s="332" t="str">
        <f>VLOOKUP(O99,FORMULAS!$A$77:$B$82,2,0)</f>
        <v>Improbable</v>
      </c>
      <c r="Q99" s="351" t="str">
        <f>+P99</f>
        <v>Improbable</v>
      </c>
      <c r="R99" s="332" t="str">
        <f>VLOOKUP(A99,'Impacto Ri Inhe'!$B$5:$AF$41,31,1)</f>
        <v>Mayor</v>
      </c>
      <c r="S99" s="351" t="str">
        <f>CONCATENATE(R99,"-",Q99)</f>
        <v>Mayor-Improbable</v>
      </c>
      <c r="T99" s="354" t="str">
        <f>VLOOKUP(S99,FORMULAS!$I$77:$J$97,2,0)</f>
        <v>Alto</v>
      </c>
      <c r="U99" s="148">
        <v>1</v>
      </c>
      <c r="V99" s="149" t="s">
        <v>652</v>
      </c>
      <c r="W99" s="149" t="s">
        <v>484</v>
      </c>
      <c r="X99" s="149" t="s">
        <v>493</v>
      </c>
      <c r="Y99" s="150" t="s">
        <v>12</v>
      </c>
      <c r="Z99" s="134">
        <f>+IF(Y99='Tabla Valoración controles'!$D$4,'Tabla Valoración controles'!$F$4,IF('Mapa Corrupcion'!Y99='Tabla Valoración controles'!$D$5,'Tabla Valoración controles'!$F$5,IF(Y99=FORMULAS!$A$10,0,'Tabla Valoración controles'!$F$6)))</f>
        <v>0.25</v>
      </c>
      <c r="AA99" s="150" t="s">
        <v>8</v>
      </c>
      <c r="AB99" s="135">
        <f>+IF(AA99='Tabla Valoración controles'!$D$7,'Tabla Valoración controles'!$F$7,IF(Y99=FORMULAS!$A$10,0,'Tabla Valoración controles'!$F$8))</f>
        <v>0.15</v>
      </c>
      <c r="AC99" s="150" t="s">
        <v>17</v>
      </c>
      <c r="AD99" s="134">
        <f>+IF(AC99='Tabla Valoración controles'!$D$9,'Tabla Valoración controles'!$F$9,IF(Y99=FORMULAS!$A$10,0,'Tabla Valoración controles'!$F$10))</f>
        <v>0</v>
      </c>
      <c r="AE99" s="150" t="s">
        <v>20</v>
      </c>
      <c r="AF99" s="134">
        <f>+IF(AE99='Tabla Valoración controles'!$D$9,'Tabla Valoración controles'!$F$9,IF(AA99=FORMULAS!$A$10,0,'Tabla Valoración controles'!$F$10))</f>
        <v>0</v>
      </c>
      <c r="AG99" s="150" t="s">
        <v>77</v>
      </c>
      <c r="AH99" s="134">
        <f>+IF(AG99='Tabla Valoración controles'!$D$13,'Tabla Valoración controles'!$F$13,'Tabla Valoración controles'!$F$14)</f>
        <v>0</v>
      </c>
      <c r="AI99" s="193">
        <f t="shared" si="3"/>
        <v>0.4</v>
      </c>
      <c r="AJ99" s="151" t="s">
        <v>685</v>
      </c>
      <c r="AK99" s="152">
        <f>+IF(AJ99=[2]CONTROLES!$C$50,[2]CONTROLES!$D$50,[2]CONTROLES!$D$51)</f>
        <v>15</v>
      </c>
      <c r="AL99" s="151" t="s">
        <v>691</v>
      </c>
      <c r="AM99" s="152">
        <f>+IF(AL99=[2]CONTROLES!$C$52,[2]CONTROLES!$D$52,[2]CONTROLES!$D$53)</f>
        <v>15</v>
      </c>
      <c r="AN99" s="151" t="s">
        <v>694</v>
      </c>
      <c r="AO99" s="152">
        <f>+IF(AN99=[2]CONTROLES!$C$54,[2]CONTROLES!$D$54,[2]CONTROLES!$D$55)</f>
        <v>15</v>
      </c>
      <c r="AP99" s="151" t="s">
        <v>697</v>
      </c>
      <c r="AQ99" s="152">
        <f>+IF(AP99=[2]CONTROLES!$C$56,[2]CONTROLES!$D$56,IF(AP99=[2]CONTROLES!$C$57,[2]CONTROLES!$D$57,[2]CONTROLES!$D$58))</f>
        <v>15</v>
      </c>
      <c r="AR99" s="151" t="s">
        <v>701</v>
      </c>
      <c r="AS99" s="152">
        <f>+IF(AR99=[2]CONTROLES!$C$59,[2]CONTROLES!$D$59,[2]CONTROLES!$D$60)</f>
        <v>15</v>
      </c>
      <c r="AT99" s="151" t="s">
        <v>704</v>
      </c>
      <c r="AU99" s="152">
        <f>+IF(AT99=[2]CONTROLES!$C$61,[2]CONTROLES!$D$61,[2]CONTROLES!$D$62)</f>
        <v>15</v>
      </c>
      <c r="AV99" s="151" t="s">
        <v>707</v>
      </c>
      <c r="AW99" s="153">
        <f>+IF(AV99=[2]CONTROLES!$C$63,[2]CONTROLES!$D$63,IF(AV99=[2]CONTROLES!$C$64,[2]CONTROLES!$D$64,[2]CONTROLES!$D$65))</f>
        <v>10</v>
      </c>
      <c r="AX99" s="153">
        <f t="shared" si="4"/>
        <v>100</v>
      </c>
      <c r="AY99" s="154" t="str">
        <f t="shared" si="5"/>
        <v>Fuerte</v>
      </c>
      <c r="AZ99" s="360" t="s">
        <v>286</v>
      </c>
      <c r="BA99" s="332" t="str">
        <f>VLOOKUP(AZ99,FORMULAS!$A$77:$B$82,2,0)</f>
        <v>Rara vez</v>
      </c>
      <c r="BB99" s="357" t="str">
        <f>+R99</f>
        <v>Mayor</v>
      </c>
      <c r="BC99" s="351" t="str">
        <f>CONCATENATE(BB99,"-",BA99)</f>
        <v>Mayor-Rara vez</v>
      </c>
      <c r="BD99" s="354" t="str">
        <f>VLOOKUP(BC99,FORMULAS!$I$77:$J$97,2,0)</f>
        <v>Alto</v>
      </c>
      <c r="BE99" s="354" t="s">
        <v>118</v>
      </c>
      <c r="BF99" s="179" t="s">
        <v>822</v>
      </c>
      <c r="BG99" s="179" t="s">
        <v>144</v>
      </c>
      <c r="BH99" s="179" t="s">
        <v>226</v>
      </c>
      <c r="BI99" s="155">
        <v>44927</v>
      </c>
      <c r="BJ99" s="155">
        <v>45275</v>
      </c>
      <c r="BK99" s="179" t="s">
        <v>820</v>
      </c>
      <c r="BL99" s="179" t="s">
        <v>821</v>
      </c>
      <c r="BM99" s="136" t="s">
        <v>173</v>
      </c>
      <c r="BN99" s="423" t="s">
        <v>490</v>
      </c>
      <c r="BO99" s="219"/>
      <c r="BP99" s="219"/>
      <c r="BQ99" s="219"/>
      <c r="BR99" s="219"/>
      <c r="BS99" s="219"/>
      <c r="BT99" s="219"/>
      <c r="BU99" s="219"/>
      <c r="BV99" s="219"/>
      <c r="BW99" s="219"/>
      <c r="BX99" s="219"/>
      <c r="BY99" s="219"/>
      <c r="BZ99" s="219"/>
      <c r="CA99" s="219"/>
      <c r="CB99" s="219"/>
      <c r="CC99" s="219"/>
      <c r="CD99" s="219"/>
      <c r="CE99" s="228"/>
      <c r="CF99" s="229"/>
      <c r="CG99" s="209"/>
      <c r="CH99" s="209"/>
      <c r="CI99" s="228"/>
      <c r="CJ99" s="228"/>
      <c r="CK99" s="209"/>
      <c r="CL99" s="209"/>
      <c r="CM99" s="228"/>
      <c r="CN99" s="229"/>
      <c r="CO99" s="209"/>
      <c r="CP99" s="209"/>
      <c r="CQ99" s="228"/>
      <c r="CR99" s="229"/>
      <c r="CS99" s="209"/>
      <c r="CT99" s="209"/>
      <c r="CU99" s="300"/>
      <c r="CV99" s="301"/>
      <c r="CW99" s="227"/>
      <c r="CX99" s="227"/>
      <c r="CY99" s="300"/>
      <c r="CZ99" s="301"/>
      <c r="DA99" s="227"/>
      <c r="DB99" s="227"/>
      <c r="DC99" s="300"/>
      <c r="DD99" s="301"/>
      <c r="DE99" s="227"/>
      <c r="DF99" s="227"/>
      <c r="DG99" s="300"/>
      <c r="DH99" s="301"/>
      <c r="DI99" s="227"/>
      <c r="DJ99" s="227"/>
      <c r="DK99" s="263"/>
      <c r="DL99" s="263"/>
      <c r="DM99" s="263"/>
      <c r="DN99" s="273"/>
      <c r="DO99" s="263"/>
      <c r="DP99" s="66"/>
      <c r="DQ99" s="66"/>
      <c r="DR99" s="66"/>
      <c r="DS99" s="66"/>
      <c r="DT99" s="265"/>
      <c r="DU99" s="263"/>
      <c r="DV99" s="278"/>
      <c r="DW99" s="282"/>
      <c r="DX99" s="279"/>
      <c r="DY99" s="278"/>
      <c r="DZ99" s="271"/>
      <c r="EA99" s="258"/>
      <c r="EB99" s="258"/>
      <c r="EC99" s="263"/>
      <c r="ED99" s="66"/>
      <c r="EE99" s="247"/>
      <c r="EF99" s="66"/>
      <c r="EG99" s="66"/>
      <c r="EH99" s="326"/>
      <c r="EI99" s="326"/>
      <c r="EJ99" s="326"/>
      <c r="EK99" s="326"/>
    </row>
    <row r="100" spans="1:141" ht="64.5" customHeight="1" x14ac:dyDescent="0.2">
      <c r="A100" s="364"/>
      <c r="B100" s="375"/>
      <c r="C100" s="361"/>
      <c r="D100" s="361"/>
      <c r="E100" s="160"/>
      <c r="F100" s="330"/>
      <c r="G100" s="160" t="s">
        <v>483</v>
      </c>
      <c r="H100" s="330"/>
      <c r="I100" s="330"/>
      <c r="J100" s="361"/>
      <c r="K100" s="180"/>
      <c r="L100" s="180"/>
      <c r="M100" s="180"/>
      <c r="N100" s="180"/>
      <c r="O100" s="361"/>
      <c r="P100" s="333"/>
      <c r="Q100" s="352"/>
      <c r="R100" s="333"/>
      <c r="S100" s="352"/>
      <c r="T100" s="355"/>
      <c r="U100" s="148"/>
      <c r="V100" s="156"/>
      <c r="W100" s="156"/>
      <c r="X100" s="156"/>
      <c r="Y100" s="150" t="s">
        <v>115</v>
      </c>
      <c r="Z100" s="134">
        <f>+IF(Y100='Tabla Valoración controles'!$D$4,'Tabla Valoración controles'!$F$4,IF('Mapa Corrupcion'!Y100='Tabla Valoración controles'!$D$5,'Tabla Valoración controles'!$F$5,IF(Y100=FORMULAS!$A$10,0,'Tabla Valoración controles'!$F$6)))</f>
        <v>0</v>
      </c>
      <c r="AA100" s="150"/>
      <c r="AB100" s="135">
        <f>+IF(AA100='Tabla Valoración controles'!$D$7,'Tabla Valoración controles'!$F$7,IF(Y100=FORMULAS!$A$10,0,'Tabla Valoración controles'!$F$8))</f>
        <v>0</v>
      </c>
      <c r="AC100" s="150"/>
      <c r="AD100" s="134">
        <f>+IF(AC100='Tabla Valoración controles'!$D$9,'Tabla Valoración controles'!$F$9,IF(Y100=FORMULAS!$A$10,0,'Tabla Valoración controles'!$F$10))</f>
        <v>0</v>
      </c>
      <c r="AE100" s="150"/>
      <c r="AF100" s="134">
        <f>+IF(AE100='Tabla Valoración controles'!$D$9,'Tabla Valoración controles'!$F$9,IF(AA100=FORMULAS!$A$10,0,'Tabla Valoración controles'!$F$10))</f>
        <v>0</v>
      </c>
      <c r="AG100" s="150"/>
      <c r="AH100" s="134">
        <f>+IF(AG100='Tabla Valoración controles'!$D$13,'Tabla Valoración controles'!$F$13,'Tabla Valoración controles'!$F$14)</f>
        <v>0</v>
      </c>
      <c r="AI100" s="193">
        <f t="shared" si="3"/>
        <v>0</v>
      </c>
      <c r="AJ100" s="151"/>
      <c r="AK100" s="152">
        <f>+IF(AJ100=[2]CONTROLES!$C$50,[2]CONTROLES!$D$50,[2]CONTROLES!$D$51)</f>
        <v>0</v>
      </c>
      <c r="AL100" s="151"/>
      <c r="AM100" s="152">
        <f>+IF(AL100=[2]CONTROLES!$C$52,[2]CONTROLES!$D$52,[2]CONTROLES!$D$53)</f>
        <v>0</v>
      </c>
      <c r="AN100" s="151"/>
      <c r="AO100" s="152">
        <f>+IF(AN100=[2]CONTROLES!$C$54,[2]CONTROLES!$D$54,[2]CONTROLES!$D$55)</f>
        <v>0</v>
      </c>
      <c r="AP100" s="151"/>
      <c r="AQ100" s="152">
        <f>+IF(AP100=[2]CONTROLES!$C$56,[2]CONTROLES!$D$56,IF(AP100=[2]CONTROLES!$C$57,[2]CONTROLES!$D$57,[2]CONTROLES!$D$58))</f>
        <v>0</v>
      </c>
      <c r="AR100" s="151"/>
      <c r="AS100" s="152">
        <f>+IF(AR100=[2]CONTROLES!$C$59,[2]CONTROLES!$D$59,[2]CONTROLES!$D$60)</f>
        <v>0</v>
      </c>
      <c r="AT100" s="151"/>
      <c r="AU100" s="152">
        <f>+IF(AT100=[2]CONTROLES!$C$61,[2]CONTROLES!$D$61,[2]CONTROLES!$D$62)</f>
        <v>0</v>
      </c>
      <c r="AV100" s="151"/>
      <c r="AW100" s="153">
        <f>+IF(AV100=[2]CONTROLES!$C$63,[2]CONTROLES!$D$63,IF(AV100=[2]CONTROLES!$C$64,[2]CONTROLES!$D$64,[2]CONTROLES!$D$65))</f>
        <v>0</v>
      </c>
      <c r="AX100" s="153">
        <f t="shared" si="4"/>
        <v>0</v>
      </c>
      <c r="AY100" s="154" t="str">
        <f t="shared" si="5"/>
        <v>Débil</v>
      </c>
      <c r="AZ100" s="361"/>
      <c r="BA100" s="333"/>
      <c r="BB100" s="358"/>
      <c r="BC100" s="352"/>
      <c r="BD100" s="355"/>
      <c r="BE100" s="355"/>
      <c r="BF100" s="136"/>
      <c r="BG100" s="136"/>
      <c r="BH100" s="179"/>
      <c r="BI100" s="136"/>
      <c r="BJ100" s="136"/>
      <c r="BK100" s="136"/>
      <c r="BL100" s="136"/>
      <c r="BM100" s="136" t="s">
        <v>171</v>
      </c>
      <c r="BN100" s="424"/>
      <c r="BO100" s="219"/>
      <c r="BP100" s="219"/>
      <c r="BQ100" s="219"/>
      <c r="BR100" s="219"/>
      <c r="BS100" s="219"/>
      <c r="BT100" s="219"/>
      <c r="BU100" s="219"/>
      <c r="BV100" s="219"/>
      <c r="BW100" s="219"/>
      <c r="BX100" s="219"/>
      <c r="BY100" s="219"/>
      <c r="BZ100" s="219"/>
      <c r="CA100" s="219"/>
      <c r="CB100" s="219"/>
      <c r="CC100" s="219"/>
      <c r="CD100" s="219"/>
      <c r="CE100" s="238"/>
      <c r="CF100" s="238"/>
      <c r="CG100" s="136"/>
      <c r="CH100" s="136"/>
      <c r="CI100" s="136"/>
      <c r="CJ100" s="136"/>
      <c r="CK100" s="136"/>
      <c r="CL100" s="136"/>
      <c r="CM100" s="136"/>
      <c r="CN100" s="136"/>
      <c r="CO100" s="136"/>
      <c r="CP100" s="136"/>
      <c r="CQ100" s="136"/>
      <c r="CR100" s="136"/>
      <c r="CS100" s="136"/>
      <c r="CT100" s="136"/>
      <c r="CU100" s="136"/>
      <c r="CV100" s="136"/>
      <c r="CW100" s="136"/>
      <c r="CX100" s="136"/>
      <c r="CY100" s="136"/>
      <c r="CZ100" s="136"/>
      <c r="DA100" s="136"/>
      <c r="DB100" s="136"/>
      <c r="DC100" s="136"/>
      <c r="DD100" s="136"/>
      <c r="DE100" s="136"/>
      <c r="DF100" s="136"/>
      <c r="DG100" s="136"/>
      <c r="DH100" s="136"/>
      <c r="DI100" s="136"/>
      <c r="DJ100" s="136"/>
      <c r="DK100" s="265"/>
      <c r="DL100" s="265"/>
      <c r="DM100" s="265"/>
      <c r="DN100" s="265"/>
      <c r="DO100" s="265"/>
      <c r="DP100" s="66"/>
      <c r="DQ100" s="66"/>
      <c r="DR100" s="66"/>
      <c r="DS100" s="66"/>
      <c r="DT100" s="268"/>
      <c r="DU100" s="268"/>
      <c r="DV100" s="268"/>
      <c r="DW100" s="268"/>
      <c r="DX100" s="267"/>
      <c r="DY100" s="256"/>
      <c r="DZ100" s="256"/>
      <c r="EA100" s="256"/>
      <c r="EB100" s="256"/>
      <c r="EC100" s="263"/>
      <c r="ED100" s="66"/>
      <c r="EE100" s="66"/>
      <c r="EF100" s="66"/>
      <c r="EG100" s="66"/>
      <c r="EH100" s="327"/>
      <c r="EI100" s="327"/>
      <c r="EJ100" s="327"/>
      <c r="EK100" s="327"/>
    </row>
    <row r="101" spans="1:141" ht="39.75" customHeight="1" x14ac:dyDescent="0.2">
      <c r="A101" s="364"/>
      <c r="B101" s="375"/>
      <c r="C101" s="361"/>
      <c r="D101" s="361"/>
      <c r="E101" s="160"/>
      <c r="F101" s="330"/>
      <c r="G101" s="160" t="s">
        <v>481</v>
      </c>
      <c r="H101" s="330"/>
      <c r="I101" s="330"/>
      <c r="J101" s="361"/>
      <c r="K101" s="180"/>
      <c r="L101" s="180"/>
      <c r="M101" s="180"/>
      <c r="N101" s="180"/>
      <c r="O101" s="361"/>
      <c r="P101" s="333"/>
      <c r="Q101" s="352"/>
      <c r="R101" s="333"/>
      <c r="S101" s="352"/>
      <c r="T101" s="355"/>
      <c r="U101" s="148"/>
      <c r="V101" s="156"/>
      <c r="W101" s="156"/>
      <c r="X101" s="156"/>
      <c r="Y101" s="150" t="s">
        <v>115</v>
      </c>
      <c r="Z101" s="134">
        <f>+IF(Y101='Tabla Valoración controles'!$D$4,'Tabla Valoración controles'!$F$4,IF('Mapa Corrupcion'!Y101='Tabla Valoración controles'!$D$5,'Tabla Valoración controles'!$F$5,IF(Y101=FORMULAS!$A$10,0,'Tabla Valoración controles'!$F$6)))</f>
        <v>0</v>
      </c>
      <c r="AA101" s="150"/>
      <c r="AB101" s="135">
        <f>+IF(AA101='Tabla Valoración controles'!$D$7,'Tabla Valoración controles'!$F$7,IF(Y101=FORMULAS!$A$10,0,'Tabla Valoración controles'!$F$8))</f>
        <v>0</v>
      </c>
      <c r="AC101" s="150"/>
      <c r="AD101" s="134">
        <f>+IF(AC101='Tabla Valoración controles'!$D$9,'Tabla Valoración controles'!$F$9,IF(Y101=FORMULAS!$A$10,0,'Tabla Valoración controles'!$F$10))</f>
        <v>0</v>
      </c>
      <c r="AE101" s="150"/>
      <c r="AF101" s="134">
        <f>+IF(AE101='Tabla Valoración controles'!$D$9,'Tabla Valoración controles'!$F$9,IF(AA101=FORMULAS!$A$10,0,'Tabla Valoración controles'!$F$10))</f>
        <v>0</v>
      </c>
      <c r="AG101" s="150"/>
      <c r="AH101" s="134">
        <f>+IF(AG101='Tabla Valoración controles'!$D$13,'Tabla Valoración controles'!$F$13,'Tabla Valoración controles'!$F$14)</f>
        <v>0</v>
      </c>
      <c r="AI101" s="193">
        <f t="shared" si="3"/>
        <v>0</v>
      </c>
      <c r="AJ101" s="151"/>
      <c r="AK101" s="152">
        <f>+IF(AJ101=[2]CONTROLES!$C$50,[2]CONTROLES!$D$50,[2]CONTROLES!$D$51)</f>
        <v>0</v>
      </c>
      <c r="AL101" s="151"/>
      <c r="AM101" s="152">
        <f>+IF(AL101=[2]CONTROLES!$C$52,[2]CONTROLES!$D$52,[2]CONTROLES!$D$53)</f>
        <v>0</v>
      </c>
      <c r="AN101" s="151"/>
      <c r="AO101" s="152">
        <f>+IF(AN101=[2]CONTROLES!$C$54,[2]CONTROLES!$D$54,[2]CONTROLES!$D$55)</f>
        <v>0</v>
      </c>
      <c r="AP101" s="151"/>
      <c r="AQ101" s="152">
        <f>+IF(AP101=[2]CONTROLES!$C$56,[2]CONTROLES!$D$56,IF(AP101=[2]CONTROLES!$C$57,[2]CONTROLES!$D$57,[2]CONTROLES!$D$58))</f>
        <v>0</v>
      </c>
      <c r="AR101" s="151"/>
      <c r="AS101" s="152">
        <f>+IF(AR101=[2]CONTROLES!$C$59,[2]CONTROLES!$D$59,[2]CONTROLES!$D$60)</f>
        <v>0</v>
      </c>
      <c r="AT101" s="151"/>
      <c r="AU101" s="152">
        <f>+IF(AT101=[2]CONTROLES!$C$61,[2]CONTROLES!$D$61,[2]CONTROLES!$D$62)</f>
        <v>0</v>
      </c>
      <c r="AV101" s="151"/>
      <c r="AW101" s="153">
        <f>+IF(AV101=[2]CONTROLES!$C$63,[2]CONTROLES!$D$63,IF(AV101=[2]CONTROLES!$C$64,[2]CONTROLES!$D$64,[2]CONTROLES!$D$65))</f>
        <v>0</v>
      </c>
      <c r="AX101" s="153">
        <f t="shared" si="4"/>
        <v>0</v>
      </c>
      <c r="AY101" s="154" t="str">
        <f t="shared" si="5"/>
        <v>Débil</v>
      </c>
      <c r="AZ101" s="361"/>
      <c r="BA101" s="333"/>
      <c r="BB101" s="358"/>
      <c r="BC101" s="352"/>
      <c r="BD101" s="355"/>
      <c r="BE101" s="355"/>
      <c r="BF101" s="136"/>
      <c r="BG101" s="136"/>
      <c r="BH101" s="179"/>
      <c r="BI101" s="136"/>
      <c r="BJ101" s="136"/>
      <c r="BK101" s="136"/>
      <c r="BL101" s="136"/>
      <c r="BM101" s="136" t="s">
        <v>171</v>
      </c>
      <c r="BN101" s="424"/>
      <c r="BO101" s="219"/>
      <c r="BP101" s="219"/>
      <c r="BQ101" s="219"/>
      <c r="BR101" s="219"/>
      <c r="BS101" s="219"/>
      <c r="BT101" s="219"/>
      <c r="BU101" s="219"/>
      <c r="BV101" s="219"/>
      <c r="BW101" s="219"/>
      <c r="BX101" s="219"/>
      <c r="BY101" s="219"/>
      <c r="BZ101" s="219"/>
      <c r="CA101" s="219"/>
      <c r="CB101" s="219"/>
      <c r="CC101" s="219"/>
      <c r="CD101" s="219"/>
      <c r="CE101" s="238"/>
      <c r="CF101" s="238"/>
      <c r="CG101" s="136"/>
      <c r="CH101" s="136"/>
      <c r="CI101" s="136"/>
      <c r="CJ101" s="136"/>
      <c r="CK101" s="136"/>
      <c r="CL101" s="136"/>
      <c r="CM101" s="136"/>
      <c r="CN101" s="136"/>
      <c r="CO101" s="136"/>
      <c r="CP101" s="136"/>
      <c r="CQ101" s="136"/>
      <c r="CR101" s="136"/>
      <c r="CS101" s="136"/>
      <c r="CT101" s="136"/>
      <c r="CU101" s="136"/>
      <c r="CV101" s="136"/>
      <c r="CW101" s="136"/>
      <c r="CX101" s="136"/>
      <c r="CY101" s="136"/>
      <c r="CZ101" s="136"/>
      <c r="DA101" s="136"/>
      <c r="DB101" s="136"/>
      <c r="DC101" s="136"/>
      <c r="DD101" s="136"/>
      <c r="DE101" s="136"/>
      <c r="DF101" s="136"/>
      <c r="DG101" s="136"/>
      <c r="DH101" s="136"/>
      <c r="DI101" s="136"/>
      <c r="DJ101" s="136"/>
      <c r="DK101" s="265"/>
      <c r="DL101" s="265"/>
      <c r="DM101" s="265"/>
      <c r="DN101" s="265"/>
      <c r="DO101" s="265"/>
      <c r="DP101" s="66"/>
      <c r="DQ101" s="66"/>
      <c r="DR101" s="66"/>
      <c r="DS101" s="66"/>
      <c r="DT101" s="268"/>
      <c r="DU101" s="268"/>
      <c r="DV101" s="268"/>
      <c r="DW101" s="268"/>
      <c r="DX101" s="267"/>
      <c r="DY101" s="256"/>
      <c r="DZ101" s="256"/>
      <c r="EA101" s="256"/>
      <c r="EB101" s="256"/>
      <c r="EC101" s="66"/>
      <c r="ED101" s="66"/>
      <c r="EE101" s="66"/>
      <c r="EF101" s="66"/>
      <c r="EG101" s="66"/>
      <c r="EH101" s="327"/>
      <c r="EI101" s="327"/>
      <c r="EJ101" s="327"/>
      <c r="EK101" s="327"/>
    </row>
    <row r="102" spans="1:141" ht="39.75" customHeight="1" x14ac:dyDescent="0.2">
      <c r="A102" s="364"/>
      <c r="B102" s="375"/>
      <c r="C102" s="361"/>
      <c r="D102" s="361"/>
      <c r="E102" s="160"/>
      <c r="F102" s="330"/>
      <c r="G102" s="160"/>
      <c r="H102" s="330"/>
      <c r="I102" s="330"/>
      <c r="J102" s="361"/>
      <c r="K102" s="180"/>
      <c r="L102" s="180"/>
      <c r="M102" s="180"/>
      <c r="N102" s="180"/>
      <c r="O102" s="361"/>
      <c r="P102" s="333"/>
      <c r="Q102" s="352"/>
      <c r="R102" s="333"/>
      <c r="S102" s="352"/>
      <c r="T102" s="355"/>
      <c r="U102" s="148"/>
      <c r="V102" s="156"/>
      <c r="W102" s="156"/>
      <c r="X102" s="156"/>
      <c r="Y102" s="150" t="s">
        <v>115</v>
      </c>
      <c r="Z102" s="134">
        <f>+IF(Y102='Tabla Valoración controles'!$D$4,'Tabla Valoración controles'!$F$4,IF('Mapa Corrupcion'!Y102='Tabla Valoración controles'!$D$5,'Tabla Valoración controles'!$F$5,IF(Y102=FORMULAS!$A$10,0,'Tabla Valoración controles'!$F$6)))</f>
        <v>0</v>
      </c>
      <c r="AA102" s="150"/>
      <c r="AB102" s="135">
        <f>+IF(AA102='Tabla Valoración controles'!$D$7,'Tabla Valoración controles'!$F$7,IF(Y102=FORMULAS!$A$10,0,'Tabla Valoración controles'!$F$8))</f>
        <v>0</v>
      </c>
      <c r="AC102" s="150"/>
      <c r="AD102" s="134">
        <f>+IF(AC102='Tabla Valoración controles'!$D$9,'Tabla Valoración controles'!$F$9,IF(Y102=FORMULAS!$A$10,0,'Tabla Valoración controles'!$F$10))</f>
        <v>0</v>
      </c>
      <c r="AE102" s="150"/>
      <c r="AF102" s="134">
        <f>+IF(AE102='Tabla Valoración controles'!$D$9,'Tabla Valoración controles'!$F$9,IF(AA102=FORMULAS!$A$10,0,'Tabla Valoración controles'!$F$10))</f>
        <v>0</v>
      </c>
      <c r="AG102" s="150"/>
      <c r="AH102" s="134">
        <f>+IF(AG102='Tabla Valoración controles'!$D$13,'Tabla Valoración controles'!$F$13,'Tabla Valoración controles'!$F$14)</f>
        <v>0</v>
      </c>
      <c r="AI102" s="193">
        <f t="shared" si="3"/>
        <v>0</v>
      </c>
      <c r="AJ102" s="151"/>
      <c r="AK102" s="152">
        <f>+IF(AJ102=[2]CONTROLES!$C$50,[2]CONTROLES!$D$50,[2]CONTROLES!$D$51)</f>
        <v>0</v>
      </c>
      <c r="AL102" s="151"/>
      <c r="AM102" s="152">
        <f>+IF(AL102=[2]CONTROLES!$C$52,[2]CONTROLES!$D$52,[2]CONTROLES!$D$53)</f>
        <v>0</v>
      </c>
      <c r="AN102" s="151"/>
      <c r="AO102" s="152">
        <f>+IF(AN102=[2]CONTROLES!$C$54,[2]CONTROLES!$D$54,[2]CONTROLES!$D$55)</f>
        <v>0</v>
      </c>
      <c r="AP102" s="151"/>
      <c r="AQ102" s="152">
        <f>+IF(AP102=[2]CONTROLES!$C$56,[2]CONTROLES!$D$56,IF(AP102=[2]CONTROLES!$C$57,[2]CONTROLES!$D$57,[2]CONTROLES!$D$58))</f>
        <v>0</v>
      </c>
      <c r="AR102" s="151"/>
      <c r="AS102" s="152">
        <f>+IF(AR102=[2]CONTROLES!$C$59,[2]CONTROLES!$D$59,[2]CONTROLES!$D$60)</f>
        <v>0</v>
      </c>
      <c r="AT102" s="151"/>
      <c r="AU102" s="152">
        <f>+IF(AT102=[2]CONTROLES!$C$61,[2]CONTROLES!$D$61,[2]CONTROLES!$D$62)</f>
        <v>0</v>
      </c>
      <c r="AV102" s="151"/>
      <c r="AW102" s="153">
        <f>+IF(AV102=[2]CONTROLES!$C$63,[2]CONTROLES!$D$63,IF(AV102=[2]CONTROLES!$C$64,[2]CONTROLES!$D$64,[2]CONTROLES!$D$65))</f>
        <v>0</v>
      </c>
      <c r="AX102" s="153">
        <f t="shared" si="4"/>
        <v>0</v>
      </c>
      <c r="AY102" s="154" t="str">
        <f t="shared" si="5"/>
        <v>Débil</v>
      </c>
      <c r="AZ102" s="361"/>
      <c r="BA102" s="333"/>
      <c r="BB102" s="358"/>
      <c r="BC102" s="352"/>
      <c r="BD102" s="355"/>
      <c r="BE102" s="355"/>
      <c r="BF102" s="136"/>
      <c r="BG102" s="136"/>
      <c r="BH102" s="179"/>
      <c r="BI102" s="136"/>
      <c r="BJ102" s="136"/>
      <c r="BK102" s="136"/>
      <c r="BL102" s="136"/>
      <c r="BM102" s="136" t="s">
        <v>171</v>
      </c>
      <c r="BN102" s="424"/>
      <c r="BO102" s="219"/>
      <c r="BP102" s="219"/>
      <c r="BQ102" s="219"/>
      <c r="BR102" s="219"/>
      <c r="BS102" s="219"/>
      <c r="BT102" s="219"/>
      <c r="BU102" s="219"/>
      <c r="BV102" s="219"/>
      <c r="BW102" s="219"/>
      <c r="BX102" s="219"/>
      <c r="BY102" s="219"/>
      <c r="BZ102" s="219"/>
      <c r="CA102" s="219"/>
      <c r="CB102" s="219"/>
      <c r="CC102" s="219"/>
      <c r="CD102" s="219"/>
      <c r="CE102" s="238"/>
      <c r="CF102" s="238"/>
      <c r="CG102" s="136"/>
      <c r="CH102" s="136"/>
      <c r="CI102" s="136"/>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6"/>
      <c r="DF102" s="136"/>
      <c r="DG102" s="136"/>
      <c r="DH102" s="136"/>
      <c r="DI102" s="136"/>
      <c r="DJ102" s="136"/>
      <c r="DK102" s="265"/>
      <c r="DL102" s="265"/>
      <c r="DM102" s="265"/>
      <c r="DN102" s="265"/>
      <c r="DO102" s="265"/>
      <c r="DP102" s="66"/>
      <c r="DQ102" s="66"/>
      <c r="DR102" s="66"/>
      <c r="DS102" s="66"/>
      <c r="DT102" s="268"/>
      <c r="DU102" s="268"/>
      <c r="DV102" s="268"/>
      <c r="DW102" s="268"/>
      <c r="DX102" s="267"/>
      <c r="DY102" s="256"/>
      <c r="DZ102" s="256"/>
      <c r="EA102" s="256"/>
      <c r="EB102" s="256"/>
      <c r="EC102" s="66"/>
      <c r="ED102" s="66"/>
      <c r="EE102" s="66"/>
      <c r="EF102" s="66"/>
      <c r="EG102" s="66"/>
      <c r="EH102" s="327"/>
      <c r="EI102" s="327"/>
      <c r="EJ102" s="327"/>
      <c r="EK102" s="327"/>
    </row>
    <row r="103" spans="1:141" ht="39.75" customHeight="1" x14ac:dyDescent="0.2">
      <c r="A103" s="364"/>
      <c r="B103" s="375"/>
      <c r="C103" s="361"/>
      <c r="D103" s="361"/>
      <c r="E103" s="160"/>
      <c r="F103" s="330"/>
      <c r="G103" s="160"/>
      <c r="H103" s="330"/>
      <c r="I103" s="330"/>
      <c r="J103" s="361"/>
      <c r="K103" s="180"/>
      <c r="L103" s="180"/>
      <c r="M103" s="180"/>
      <c r="N103" s="180"/>
      <c r="O103" s="361"/>
      <c r="P103" s="333"/>
      <c r="Q103" s="352"/>
      <c r="R103" s="333"/>
      <c r="S103" s="352"/>
      <c r="T103" s="355"/>
      <c r="U103" s="148"/>
      <c r="V103" s="156"/>
      <c r="W103" s="156"/>
      <c r="X103" s="156"/>
      <c r="Y103" s="150" t="s">
        <v>115</v>
      </c>
      <c r="Z103" s="134">
        <f>+IF(Y103='Tabla Valoración controles'!$D$4,'Tabla Valoración controles'!$F$4,IF('Mapa Corrupcion'!Y103='Tabla Valoración controles'!$D$5,'Tabla Valoración controles'!$F$5,IF(Y103=FORMULAS!$A$10,0,'Tabla Valoración controles'!$F$6)))</f>
        <v>0</v>
      </c>
      <c r="AA103" s="150"/>
      <c r="AB103" s="135">
        <f>+IF(AA103='Tabla Valoración controles'!$D$7,'Tabla Valoración controles'!$F$7,IF(Y103=FORMULAS!$A$10,0,'Tabla Valoración controles'!$F$8))</f>
        <v>0</v>
      </c>
      <c r="AC103" s="150"/>
      <c r="AD103" s="134">
        <f>+IF(AC103='Tabla Valoración controles'!$D$9,'Tabla Valoración controles'!$F$9,IF(Y103=FORMULAS!$A$10,0,'Tabla Valoración controles'!$F$10))</f>
        <v>0</v>
      </c>
      <c r="AE103" s="150"/>
      <c r="AF103" s="134">
        <f>+IF(AE103='Tabla Valoración controles'!$D$9,'Tabla Valoración controles'!$F$9,IF(AA103=FORMULAS!$A$10,0,'Tabla Valoración controles'!$F$10))</f>
        <v>0</v>
      </c>
      <c r="AG103" s="150"/>
      <c r="AH103" s="134">
        <f>+IF(AG103='Tabla Valoración controles'!$D$13,'Tabla Valoración controles'!$F$13,'Tabla Valoración controles'!$F$14)</f>
        <v>0</v>
      </c>
      <c r="AI103" s="193">
        <f t="shared" si="3"/>
        <v>0</v>
      </c>
      <c r="AJ103" s="151"/>
      <c r="AK103" s="152">
        <f>+IF(AJ103=[2]CONTROLES!$C$50,[2]CONTROLES!$D$50,[2]CONTROLES!$D$51)</f>
        <v>0</v>
      </c>
      <c r="AL103" s="151"/>
      <c r="AM103" s="152">
        <f>+IF(AL103=[2]CONTROLES!$C$52,[2]CONTROLES!$D$52,[2]CONTROLES!$D$53)</f>
        <v>0</v>
      </c>
      <c r="AN103" s="151"/>
      <c r="AO103" s="152">
        <f>+IF(AN103=[2]CONTROLES!$C$54,[2]CONTROLES!$D$54,[2]CONTROLES!$D$55)</f>
        <v>0</v>
      </c>
      <c r="AP103" s="151"/>
      <c r="AQ103" s="152">
        <f>+IF(AP103=[2]CONTROLES!$C$56,[2]CONTROLES!$D$56,IF(AP103=[2]CONTROLES!$C$57,[2]CONTROLES!$D$57,[2]CONTROLES!$D$58))</f>
        <v>0</v>
      </c>
      <c r="AR103" s="151"/>
      <c r="AS103" s="152">
        <f>+IF(AR103=[2]CONTROLES!$C$59,[2]CONTROLES!$D$59,[2]CONTROLES!$D$60)</f>
        <v>0</v>
      </c>
      <c r="AT103" s="151"/>
      <c r="AU103" s="152">
        <f>+IF(AT103=[2]CONTROLES!$C$61,[2]CONTROLES!$D$61,[2]CONTROLES!$D$62)</f>
        <v>0</v>
      </c>
      <c r="AV103" s="151"/>
      <c r="AW103" s="153">
        <f>+IF(AV103=[2]CONTROLES!$C$63,[2]CONTROLES!$D$63,IF(AV103=[2]CONTROLES!$C$64,[2]CONTROLES!$D$64,[2]CONTROLES!$D$65))</f>
        <v>0</v>
      </c>
      <c r="AX103" s="153">
        <f t="shared" si="4"/>
        <v>0</v>
      </c>
      <c r="AY103" s="154" t="str">
        <f t="shared" si="5"/>
        <v>Débil</v>
      </c>
      <c r="AZ103" s="361"/>
      <c r="BA103" s="333"/>
      <c r="BB103" s="358"/>
      <c r="BC103" s="352"/>
      <c r="BD103" s="355"/>
      <c r="BE103" s="355"/>
      <c r="BF103" s="136"/>
      <c r="BG103" s="136"/>
      <c r="BH103" s="179"/>
      <c r="BI103" s="136"/>
      <c r="BJ103" s="136"/>
      <c r="BK103" s="136"/>
      <c r="BL103" s="136"/>
      <c r="BM103" s="136" t="s">
        <v>171</v>
      </c>
      <c r="BN103" s="424"/>
      <c r="BO103" s="219"/>
      <c r="BP103" s="219"/>
      <c r="BQ103" s="219"/>
      <c r="BR103" s="219"/>
      <c r="BS103" s="219"/>
      <c r="BT103" s="219"/>
      <c r="BU103" s="219"/>
      <c r="BV103" s="219"/>
      <c r="BW103" s="219"/>
      <c r="BX103" s="219"/>
      <c r="BY103" s="219"/>
      <c r="BZ103" s="219"/>
      <c r="CA103" s="219"/>
      <c r="CB103" s="219"/>
      <c r="CC103" s="219"/>
      <c r="CD103" s="219"/>
      <c r="CE103" s="238"/>
      <c r="CF103" s="238"/>
      <c r="CG103" s="136"/>
      <c r="CH103" s="136"/>
      <c r="CI103" s="136"/>
      <c r="CJ103" s="136"/>
      <c r="CK103" s="136"/>
      <c r="CL103" s="136"/>
      <c r="CM103" s="136"/>
      <c r="CN103" s="136"/>
      <c r="CO103" s="136"/>
      <c r="CP103" s="136"/>
      <c r="CQ103" s="136"/>
      <c r="CR103" s="136"/>
      <c r="CS103" s="136"/>
      <c r="CT103" s="136"/>
      <c r="CU103" s="136"/>
      <c r="CV103" s="136"/>
      <c r="CW103" s="136"/>
      <c r="CX103" s="136"/>
      <c r="CY103" s="136"/>
      <c r="CZ103" s="136"/>
      <c r="DA103" s="136"/>
      <c r="DB103" s="136"/>
      <c r="DC103" s="136"/>
      <c r="DD103" s="136"/>
      <c r="DE103" s="136"/>
      <c r="DF103" s="136"/>
      <c r="DG103" s="136"/>
      <c r="DH103" s="136"/>
      <c r="DI103" s="136"/>
      <c r="DJ103" s="136"/>
      <c r="DK103" s="265"/>
      <c r="DL103" s="265"/>
      <c r="DM103" s="265"/>
      <c r="DN103" s="265"/>
      <c r="DO103" s="265"/>
      <c r="DP103" s="66"/>
      <c r="DQ103" s="66"/>
      <c r="DR103" s="66"/>
      <c r="DS103" s="66"/>
      <c r="DT103" s="268"/>
      <c r="DU103" s="268"/>
      <c r="DV103" s="268"/>
      <c r="DW103" s="268"/>
      <c r="DX103" s="267"/>
      <c r="DY103" s="256"/>
      <c r="DZ103" s="256"/>
      <c r="EA103" s="256"/>
      <c r="EB103" s="256"/>
      <c r="EC103" s="66"/>
      <c r="ED103" s="66"/>
      <c r="EE103" s="66"/>
      <c r="EF103" s="66"/>
      <c r="EG103" s="66"/>
      <c r="EH103" s="327"/>
      <c r="EI103" s="327"/>
      <c r="EJ103" s="327"/>
      <c r="EK103" s="327"/>
    </row>
    <row r="104" spans="1:141" ht="39.75" customHeight="1" x14ac:dyDescent="0.2">
      <c r="A104" s="365"/>
      <c r="B104" s="376"/>
      <c r="C104" s="362"/>
      <c r="D104" s="362"/>
      <c r="E104" s="160"/>
      <c r="F104" s="331"/>
      <c r="G104" s="160"/>
      <c r="H104" s="331"/>
      <c r="I104" s="331"/>
      <c r="J104" s="362"/>
      <c r="K104" s="181"/>
      <c r="L104" s="181"/>
      <c r="M104" s="181"/>
      <c r="N104" s="181"/>
      <c r="O104" s="362"/>
      <c r="P104" s="334"/>
      <c r="Q104" s="353"/>
      <c r="R104" s="334"/>
      <c r="S104" s="353"/>
      <c r="T104" s="356"/>
      <c r="U104" s="148"/>
      <c r="V104" s="156"/>
      <c r="W104" s="156"/>
      <c r="X104" s="156"/>
      <c r="Y104" s="150" t="s">
        <v>115</v>
      </c>
      <c r="Z104" s="134">
        <f>+IF(Y104='Tabla Valoración controles'!$D$4,'Tabla Valoración controles'!$F$4,IF('Mapa Corrupcion'!Y104='Tabla Valoración controles'!$D$5,'Tabla Valoración controles'!$F$5,IF(Y104=FORMULAS!$A$10,0,'Tabla Valoración controles'!$F$6)))</f>
        <v>0</v>
      </c>
      <c r="AA104" s="150"/>
      <c r="AB104" s="135">
        <f>+IF(AA104='Tabla Valoración controles'!$D$7,'Tabla Valoración controles'!$F$7,IF(Y104=FORMULAS!$A$10,0,'Tabla Valoración controles'!$F$8))</f>
        <v>0</v>
      </c>
      <c r="AC104" s="150"/>
      <c r="AD104" s="134">
        <f>+IF(AC104='Tabla Valoración controles'!$D$9,'Tabla Valoración controles'!$F$9,IF(Y104=FORMULAS!$A$10,0,'Tabla Valoración controles'!$F$10))</f>
        <v>0</v>
      </c>
      <c r="AE104" s="150"/>
      <c r="AF104" s="134">
        <f>+IF(AE104='Tabla Valoración controles'!$D$9,'Tabla Valoración controles'!$F$9,IF(AA104=FORMULAS!$A$10,0,'Tabla Valoración controles'!$F$10))</f>
        <v>0</v>
      </c>
      <c r="AG104" s="150"/>
      <c r="AH104" s="134">
        <f>+IF(AG104='Tabla Valoración controles'!$D$13,'Tabla Valoración controles'!$F$13,'Tabla Valoración controles'!$F$14)</f>
        <v>0</v>
      </c>
      <c r="AI104" s="193">
        <f t="shared" si="3"/>
        <v>0</v>
      </c>
      <c r="AJ104" s="151"/>
      <c r="AK104" s="152">
        <f>+IF(AJ104=[2]CONTROLES!$C$50,[2]CONTROLES!$D$50,[2]CONTROLES!$D$51)</f>
        <v>0</v>
      </c>
      <c r="AL104" s="151"/>
      <c r="AM104" s="152">
        <f>+IF(AL104=[2]CONTROLES!$C$52,[2]CONTROLES!$D$52,[2]CONTROLES!$D$53)</f>
        <v>0</v>
      </c>
      <c r="AN104" s="151"/>
      <c r="AO104" s="152">
        <f>+IF(AN104=[2]CONTROLES!$C$54,[2]CONTROLES!$D$54,[2]CONTROLES!$D$55)</f>
        <v>0</v>
      </c>
      <c r="AP104" s="151"/>
      <c r="AQ104" s="152">
        <f>+IF(AP104=[2]CONTROLES!$C$56,[2]CONTROLES!$D$56,IF(AP104=[2]CONTROLES!$C$57,[2]CONTROLES!$D$57,[2]CONTROLES!$D$58))</f>
        <v>0</v>
      </c>
      <c r="AR104" s="151"/>
      <c r="AS104" s="152">
        <f>+IF(AR104=[2]CONTROLES!$C$59,[2]CONTROLES!$D$59,[2]CONTROLES!$D$60)</f>
        <v>0</v>
      </c>
      <c r="AT104" s="151"/>
      <c r="AU104" s="152">
        <f>+IF(AT104=[2]CONTROLES!$C$61,[2]CONTROLES!$D$61,[2]CONTROLES!$D$62)</f>
        <v>0</v>
      </c>
      <c r="AV104" s="151"/>
      <c r="AW104" s="153">
        <f>+IF(AV104=[2]CONTROLES!$C$63,[2]CONTROLES!$D$63,IF(AV104=[2]CONTROLES!$C$64,[2]CONTROLES!$D$64,[2]CONTROLES!$D$65))</f>
        <v>0</v>
      </c>
      <c r="AX104" s="153">
        <f t="shared" si="4"/>
        <v>0</v>
      </c>
      <c r="AY104" s="154" t="str">
        <f t="shared" si="5"/>
        <v>Débil</v>
      </c>
      <c r="AZ104" s="362"/>
      <c r="BA104" s="334"/>
      <c r="BB104" s="359"/>
      <c r="BC104" s="353"/>
      <c r="BD104" s="356"/>
      <c r="BE104" s="356"/>
      <c r="BF104" s="136"/>
      <c r="BG104" s="136"/>
      <c r="BH104" s="179"/>
      <c r="BI104" s="136"/>
      <c r="BJ104" s="136"/>
      <c r="BK104" s="136"/>
      <c r="BL104" s="136"/>
      <c r="BM104" s="136" t="s">
        <v>171</v>
      </c>
      <c r="BN104" s="425"/>
      <c r="BO104" s="219"/>
      <c r="BP104" s="219"/>
      <c r="BQ104" s="219"/>
      <c r="BR104" s="219"/>
      <c r="BS104" s="219"/>
      <c r="BT104" s="219"/>
      <c r="BU104" s="219"/>
      <c r="BV104" s="219"/>
      <c r="BW104" s="219"/>
      <c r="BX104" s="219"/>
      <c r="BY104" s="219"/>
      <c r="BZ104" s="219"/>
      <c r="CA104" s="219"/>
      <c r="CB104" s="219"/>
      <c r="CC104" s="219"/>
      <c r="CD104" s="219"/>
      <c r="CE104" s="238"/>
      <c r="CF104" s="238"/>
      <c r="CG104" s="136"/>
      <c r="CH104" s="136"/>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c r="DD104" s="136"/>
      <c r="DE104" s="136"/>
      <c r="DF104" s="136"/>
      <c r="DG104" s="136"/>
      <c r="DH104" s="136"/>
      <c r="DI104" s="136"/>
      <c r="DJ104" s="136"/>
      <c r="DK104" s="265"/>
      <c r="DL104" s="265"/>
      <c r="DM104" s="265"/>
      <c r="DN104" s="265"/>
      <c r="DO104" s="265"/>
      <c r="DP104" s="66"/>
      <c r="DQ104" s="66"/>
      <c r="DR104" s="66"/>
      <c r="DS104" s="66"/>
      <c r="DT104" s="268"/>
      <c r="DU104" s="268"/>
      <c r="DV104" s="268"/>
      <c r="DW104" s="268"/>
      <c r="DX104" s="267"/>
      <c r="DY104" s="257"/>
      <c r="DZ104" s="257"/>
      <c r="EA104" s="257"/>
      <c r="EB104" s="257"/>
      <c r="EC104" s="66"/>
      <c r="ED104" s="66"/>
      <c r="EE104" s="66"/>
      <c r="EF104" s="66"/>
      <c r="EG104" s="66"/>
      <c r="EH104" s="328"/>
      <c r="EI104" s="328"/>
      <c r="EJ104" s="328"/>
      <c r="EK104" s="328"/>
    </row>
    <row r="105" spans="1:141" ht="74.25" customHeight="1" x14ac:dyDescent="0.2">
      <c r="A105" s="363">
        <v>17</v>
      </c>
      <c r="B105" s="374" t="s">
        <v>126</v>
      </c>
      <c r="C105" s="360" t="str">
        <f>VLOOKUP(B105,FORMULAS!$A$30:$B$46,2,0)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05" s="360" t="str">
        <f>VLOOKUP(B105,FORMULAS!$A$30:$C$46,3,0)</f>
        <v>Director de Mejoramiento de Vivienda</v>
      </c>
      <c r="E105" s="160" t="s">
        <v>497</v>
      </c>
      <c r="F105" s="329" t="s">
        <v>496</v>
      </c>
      <c r="G105" s="160" t="s">
        <v>480</v>
      </c>
      <c r="H105" s="329" t="s">
        <v>494</v>
      </c>
      <c r="I105" s="329" t="s">
        <v>495</v>
      </c>
      <c r="J105" s="360" t="s">
        <v>605</v>
      </c>
      <c r="K105" s="147" t="s">
        <v>650</v>
      </c>
      <c r="L105" s="147" t="s">
        <v>650</v>
      </c>
      <c r="M105" s="147" t="s">
        <v>650</v>
      </c>
      <c r="N105" s="147" t="s">
        <v>650</v>
      </c>
      <c r="O105" s="360" t="s">
        <v>285</v>
      </c>
      <c r="P105" s="332" t="str">
        <f>VLOOKUP(O105,FORMULAS!$A$77:$B$82,2,0)</f>
        <v>Improbable</v>
      </c>
      <c r="Q105" s="351" t="str">
        <f>+P105</f>
        <v>Improbable</v>
      </c>
      <c r="R105" s="332" t="str">
        <f>VLOOKUP(A105,'Impacto Ri Inhe'!$B$5:$AF$41,31,1)</f>
        <v>Moderado</v>
      </c>
      <c r="S105" s="351" t="str">
        <f>CONCATENATE(R105,"-",Q105)</f>
        <v>Moderado-Improbable</v>
      </c>
      <c r="T105" s="354" t="str">
        <f>VLOOKUP(S105,FORMULAS!$I$77:$J$97,2,0)</f>
        <v>Moderado</v>
      </c>
      <c r="U105" s="148">
        <v>1</v>
      </c>
      <c r="V105" s="149" t="s">
        <v>787</v>
      </c>
      <c r="W105" s="149" t="s">
        <v>484</v>
      </c>
      <c r="X105" s="149" t="s">
        <v>501</v>
      </c>
      <c r="Y105" s="150" t="s">
        <v>12</v>
      </c>
      <c r="Z105" s="134">
        <f>+IF(Y105='Tabla Valoración controles'!$D$4,'Tabla Valoración controles'!$F$4,IF('Mapa Corrupcion'!Y105='Tabla Valoración controles'!$D$5,'Tabla Valoración controles'!$F$5,IF(Y105=FORMULAS!$A$10,0,'Tabla Valoración controles'!$F$6)))</f>
        <v>0.25</v>
      </c>
      <c r="AA105" s="150" t="s">
        <v>8</v>
      </c>
      <c r="AB105" s="135">
        <f>+IF(AA105='Tabla Valoración controles'!$D$7,'Tabla Valoración controles'!$F$7,IF(Y105=FORMULAS!$A$10,0,'Tabla Valoración controles'!$F$8))</f>
        <v>0.15</v>
      </c>
      <c r="AC105" s="150" t="s">
        <v>17</v>
      </c>
      <c r="AD105" s="134">
        <f>+IF(AC105='Tabla Valoración controles'!$D$9,'Tabla Valoración controles'!$F$9,IF(Y105=FORMULAS!$A$10,0,'Tabla Valoración controles'!$F$10))</f>
        <v>0</v>
      </c>
      <c r="AE105" s="150" t="s">
        <v>21</v>
      </c>
      <c r="AF105" s="134">
        <f>+IF(AE105='Tabla Valoración controles'!$D$9,'Tabla Valoración controles'!$F$9,IF(AA105=FORMULAS!$A$10,0,'Tabla Valoración controles'!$F$10))</f>
        <v>0</v>
      </c>
      <c r="AG105" s="150" t="s">
        <v>77</v>
      </c>
      <c r="AH105" s="134">
        <f>+IF(AG105='Tabla Valoración controles'!$D$13,'Tabla Valoración controles'!$F$13,'Tabla Valoración controles'!$F$14)</f>
        <v>0</v>
      </c>
      <c r="AI105" s="193">
        <f t="shared" si="3"/>
        <v>0.4</v>
      </c>
      <c r="AJ105" s="151" t="s">
        <v>685</v>
      </c>
      <c r="AK105" s="152">
        <f>+IF(AJ105=[2]CONTROLES!$C$50,[2]CONTROLES!$D$50,[2]CONTROLES!$D$51)</f>
        <v>15</v>
      </c>
      <c r="AL105" s="151" t="s">
        <v>691</v>
      </c>
      <c r="AM105" s="152">
        <f>+IF(AL105=[2]CONTROLES!$C$52,[2]CONTROLES!$D$52,[2]CONTROLES!$D$53)</f>
        <v>15</v>
      </c>
      <c r="AN105" s="151" t="s">
        <v>694</v>
      </c>
      <c r="AO105" s="152">
        <f>+IF(AN105=[2]CONTROLES!$C$54,[2]CONTROLES!$D$54,[2]CONTROLES!$D$55)</f>
        <v>15</v>
      </c>
      <c r="AP105" s="151" t="s">
        <v>697</v>
      </c>
      <c r="AQ105" s="152">
        <f>+IF(AP105=[2]CONTROLES!$C$56,[2]CONTROLES!$D$56,IF(AP105=[2]CONTROLES!$C$57,[2]CONTROLES!$D$57,[2]CONTROLES!$D$58))</f>
        <v>15</v>
      </c>
      <c r="AR105" s="151" t="s">
        <v>701</v>
      </c>
      <c r="AS105" s="152">
        <f>+IF(AR105=[2]CONTROLES!$C$59,[2]CONTROLES!$D$59,[2]CONTROLES!$D$60)</f>
        <v>15</v>
      </c>
      <c r="AT105" s="151" t="s">
        <v>704</v>
      </c>
      <c r="AU105" s="152">
        <f>+IF(AT105=[2]CONTROLES!$C$61,[2]CONTROLES!$D$61,[2]CONTROLES!$D$62)</f>
        <v>15</v>
      </c>
      <c r="AV105" s="151" t="s">
        <v>707</v>
      </c>
      <c r="AW105" s="153">
        <f>+IF(AV105=[2]CONTROLES!$C$63,[2]CONTROLES!$D$63,IF(AV105=[2]CONTROLES!$C$64,[2]CONTROLES!$D$64,[2]CONTROLES!$D$65))</f>
        <v>10</v>
      </c>
      <c r="AX105" s="153">
        <f t="shared" si="4"/>
        <v>100</v>
      </c>
      <c r="AY105" s="154" t="str">
        <f t="shared" si="5"/>
        <v>Fuerte</v>
      </c>
      <c r="AZ105" s="360" t="s">
        <v>286</v>
      </c>
      <c r="BA105" s="332" t="str">
        <f>VLOOKUP(AZ105,FORMULAS!$A$77:$B$82,2,0)</f>
        <v>Rara vez</v>
      </c>
      <c r="BB105" s="357" t="str">
        <f>+R105</f>
        <v>Moderado</v>
      </c>
      <c r="BC105" s="351" t="str">
        <f>CONCATENATE(BB105,"-",BA105)</f>
        <v>Moderado-Rara vez</v>
      </c>
      <c r="BD105" s="354" t="str">
        <f>VLOOKUP(BC105,FORMULAS!$I$77:$J$97,2,0)</f>
        <v>Moderado</v>
      </c>
      <c r="BE105" s="354" t="s">
        <v>118</v>
      </c>
      <c r="BF105" s="179" t="s">
        <v>654</v>
      </c>
      <c r="BG105" s="179" t="s">
        <v>144</v>
      </c>
      <c r="BH105" s="179" t="s">
        <v>224</v>
      </c>
      <c r="BI105" s="155">
        <v>44927</v>
      </c>
      <c r="BJ105" s="155">
        <v>45275</v>
      </c>
      <c r="BK105" s="179" t="s">
        <v>502</v>
      </c>
      <c r="BL105" s="179" t="s">
        <v>489</v>
      </c>
      <c r="BM105" s="136" t="s">
        <v>173</v>
      </c>
      <c r="BN105" s="423" t="s">
        <v>490</v>
      </c>
      <c r="BO105" s="219"/>
      <c r="BP105" s="219"/>
      <c r="BQ105" s="219"/>
      <c r="BR105" s="219"/>
      <c r="BS105" s="219"/>
      <c r="BT105" s="219"/>
      <c r="BU105" s="219"/>
      <c r="BV105" s="219"/>
      <c r="BW105" s="219"/>
      <c r="BX105" s="219"/>
      <c r="BY105" s="219"/>
      <c r="BZ105" s="219"/>
      <c r="CA105" s="219"/>
      <c r="CB105" s="219"/>
      <c r="CC105" s="219"/>
      <c r="CD105" s="219"/>
      <c r="CE105" s="230"/>
      <c r="CF105" s="231"/>
      <c r="CG105" s="230"/>
      <c r="CH105" s="232"/>
      <c r="CI105" s="230"/>
      <c r="CJ105" s="230"/>
      <c r="CK105" s="230"/>
      <c r="CL105" s="232"/>
      <c r="CM105" s="230"/>
      <c r="CN105" s="231"/>
      <c r="CO105" s="232"/>
      <c r="CP105" s="232"/>
      <c r="CQ105" s="230"/>
      <c r="CR105" s="231"/>
      <c r="CS105" s="209"/>
      <c r="CT105" s="209"/>
      <c r="CU105" s="300"/>
      <c r="CV105" s="301"/>
      <c r="CW105" s="227"/>
      <c r="CX105" s="227"/>
      <c r="CY105" s="300"/>
      <c r="CZ105" s="301"/>
      <c r="DA105" s="227"/>
      <c r="DB105" s="227"/>
      <c r="DC105" s="300"/>
      <c r="DD105" s="301"/>
      <c r="DE105" s="241"/>
      <c r="DF105" s="241"/>
      <c r="DG105" s="300"/>
      <c r="DH105" s="301"/>
      <c r="DI105" s="238"/>
      <c r="DJ105" s="238"/>
      <c r="DK105" s="263"/>
      <c r="DL105" s="263"/>
      <c r="DM105" s="263"/>
      <c r="DN105" s="273"/>
      <c r="DO105" s="263"/>
      <c r="DP105" s="66"/>
      <c r="DQ105" s="66"/>
      <c r="DR105" s="66"/>
      <c r="DS105" s="66"/>
      <c r="DT105" s="265"/>
      <c r="DU105" s="263"/>
      <c r="DV105" s="278"/>
      <c r="DW105" s="282"/>
      <c r="DX105" s="279"/>
      <c r="DY105" s="278"/>
      <c r="DZ105" s="271"/>
      <c r="EA105" s="258"/>
      <c r="EB105" s="258"/>
      <c r="EC105" s="263"/>
      <c r="ED105" s="66"/>
      <c r="EE105" s="247"/>
      <c r="EF105" s="66"/>
      <c r="EG105" s="66"/>
      <c r="EH105" s="326"/>
      <c r="EI105" s="326"/>
      <c r="EJ105" s="326"/>
      <c r="EK105" s="326"/>
    </row>
    <row r="106" spans="1:141" ht="74.25" customHeight="1" x14ac:dyDescent="0.2">
      <c r="A106" s="364"/>
      <c r="B106" s="375"/>
      <c r="C106" s="361"/>
      <c r="D106" s="361"/>
      <c r="E106" s="160"/>
      <c r="F106" s="330"/>
      <c r="G106" s="160" t="s">
        <v>500</v>
      </c>
      <c r="H106" s="330"/>
      <c r="I106" s="330"/>
      <c r="J106" s="361"/>
      <c r="K106" s="180"/>
      <c r="L106" s="180"/>
      <c r="M106" s="180"/>
      <c r="N106" s="180"/>
      <c r="O106" s="361"/>
      <c r="P106" s="333"/>
      <c r="Q106" s="352"/>
      <c r="R106" s="333"/>
      <c r="S106" s="352"/>
      <c r="T106" s="355"/>
      <c r="U106" s="148">
        <v>2</v>
      </c>
      <c r="V106" s="149" t="s">
        <v>747</v>
      </c>
      <c r="W106" s="149" t="s">
        <v>484</v>
      </c>
      <c r="X106" s="149" t="s">
        <v>748</v>
      </c>
      <c r="Y106" s="150" t="s">
        <v>12</v>
      </c>
      <c r="Z106" s="134">
        <f>+IF(Y106='Tabla Valoración controles'!$D$4,'Tabla Valoración controles'!$F$4,IF('Mapa Corrupcion'!Y106='Tabla Valoración controles'!$D$5,'Tabla Valoración controles'!$F$5,IF(Y106=FORMULAS!$A$10,0,'Tabla Valoración controles'!$F$6)))</f>
        <v>0.25</v>
      </c>
      <c r="AA106" s="150" t="s">
        <v>8</v>
      </c>
      <c r="AB106" s="135">
        <f>+IF(AA106='Tabla Valoración controles'!$D$7,'Tabla Valoración controles'!$F$7,IF(Y106=FORMULAS!$A$10,0,'Tabla Valoración controles'!$F$8))</f>
        <v>0.15</v>
      </c>
      <c r="AC106" s="150" t="s">
        <v>17</v>
      </c>
      <c r="AD106" s="134">
        <f>+IF(AC106='Tabla Valoración controles'!$D$9,'Tabla Valoración controles'!$F$9,IF(Y106=FORMULAS!$A$10,0,'Tabla Valoración controles'!$F$10))</f>
        <v>0</v>
      </c>
      <c r="AE106" s="150" t="s">
        <v>21</v>
      </c>
      <c r="AF106" s="134">
        <f>+IF(AE106='Tabla Valoración controles'!$D$9,'Tabla Valoración controles'!$F$9,IF(AA106=FORMULAS!$A$10,0,'Tabla Valoración controles'!$F$10))</f>
        <v>0</v>
      </c>
      <c r="AG106" s="150" t="s">
        <v>77</v>
      </c>
      <c r="AH106" s="134">
        <f>+IF(AG106='Tabla Valoración controles'!$D$13,'Tabla Valoración controles'!$F$13,'Tabla Valoración controles'!$F$14)</f>
        <v>0</v>
      </c>
      <c r="AI106" s="193">
        <f t="shared" si="3"/>
        <v>0.4</v>
      </c>
      <c r="AJ106" s="151" t="s">
        <v>685</v>
      </c>
      <c r="AK106" s="152">
        <f>+IF(AJ106=[2]CONTROLES!$C$50,[2]CONTROLES!$D$50,[2]CONTROLES!$D$51)</f>
        <v>15</v>
      </c>
      <c r="AL106" s="151" t="s">
        <v>691</v>
      </c>
      <c r="AM106" s="152">
        <f>+IF(AL106=[2]CONTROLES!$C$52,[2]CONTROLES!$D$52,[2]CONTROLES!$D$53)</f>
        <v>15</v>
      </c>
      <c r="AN106" s="151" t="s">
        <v>694</v>
      </c>
      <c r="AO106" s="152">
        <f>+IF(AN106=[2]CONTROLES!$C$54,[2]CONTROLES!$D$54,[2]CONTROLES!$D$55)</f>
        <v>15</v>
      </c>
      <c r="AP106" s="151" t="s">
        <v>697</v>
      </c>
      <c r="AQ106" s="152">
        <f>+IF(AP106=[2]CONTROLES!$C$56,[2]CONTROLES!$D$56,IF(AP106=[2]CONTROLES!$C$57,[2]CONTROLES!$D$57,[2]CONTROLES!$D$58))</f>
        <v>15</v>
      </c>
      <c r="AR106" s="151" t="s">
        <v>701</v>
      </c>
      <c r="AS106" s="152">
        <f>+IF(AR106=[2]CONTROLES!$C$59,[2]CONTROLES!$D$59,[2]CONTROLES!$D$60)</f>
        <v>15</v>
      </c>
      <c r="AT106" s="151" t="s">
        <v>704</v>
      </c>
      <c r="AU106" s="152">
        <f>+IF(AT106=[2]CONTROLES!$C$61,[2]CONTROLES!$D$61,[2]CONTROLES!$D$62)</f>
        <v>15</v>
      </c>
      <c r="AV106" s="151" t="s">
        <v>707</v>
      </c>
      <c r="AW106" s="153">
        <f>+IF(AV106=[2]CONTROLES!$C$63,[2]CONTROLES!$D$63,IF(AV106=[2]CONTROLES!$C$64,[2]CONTROLES!$D$64,[2]CONTROLES!$D$65))</f>
        <v>10</v>
      </c>
      <c r="AX106" s="153">
        <f t="shared" si="4"/>
        <v>100</v>
      </c>
      <c r="AY106" s="154" t="str">
        <f t="shared" si="5"/>
        <v>Fuerte</v>
      </c>
      <c r="AZ106" s="361"/>
      <c r="BA106" s="333"/>
      <c r="BB106" s="358"/>
      <c r="BC106" s="352"/>
      <c r="BD106" s="355"/>
      <c r="BE106" s="355"/>
      <c r="BF106" s="179" t="s">
        <v>749</v>
      </c>
      <c r="BG106" s="179" t="s">
        <v>144</v>
      </c>
      <c r="BH106" s="179" t="s">
        <v>224</v>
      </c>
      <c r="BI106" s="155">
        <v>44927</v>
      </c>
      <c r="BJ106" s="155">
        <v>45275</v>
      </c>
      <c r="BK106" s="179" t="s">
        <v>503</v>
      </c>
      <c r="BL106" s="179" t="s">
        <v>489</v>
      </c>
      <c r="BM106" s="136" t="s">
        <v>173</v>
      </c>
      <c r="BN106" s="424"/>
      <c r="BO106" s="219"/>
      <c r="BP106" s="219"/>
      <c r="BQ106" s="219"/>
      <c r="BR106" s="219"/>
      <c r="BS106" s="219"/>
      <c r="BT106" s="219"/>
      <c r="BU106" s="219"/>
      <c r="BV106" s="219"/>
      <c r="BW106" s="219"/>
      <c r="BX106" s="219"/>
      <c r="BY106" s="219"/>
      <c r="BZ106" s="219"/>
      <c r="CA106" s="219"/>
      <c r="CB106" s="219"/>
      <c r="CC106" s="219"/>
      <c r="CD106" s="219"/>
      <c r="CE106" s="232"/>
      <c r="CF106" s="232"/>
      <c r="CG106" s="232"/>
      <c r="CH106" s="232"/>
      <c r="CI106" s="232"/>
      <c r="CJ106" s="232"/>
      <c r="CK106" s="232"/>
      <c r="CL106" s="232"/>
      <c r="CM106" s="232"/>
      <c r="CN106" s="232"/>
      <c r="CO106" s="232"/>
      <c r="CP106" s="232"/>
      <c r="CQ106" s="232"/>
      <c r="CR106" s="230"/>
      <c r="CS106" s="232"/>
      <c r="CT106" s="232"/>
      <c r="CU106" s="227"/>
      <c r="CV106" s="227"/>
      <c r="CW106" s="227"/>
      <c r="CX106" s="227"/>
      <c r="CY106" s="227"/>
      <c r="CZ106" s="227"/>
      <c r="DA106" s="227"/>
      <c r="DB106" s="227"/>
      <c r="DC106" s="227"/>
      <c r="DD106" s="227"/>
      <c r="DE106" s="241"/>
      <c r="DF106" s="136"/>
      <c r="DG106" s="136"/>
      <c r="DH106" s="136"/>
      <c r="DI106" s="136"/>
      <c r="DJ106" s="136"/>
      <c r="DK106" s="263"/>
      <c r="DL106" s="263"/>
      <c r="DM106" s="263"/>
      <c r="DN106" s="273"/>
      <c r="DO106" s="263"/>
      <c r="DP106" s="66"/>
      <c r="DQ106" s="66"/>
      <c r="DR106" s="66"/>
      <c r="DS106" s="66"/>
      <c r="DT106" s="265"/>
      <c r="DU106" s="263"/>
      <c r="DV106" s="278"/>
      <c r="DW106" s="282"/>
      <c r="DX106" s="279"/>
      <c r="DY106" s="278"/>
      <c r="DZ106" s="271"/>
      <c r="EA106" s="258"/>
      <c r="EB106" s="258"/>
      <c r="EC106" s="263"/>
      <c r="ED106" s="66"/>
      <c r="EE106" s="247"/>
      <c r="EF106" s="66"/>
      <c r="EG106" s="66"/>
      <c r="EH106" s="327"/>
      <c r="EI106" s="327"/>
      <c r="EJ106" s="327"/>
      <c r="EK106" s="327"/>
    </row>
    <row r="107" spans="1:141" ht="39.75" customHeight="1" x14ac:dyDescent="0.2">
      <c r="A107" s="364"/>
      <c r="B107" s="375"/>
      <c r="C107" s="361"/>
      <c r="D107" s="361"/>
      <c r="E107" s="160"/>
      <c r="F107" s="330"/>
      <c r="G107" s="160" t="s">
        <v>498</v>
      </c>
      <c r="H107" s="330"/>
      <c r="I107" s="330"/>
      <c r="J107" s="361"/>
      <c r="K107" s="180"/>
      <c r="L107" s="180"/>
      <c r="M107" s="180"/>
      <c r="N107" s="180"/>
      <c r="O107" s="361"/>
      <c r="P107" s="333"/>
      <c r="Q107" s="352"/>
      <c r="R107" s="333"/>
      <c r="S107" s="352"/>
      <c r="T107" s="355"/>
      <c r="U107" s="148"/>
      <c r="V107" s="156"/>
      <c r="W107" s="156"/>
      <c r="X107" s="156"/>
      <c r="Y107" s="150" t="s">
        <v>115</v>
      </c>
      <c r="Z107" s="134">
        <f>+IF(Y107='Tabla Valoración controles'!$D$4,'Tabla Valoración controles'!$F$4,IF('Mapa Corrupcion'!Y107='Tabla Valoración controles'!$D$5,'Tabla Valoración controles'!$F$5,IF(Y107=FORMULAS!$A$10,0,'Tabla Valoración controles'!$F$6)))</f>
        <v>0</v>
      </c>
      <c r="AA107" s="150"/>
      <c r="AB107" s="135">
        <f>+IF(AA107='Tabla Valoración controles'!$D$7,'Tabla Valoración controles'!$F$7,IF(Y107=FORMULAS!$A$10,0,'Tabla Valoración controles'!$F$8))</f>
        <v>0</v>
      </c>
      <c r="AC107" s="150"/>
      <c r="AD107" s="134">
        <f>+IF(AC107='Tabla Valoración controles'!$D$9,'Tabla Valoración controles'!$F$9,IF(Y107=FORMULAS!$A$10,0,'Tabla Valoración controles'!$F$10))</f>
        <v>0</v>
      </c>
      <c r="AE107" s="150"/>
      <c r="AF107" s="134">
        <f>+IF(AE107='Tabla Valoración controles'!$D$9,'Tabla Valoración controles'!$F$9,IF(AA107=FORMULAS!$A$10,0,'Tabla Valoración controles'!$F$10))</f>
        <v>0</v>
      </c>
      <c r="AG107" s="150"/>
      <c r="AH107" s="134">
        <f>+IF(AG107='Tabla Valoración controles'!$D$13,'Tabla Valoración controles'!$F$13,'Tabla Valoración controles'!$F$14)</f>
        <v>0</v>
      </c>
      <c r="AI107" s="193">
        <f t="shared" si="3"/>
        <v>0</v>
      </c>
      <c r="AJ107" s="151"/>
      <c r="AK107" s="152">
        <f>+IF(AJ107=[2]CONTROLES!$C$50,[2]CONTROLES!$D$50,[2]CONTROLES!$D$51)</f>
        <v>0</v>
      </c>
      <c r="AL107" s="151"/>
      <c r="AM107" s="152">
        <f>+IF(AL107=[2]CONTROLES!$C$52,[2]CONTROLES!$D$52,[2]CONTROLES!$D$53)</f>
        <v>0</v>
      </c>
      <c r="AN107" s="151"/>
      <c r="AO107" s="152">
        <f>+IF(AN107=[2]CONTROLES!$C$54,[2]CONTROLES!$D$54,[2]CONTROLES!$D$55)</f>
        <v>0</v>
      </c>
      <c r="AP107" s="151"/>
      <c r="AQ107" s="152">
        <f>+IF(AP107=[2]CONTROLES!$C$56,[2]CONTROLES!$D$56,IF(AP107=[2]CONTROLES!$C$57,[2]CONTROLES!$D$57,[2]CONTROLES!$D$58))</f>
        <v>0</v>
      </c>
      <c r="AR107" s="151"/>
      <c r="AS107" s="152">
        <f>+IF(AR107=[2]CONTROLES!$C$59,[2]CONTROLES!$D$59,[2]CONTROLES!$D$60)</f>
        <v>0</v>
      </c>
      <c r="AT107" s="151"/>
      <c r="AU107" s="152">
        <f>+IF(AT107=[2]CONTROLES!$C$61,[2]CONTROLES!$D$61,[2]CONTROLES!$D$62)</f>
        <v>0</v>
      </c>
      <c r="AV107" s="151"/>
      <c r="AW107" s="153">
        <f>+IF(AV107=[2]CONTROLES!$C$63,[2]CONTROLES!$D$63,IF(AV107=[2]CONTROLES!$C$64,[2]CONTROLES!$D$64,[2]CONTROLES!$D$65))</f>
        <v>0</v>
      </c>
      <c r="AX107" s="153">
        <f t="shared" si="4"/>
        <v>0</v>
      </c>
      <c r="AY107" s="154" t="str">
        <f t="shared" si="5"/>
        <v>Débil</v>
      </c>
      <c r="AZ107" s="361"/>
      <c r="BA107" s="333"/>
      <c r="BB107" s="358"/>
      <c r="BC107" s="352"/>
      <c r="BD107" s="355"/>
      <c r="BE107" s="355"/>
      <c r="BF107" s="179"/>
      <c r="BG107" s="179"/>
      <c r="BH107" s="179"/>
      <c r="BI107" s="136"/>
      <c r="BJ107" s="136"/>
      <c r="BK107" s="136"/>
      <c r="BL107" s="136"/>
      <c r="BM107" s="136" t="s">
        <v>171</v>
      </c>
      <c r="BN107" s="424"/>
      <c r="BO107" s="219"/>
      <c r="BP107" s="219"/>
      <c r="BQ107" s="219"/>
      <c r="BR107" s="219"/>
      <c r="BS107" s="219"/>
      <c r="BT107" s="219"/>
      <c r="BU107" s="219"/>
      <c r="BV107" s="219"/>
      <c r="BW107" s="219"/>
      <c r="BX107" s="219"/>
      <c r="BY107" s="219"/>
      <c r="BZ107" s="219"/>
      <c r="CA107" s="219"/>
      <c r="CB107" s="219"/>
      <c r="CC107" s="219"/>
      <c r="CD107" s="219"/>
      <c r="CE107" s="238"/>
      <c r="CF107" s="238"/>
      <c r="CG107" s="136"/>
      <c r="CH107" s="136"/>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6"/>
      <c r="DF107" s="136"/>
      <c r="DG107" s="136"/>
      <c r="DH107" s="136"/>
      <c r="DI107" s="136"/>
      <c r="DJ107" s="136"/>
      <c r="DK107" s="265"/>
      <c r="DL107" s="265"/>
      <c r="DM107" s="265"/>
      <c r="DN107" s="265"/>
      <c r="DO107" s="265"/>
      <c r="DP107" s="66"/>
      <c r="DQ107" s="66"/>
      <c r="DR107" s="66"/>
      <c r="DS107" s="66"/>
      <c r="DT107" s="268"/>
      <c r="DU107" s="268"/>
      <c r="DV107" s="268"/>
      <c r="DW107" s="268"/>
      <c r="DX107" s="267"/>
      <c r="DY107" s="256"/>
      <c r="DZ107" s="256"/>
      <c r="EA107" s="256"/>
      <c r="EB107" s="256"/>
      <c r="EC107" s="66"/>
      <c r="ED107" s="66"/>
      <c r="EE107" s="66"/>
      <c r="EF107" s="66"/>
      <c r="EG107" s="66"/>
      <c r="EH107" s="327"/>
      <c r="EI107" s="327"/>
      <c r="EJ107" s="327"/>
      <c r="EK107" s="327"/>
    </row>
    <row r="108" spans="1:141" ht="39.75" customHeight="1" x14ac:dyDescent="0.2">
      <c r="A108" s="364"/>
      <c r="B108" s="375"/>
      <c r="C108" s="361"/>
      <c r="D108" s="361"/>
      <c r="E108" s="160"/>
      <c r="F108" s="330"/>
      <c r="G108" s="160" t="s">
        <v>499</v>
      </c>
      <c r="H108" s="330"/>
      <c r="I108" s="330"/>
      <c r="J108" s="361"/>
      <c r="K108" s="180"/>
      <c r="L108" s="180"/>
      <c r="M108" s="180"/>
      <c r="N108" s="180"/>
      <c r="O108" s="361"/>
      <c r="P108" s="333"/>
      <c r="Q108" s="352"/>
      <c r="R108" s="333"/>
      <c r="S108" s="352"/>
      <c r="T108" s="355"/>
      <c r="U108" s="148"/>
      <c r="V108" s="156"/>
      <c r="W108" s="156"/>
      <c r="X108" s="156"/>
      <c r="Y108" s="150" t="s">
        <v>115</v>
      </c>
      <c r="Z108" s="134">
        <f>+IF(Y108='Tabla Valoración controles'!$D$4,'Tabla Valoración controles'!$F$4,IF('Mapa Corrupcion'!Y108='Tabla Valoración controles'!$D$5,'Tabla Valoración controles'!$F$5,IF(Y108=FORMULAS!$A$10,0,'Tabla Valoración controles'!$F$6)))</f>
        <v>0</v>
      </c>
      <c r="AA108" s="150"/>
      <c r="AB108" s="135">
        <f>+IF(AA108='Tabla Valoración controles'!$D$7,'Tabla Valoración controles'!$F$7,IF(Y108=FORMULAS!$A$10,0,'Tabla Valoración controles'!$F$8))</f>
        <v>0</v>
      </c>
      <c r="AC108" s="150"/>
      <c r="AD108" s="134">
        <f>+IF(AC108='Tabla Valoración controles'!$D$9,'Tabla Valoración controles'!$F$9,IF(Y108=FORMULAS!$A$10,0,'Tabla Valoración controles'!$F$10))</f>
        <v>0</v>
      </c>
      <c r="AE108" s="150"/>
      <c r="AF108" s="134">
        <f>+IF(AE108='Tabla Valoración controles'!$D$9,'Tabla Valoración controles'!$F$9,IF(AA108=FORMULAS!$A$10,0,'Tabla Valoración controles'!$F$10))</f>
        <v>0</v>
      </c>
      <c r="AG108" s="150"/>
      <c r="AH108" s="134">
        <f>+IF(AG108='Tabla Valoración controles'!$D$13,'Tabla Valoración controles'!$F$13,'Tabla Valoración controles'!$F$14)</f>
        <v>0</v>
      </c>
      <c r="AI108" s="193">
        <f t="shared" si="3"/>
        <v>0</v>
      </c>
      <c r="AJ108" s="151"/>
      <c r="AK108" s="152">
        <f>+IF(AJ108=[2]CONTROLES!$C$50,[2]CONTROLES!$D$50,[2]CONTROLES!$D$51)</f>
        <v>0</v>
      </c>
      <c r="AL108" s="151"/>
      <c r="AM108" s="152">
        <f>+IF(AL108=[2]CONTROLES!$C$52,[2]CONTROLES!$D$52,[2]CONTROLES!$D$53)</f>
        <v>0</v>
      </c>
      <c r="AN108" s="151"/>
      <c r="AO108" s="152">
        <f>+IF(AN108=[2]CONTROLES!$C$54,[2]CONTROLES!$D$54,[2]CONTROLES!$D$55)</f>
        <v>0</v>
      </c>
      <c r="AP108" s="151"/>
      <c r="AQ108" s="152">
        <f>+IF(AP108=[2]CONTROLES!$C$56,[2]CONTROLES!$D$56,IF(AP108=[2]CONTROLES!$C$57,[2]CONTROLES!$D$57,[2]CONTROLES!$D$58))</f>
        <v>0</v>
      </c>
      <c r="AR108" s="151"/>
      <c r="AS108" s="152">
        <f>+IF(AR108=[2]CONTROLES!$C$59,[2]CONTROLES!$D$59,[2]CONTROLES!$D$60)</f>
        <v>0</v>
      </c>
      <c r="AT108" s="151"/>
      <c r="AU108" s="152">
        <f>+IF(AT108=[2]CONTROLES!$C$61,[2]CONTROLES!$D$61,[2]CONTROLES!$D$62)</f>
        <v>0</v>
      </c>
      <c r="AV108" s="151"/>
      <c r="AW108" s="153">
        <f>+IF(AV108=[2]CONTROLES!$C$63,[2]CONTROLES!$D$63,IF(AV108=[2]CONTROLES!$C$64,[2]CONTROLES!$D$64,[2]CONTROLES!$D$65))</f>
        <v>0</v>
      </c>
      <c r="AX108" s="153">
        <f t="shared" si="4"/>
        <v>0</v>
      </c>
      <c r="AY108" s="154" t="str">
        <f t="shared" si="5"/>
        <v>Débil</v>
      </c>
      <c r="AZ108" s="361"/>
      <c r="BA108" s="333"/>
      <c r="BB108" s="358"/>
      <c r="BC108" s="352"/>
      <c r="BD108" s="355"/>
      <c r="BE108" s="355"/>
      <c r="BF108" s="136"/>
      <c r="BG108" s="136"/>
      <c r="BH108" s="179"/>
      <c r="BI108" s="136"/>
      <c r="BJ108" s="136"/>
      <c r="BK108" s="136"/>
      <c r="BL108" s="136"/>
      <c r="BM108" s="136" t="s">
        <v>171</v>
      </c>
      <c r="BN108" s="424"/>
      <c r="BO108" s="219"/>
      <c r="BP108" s="219"/>
      <c r="BQ108" s="219"/>
      <c r="BR108" s="219"/>
      <c r="BS108" s="219"/>
      <c r="BT108" s="219"/>
      <c r="BU108" s="219"/>
      <c r="BV108" s="219"/>
      <c r="BW108" s="219"/>
      <c r="BX108" s="219"/>
      <c r="BY108" s="219"/>
      <c r="BZ108" s="219"/>
      <c r="CA108" s="219"/>
      <c r="CB108" s="219"/>
      <c r="CC108" s="219"/>
      <c r="CD108" s="219"/>
      <c r="CE108" s="238"/>
      <c r="CF108" s="238"/>
      <c r="CG108" s="136"/>
      <c r="CH108" s="136"/>
      <c r="CI108" s="136"/>
      <c r="CJ108" s="136"/>
      <c r="CK108" s="136"/>
      <c r="CL108" s="136"/>
      <c r="CM108" s="136"/>
      <c r="CN108" s="136"/>
      <c r="CO108" s="136"/>
      <c r="CP108" s="136"/>
      <c r="CQ108" s="136"/>
      <c r="CR108" s="136"/>
      <c r="CS108" s="136"/>
      <c r="CT108" s="136"/>
      <c r="CU108" s="136"/>
      <c r="CV108" s="136"/>
      <c r="CW108" s="136"/>
      <c r="CX108" s="136"/>
      <c r="CY108" s="136"/>
      <c r="CZ108" s="136"/>
      <c r="DA108" s="136"/>
      <c r="DB108" s="136"/>
      <c r="DC108" s="136"/>
      <c r="DD108" s="136"/>
      <c r="DE108" s="136"/>
      <c r="DF108" s="136"/>
      <c r="DG108" s="136"/>
      <c r="DH108" s="136"/>
      <c r="DI108" s="136"/>
      <c r="DJ108" s="136"/>
      <c r="DK108" s="265"/>
      <c r="DL108" s="265"/>
      <c r="DM108" s="265"/>
      <c r="DN108" s="265"/>
      <c r="DO108" s="265"/>
      <c r="DP108" s="66"/>
      <c r="DQ108" s="66"/>
      <c r="DR108" s="66"/>
      <c r="DS108" s="66"/>
      <c r="DT108" s="268"/>
      <c r="DU108" s="268"/>
      <c r="DV108" s="268"/>
      <c r="DW108" s="268"/>
      <c r="DX108" s="267"/>
      <c r="DY108" s="256"/>
      <c r="DZ108" s="256"/>
      <c r="EA108" s="256"/>
      <c r="EB108" s="256"/>
      <c r="EC108" s="66"/>
      <c r="ED108" s="66"/>
      <c r="EE108" s="66"/>
      <c r="EF108" s="66"/>
      <c r="EG108" s="66"/>
      <c r="EH108" s="327"/>
      <c r="EI108" s="327"/>
      <c r="EJ108" s="327"/>
      <c r="EK108" s="327"/>
    </row>
    <row r="109" spans="1:141" ht="39.75" customHeight="1" x14ac:dyDescent="0.2">
      <c r="A109" s="364"/>
      <c r="B109" s="375"/>
      <c r="C109" s="361"/>
      <c r="D109" s="361"/>
      <c r="E109" s="160"/>
      <c r="F109" s="330"/>
      <c r="G109" s="160"/>
      <c r="H109" s="330"/>
      <c r="I109" s="330"/>
      <c r="J109" s="361"/>
      <c r="K109" s="180"/>
      <c r="L109" s="180"/>
      <c r="M109" s="180"/>
      <c r="N109" s="180"/>
      <c r="O109" s="361"/>
      <c r="P109" s="333"/>
      <c r="Q109" s="352"/>
      <c r="R109" s="333"/>
      <c r="S109" s="352"/>
      <c r="T109" s="355"/>
      <c r="U109" s="148"/>
      <c r="V109" s="156"/>
      <c r="W109" s="156"/>
      <c r="X109" s="156"/>
      <c r="Y109" s="150" t="s">
        <v>115</v>
      </c>
      <c r="Z109" s="134">
        <f>+IF(Y109='Tabla Valoración controles'!$D$4,'Tabla Valoración controles'!$F$4,IF('Mapa Corrupcion'!Y109='Tabla Valoración controles'!$D$5,'Tabla Valoración controles'!$F$5,IF(Y109=FORMULAS!$A$10,0,'Tabla Valoración controles'!$F$6)))</f>
        <v>0</v>
      </c>
      <c r="AA109" s="150"/>
      <c r="AB109" s="135">
        <f>+IF(AA109='Tabla Valoración controles'!$D$7,'Tabla Valoración controles'!$F$7,IF(Y109=FORMULAS!$A$10,0,'Tabla Valoración controles'!$F$8))</f>
        <v>0</v>
      </c>
      <c r="AC109" s="150"/>
      <c r="AD109" s="134">
        <f>+IF(AC109='Tabla Valoración controles'!$D$9,'Tabla Valoración controles'!$F$9,IF(Y109=FORMULAS!$A$10,0,'Tabla Valoración controles'!$F$10))</f>
        <v>0</v>
      </c>
      <c r="AE109" s="150"/>
      <c r="AF109" s="134">
        <f>+IF(AE109='Tabla Valoración controles'!$D$9,'Tabla Valoración controles'!$F$9,IF(AA109=FORMULAS!$A$10,0,'Tabla Valoración controles'!$F$10))</f>
        <v>0</v>
      </c>
      <c r="AG109" s="150"/>
      <c r="AH109" s="134">
        <f>+IF(AG109='Tabla Valoración controles'!$D$13,'Tabla Valoración controles'!$F$13,'Tabla Valoración controles'!$F$14)</f>
        <v>0</v>
      </c>
      <c r="AI109" s="193">
        <f t="shared" si="3"/>
        <v>0</v>
      </c>
      <c r="AJ109" s="151"/>
      <c r="AK109" s="152">
        <f>+IF(AJ109=[2]CONTROLES!$C$50,[2]CONTROLES!$D$50,[2]CONTROLES!$D$51)</f>
        <v>0</v>
      </c>
      <c r="AL109" s="151"/>
      <c r="AM109" s="152">
        <f>+IF(AL109=[2]CONTROLES!$C$52,[2]CONTROLES!$D$52,[2]CONTROLES!$D$53)</f>
        <v>0</v>
      </c>
      <c r="AN109" s="151"/>
      <c r="AO109" s="152">
        <f>+IF(AN109=[2]CONTROLES!$C$54,[2]CONTROLES!$D$54,[2]CONTROLES!$D$55)</f>
        <v>0</v>
      </c>
      <c r="AP109" s="151"/>
      <c r="AQ109" s="152">
        <f>+IF(AP109=[2]CONTROLES!$C$56,[2]CONTROLES!$D$56,IF(AP109=[2]CONTROLES!$C$57,[2]CONTROLES!$D$57,[2]CONTROLES!$D$58))</f>
        <v>0</v>
      </c>
      <c r="AR109" s="151"/>
      <c r="AS109" s="152">
        <f>+IF(AR109=[2]CONTROLES!$C$59,[2]CONTROLES!$D$59,[2]CONTROLES!$D$60)</f>
        <v>0</v>
      </c>
      <c r="AT109" s="151"/>
      <c r="AU109" s="152">
        <f>+IF(AT109=[2]CONTROLES!$C$61,[2]CONTROLES!$D$61,[2]CONTROLES!$D$62)</f>
        <v>0</v>
      </c>
      <c r="AV109" s="151"/>
      <c r="AW109" s="153">
        <f>+IF(AV109=[2]CONTROLES!$C$63,[2]CONTROLES!$D$63,IF(AV109=[2]CONTROLES!$C$64,[2]CONTROLES!$D$64,[2]CONTROLES!$D$65))</f>
        <v>0</v>
      </c>
      <c r="AX109" s="153">
        <f t="shared" si="4"/>
        <v>0</v>
      </c>
      <c r="AY109" s="154" t="str">
        <f t="shared" si="5"/>
        <v>Débil</v>
      </c>
      <c r="AZ109" s="361"/>
      <c r="BA109" s="333"/>
      <c r="BB109" s="358"/>
      <c r="BC109" s="352"/>
      <c r="BD109" s="355"/>
      <c r="BE109" s="355"/>
      <c r="BF109" s="136"/>
      <c r="BG109" s="136"/>
      <c r="BH109" s="179"/>
      <c r="BI109" s="136"/>
      <c r="BJ109" s="136"/>
      <c r="BK109" s="136"/>
      <c r="BL109" s="136"/>
      <c r="BM109" s="136" t="s">
        <v>171</v>
      </c>
      <c r="BN109" s="424"/>
      <c r="BO109" s="219"/>
      <c r="BP109" s="219"/>
      <c r="BQ109" s="219"/>
      <c r="BR109" s="219"/>
      <c r="BS109" s="219"/>
      <c r="BT109" s="219"/>
      <c r="BU109" s="219"/>
      <c r="BV109" s="219"/>
      <c r="BW109" s="219"/>
      <c r="BX109" s="219"/>
      <c r="BY109" s="219"/>
      <c r="BZ109" s="219"/>
      <c r="CA109" s="219"/>
      <c r="CB109" s="219"/>
      <c r="CC109" s="219"/>
      <c r="CD109" s="219"/>
      <c r="CE109" s="238"/>
      <c r="CF109" s="238"/>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265"/>
      <c r="DL109" s="265"/>
      <c r="DM109" s="265"/>
      <c r="DN109" s="265"/>
      <c r="DO109" s="265"/>
      <c r="DP109" s="66"/>
      <c r="DQ109" s="66"/>
      <c r="DR109" s="66"/>
      <c r="DS109" s="66"/>
      <c r="DT109" s="268"/>
      <c r="DU109" s="268"/>
      <c r="DV109" s="268"/>
      <c r="DW109" s="268"/>
      <c r="DX109" s="267"/>
      <c r="DY109" s="256"/>
      <c r="DZ109" s="256"/>
      <c r="EA109" s="256"/>
      <c r="EB109" s="256"/>
      <c r="EC109" s="66"/>
      <c r="ED109" s="66"/>
      <c r="EE109" s="66"/>
      <c r="EF109" s="66"/>
      <c r="EG109" s="66"/>
      <c r="EH109" s="327"/>
      <c r="EI109" s="327"/>
      <c r="EJ109" s="327"/>
      <c r="EK109" s="327"/>
    </row>
    <row r="110" spans="1:141" ht="39.75" customHeight="1" x14ac:dyDescent="0.2">
      <c r="A110" s="365"/>
      <c r="B110" s="376"/>
      <c r="C110" s="362"/>
      <c r="D110" s="362"/>
      <c r="E110" s="160"/>
      <c r="F110" s="331"/>
      <c r="G110" s="160"/>
      <c r="H110" s="331"/>
      <c r="I110" s="331"/>
      <c r="J110" s="362"/>
      <c r="K110" s="181"/>
      <c r="L110" s="181"/>
      <c r="M110" s="181"/>
      <c r="N110" s="181"/>
      <c r="O110" s="362"/>
      <c r="P110" s="334"/>
      <c r="Q110" s="353"/>
      <c r="R110" s="334"/>
      <c r="S110" s="353"/>
      <c r="T110" s="356"/>
      <c r="U110" s="148"/>
      <c r="V110" s="156"/>
      <c r="W110" s="156"/>
      <c r="X110" s="156"/>
      <c r="Y110" s="150" t="s">
        <v>115</v>
      </c>
      <c r="Z110" s="134">
        <f>+IF(Y110='Tabla Valoración controles'!$D$4,'Tabla Valoración controles'!$F$4,IF('Mapa Corrupcion'!Y110='Tabla Valoración controles'!$D$5,'Tabla Valoración controles'!$F$5,IF(Y110=FORMULAS!$A$10,0,'Tabla Valoración controles'!$F$6)))</f>
        <v>0</v>
      </c>
      <c r="AA110" s="150"/>
      <c r="AB110" s="135">
        <f>+IF(AA110='Tabla Valoración controles'!$D$7,'Tabla Valoración controles'!$F$7,IF(Y110=FORMULAS!$A$10,0,'Tabla Valoración controles'!$F$8))</f>
        <v>0</v>
      </c>
      <c r="AC110" s="150"/>
      <c r="AD110" s="134">
        <f>+IF(AC110='Tabla Valoración controles'!$D$9,'Tabla Valoración controles'!$F$9,IF(Y110=FORMULAS!$A$10,0,'Tabla Valoración controles'!$F$10))</f>
        <v>0</v>
      </c>
      <c r="AE110" s="150"/>
      <c r="AF110" s="134">
        <f>+IF(AE110='Tabla Valoración controles'!$D$9,'Tabla Valoración controles'!$F$9,IF(AA110=FORMULAS!$A$10,0,'Tabla Valoración controles'!$F$10))</f>
        <v>0</v>
      </c>
      <c r="AG110" s="150"/>
      <c r="AH110" s="134">
        <f>+IF(AG110='Tabla Valoración controles'!$D$13,'Tabla Valoración controles'!$F$13,'Tabla Valoración controles'!$F$14)</f>
        <v>0</v>
      </c>
      <c r="AI110" s="193">
        <f t="shared" si="3"/>
        <v>0</v>
      </c>
      <c r="AJ110" s="151"/>
      <c r="AK110" s="152">
        <f>+IF(AJ110=[2]CONTROLES!$C$50,[2]CONTROLES!$D$50,[2]CONTROLES!$D$51)</f>
        <v>0</v>
      </c>
      <c r="AL110" s="151"/>
      <c r="AM110" s="152">
        <f>+IF(AL110=[2]CONTROLES!$C$52,[2]CONTROLES!$D$52,[2]CONTROLES!$D$53)</f>
        <v>0</v>
      </c>
      <c r="AN110" s="151"/>
      <c r="AO110" s="152">
        <f>+IF(AN110=[2]CONTROLES!$C$54,[2]CONTROLES!$D$54,[2]CONTROLES!$D$55)</f>
        <v>0</v>
      </c>
      <c r="AP110" s="151"/>
      <c r="AQ110" s="152">
        <f>+IF(AP110=[2]CONTROLES!$C$56,[2]CONTROLES!$D$56,IF(AP110=[2]CONTROLES!$C$57,[2]CONTROLES!$D$57,[2]CONTROLES!$D$58))</f>
        <v>0</v>
      </c>
      <c r="AR110" s="151"/>
      <c r="AS110" s="152">
        <f>+IF(AR110=[2]CONTROLES!$C$59,[2]CONTROLES!$D$59,[2]CONTROLES!$D$60)</f>
        <v>0</v>
      </c>
      <c r="AT110" s="151"/>
      <c r="AU110" s="152">
        <f>+IF(AT110=[2]CONTROLES!$C$61,[2]CONTROLES!$D$61,[2]CONTROLES!$D$62)</f>
        <v>0</v>
      </c>
      <c r="AV110" s="151"/>
      <c r="AW110" s="153">
        <f>+IF(AV110=[2]CONTROLES!$C$63,[2]CONTROLES!$D$63,IF(AV110=[2]CONTROLES!$C$64,[2]CONTROLES!$D$64,[2]CONTROLES!$D$65))</f>
        <v>0</v>
      </c>
      <c r="AX110" s="153">
        <f t="shared" si="4"/>
        <v>0</v>
      </c>
      <c r="AY110" s="154" t="str">
        <f t="shared" si="5"/>
        <v>Débil</v>
      </c>
      <c r="AZ110" s="362"/>
      <c r="BA110" s="334"/>
      <c r="BB110" s="359"/>
      <c r="BC110" s="353"/>
      <c r="BD110" s="356"/>
      <c r="BE110" s="356"/>
      <c r="BF110" s="136"/>
      <c r="BG110" s="136"/>
      <c r="BH110" s="179"/>
      <c r="BI110" s="136"/>
      <c r="BJ110" s="136"/>
      <c r="BK110" s="136"/>
      <c r="BL110" s="136"/>
      <c r="BM110" s="136" t="s">
        <v>171</v>
      </c>
      <c r="BN110" s="425"/>
      <c r="BO110" s="219"/>
      <c r="BP110" s="219"/>
      <c r="BQ110" s="219"/>
      <c r="BR110" s="219"/>
      <c r="BS110" s="219"/>
      <c r="BT110" s="219"/>
      <c r="BU110" s="219"/>
      <c r="BV110" s="219"/>
      <c r="BW110" s="219"/>
      <c r="BX110" s="219"/>
      <c r="BY110" s="219"/>
      <c r="BZ110" s="219"/>
      <c r="CA110" s="219"/>
      <c r="CB110" s="219"/>
      <c r="CC110" s="219"/>
      <c r="CD110" s="219"/>
      <c r="CE110" s="238"/>
      <c r="CF110" s="238"/>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265"/>
      <c r="DL110" s="265"/>
      <c r="DM110" s="265"/>
      <c r="DN110" s="265"/>
      <c r="DO110" s="265"/>
      <c r="DP110" s="66"/>
      <c r="DQ110" s="66"/>
      <c r="DR110" s="66"/>
      <c r="DS110" s="66"/>
      <c r="DT110" s="268"/>
      <c r="DU110" s="268"/>
      <c r="DV110" s="268"/>
      <c r="DW110" s="268"/>
      <c r="DX110" s="267"/>
      <c r="DY110" s="257"/>
      <c r="DZ110" s="257"/>
      <c r="EA110" s="257"/>
      <c r="EB110" s="257"/>
      <c r="EC110" s="66"/>
      <c r="ED110" s="66"/>
      <c r="EE110" s="66"/>
      <c r="EF110" s="66"/>
      <c r="EG110" s="66"/>
      <c r="EH110" s="328"/>
      <c r="EI110" s="328"/>
      <c r="EJ110" s="328"/>
      <c r="EK110" s="328"/>
    </row>
    <row r="111" spans="1:141" ht="72.75" customHeight="1" x14ac:dyDescent="0.2">
      <c r="A111" s="363">
        <v>18</v>
      </c>
      <c r="B111" s="374" t="s">
        <v>132</v>
      </c>
      <c r="C111" s="360" t="str">
        <f>VLOOKUP(B111,FORMULAS!$A$30:$B$46,2,0)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11" s="360" t="str">
        <f>VLOOKUP(B111,FORMULAS!$A$30:$C$46,3,0)</f>
        <v>Subdirector Financiero</v>
      </c>
      <c r="E111" s="160" t="s">
        <v>710</v>
      </c>
      <c r="F111" s="329" t="s">
        <v>506</v>
      </c>
      <c r="G111" s="160" t="s">
        <v>507</v>
      </c>
      <c r="H111" s="329" t="s">
        <v>504</v>
      </c>
      <c r="I111" s="329" t="s">
        <v>505</v>
      </c>
      <c r="J111" s="360" t="s">
        <v>605</v>
      </c>
      <c r="K111" s="147" t="s">
        <v>650</v>
      </c>
      <c r="L111" s="147" t="s">
        <v>650</v>
      </c>
      <c r="M111" s="147" t="s">
        <v>650</v>
      </c>
      <c r="N111" s="147" t="s">
        <v>650</v>
      </c>
      <c r="O111" s="360" t="s">
        <v>286</v>
      </c>
      <c r="P111" s="332" t="str">
        <f>VLOOKUP(O111,FORMULAS!$A$77:$B$82,2,0)</f>
        <v>Rara vez</v>
      </c>
      <c r="Q111" s="351" t="str">
        <f>+P111</f>
        <v>Rara vez</v>
      </c>
      <c r="R111" s="332" t="str">
        <f>VLOOKUP(A111,'Impacto Ri Inhe'!$B$5:$AF$41,31,1)</f>
        <v>Moderado</v>
      </c>
      <c r="S111" s="351" t="str">
        <f>CONCATENATE(R111,"-",Q111)</f>
        <v>Moderado-Rara vez</v>
      </c>
      <c r="T111" s="354" t="str">
        <f>VLOOKUP(S111,FORMULAS!$I$77:$J$97,2,0)</f>
        <v>Moderado</v>
      </c>
      <c r="U111" s="148">
        <v>1</v>
      </c>
      <c r="V111" s="149" t="s">
        <v>508</v>
      </c>
      <c r="W111" s="149" t="s">
        <v>509</v>
      </c>
      <c r="X111" s="149" t="s">
        <v>510</v>
      </c>
      <c r="Y111" s="150" t="s">
        <v>13</v>
      </c>
      <c r="Z111" s="134">
        <f>+IF(Y111='Tabla Valoración controles'!$D$4,'Tabla Valoración controles'!$F$4,IF('Mapa Corrupcion'!Y111='Tabla Valoración controles'!$D$5,'Tabla Valoración controles'!$F$5,IF(Y111=FORMULAS!$A$10,0,'Tabla Valoración controles'!$F$6)))</f>
        <v>0.15</v>
      </c>
      <c r="AA111" s="150" t="s">
        <v>8</v>
      </c>
      <c r="AB111" s="135">
        <f>+IF(AA111='Tabla Valoración controles'!$D$7,'Tabla Valoración controles'!$F$7,IF(Y111=FORMULAS!$A$10,0,'Tabla Valoración controles'!$F$8))</f>
        <v>0.15</v>
      </c>
      <c r="AC111" s="150" t="s">
        <v>17</v>
      </c>
      <c r="AD111" s="134">
        <f>+IF(AC111='Tabla Valoración controles'!$D$9,'Tabla Valoración controles'!$F$9,IF(Y111=FORMULAS!$A$10,0,'Tabla Valoración controles'!$F$10))</f>
        <v>0</v>
      </c>
      <c r="AE111" s="150" t="s">
        <v>20</v>
      </c>
      <c r="AF111" s="134">
        <f>+IF(AE111='Tabla Valoración controles'!$D$9,'Tabla Valoración controles'!$F$9,IF(AA111=FORMULAS!$A$10,0,'Tabla Valoración controles'!$F$10))</f>
        <v>0</v>
      </c>
      <c r="AG111" s="150" t="s">
        <v>77</v>
      </c>
      <c r="AH111" s="134">
        <f>+IF(AG111='Tabla Valoración controles'!$D$13,'Tabla Valoración controles'!$F$13,'Tabla Valoración controles'!$F$14)</f>
        <v>0</v>
      </c>
      <c r="AI111" s="193">
        <f t="shared" si="3"/>
        <v>0.3</v>
      </c>
      <c r="AJ111" s="151" t="s">
        <v>685</v>
      </c>
      <c r="AK111" s="152">
        <f>+IF(AJ111=[2]CONTROLES!$C$50,[2]CONTROLES!$D$50,[2]CONTROLES!$D$51)</f>
        <v>15</v>
      </c>
      <c r="AL111" s="151" t="s">
        <v>691</v>
      </c>
      <c r="AM111" s="152">
        <f>+IF(AL111=[2]CONTROLES!$C$52,[2]CONTROLES!$D$52,[2]CONTROLES!$D$53)</f>
        <v>15</v>
      </c>
      <c r="AN111" s="151" t="s">
        <v>694</v>
      </c>
      <c r="AO111" s="152">
        <f>+IF(AN111=[2]CONTROLES!$C$54,[2]CONTROLES!$D$54,[2]CONTROLES!$D$55)</f>
        <v>15</v>
      </c>
      <c r="AP111" s="151" t="s">
        <v>698</v>
      </c>
      <c r="AQ111" s="152">
        <f>+IF(AP111=[2]CONTROLES!$C$56,[2]CONTROLES!$D$56,IF(AP111=[2]CONTROLES!$C$57,[2]CONTROLES!$D$57,[2]CONTROLES!$D$58))</f>
        <v>10</v>
      </c>
      <c r="AR111" s="151" t="s">
        <v>701</v>
      </c>
      <c r="AS111" s="152">
        <f>+IF(AR111=[2]CONTROLES!$C$59,[2]CONTROLES!$D$59,[2]CONTROLES!$D$60)</f>
        <v>15</v>
      </c>
      <c r="AT111" s="151" t="s">
        <v>704</v>
      </c>
      <c r="AU111" s="152">
        <f>+IF(AT111=[2]CONTROLES!$C$61,[2]CONTROLES!$D$61,[2]CONTROLES!$D$62)</f>
        <v>15</v>
      </c>
      <c r="AV111" s="151" t="s">
        <v>707</v>
      </c>
      <c r="AW111" s="153">
        <f>+IF(AV111=[2]CONTROLES!$C$63,[2]CONTROLES!$D$63,IF(AV111=[2]CONTROLES!$C$64,[2]CONTROLES!$D$64,[2]CONTROLES!$D$65))</f>
        <v>10</v>
      </c>
      <c r="AX111" s="153">
        <f t="shared" si="4"/>
        <v>95</v>
      </c>
      <c r="AY111" s="154" t="str">
        <f t="shared" si="5"/>
        <v>Moderado</v>
      </c>
      <c r="AZ111" s="360" t="s">
        <v>286</v>
      </c>
      <c r="BA111" s="332" t="str">
        <f>VLOOKUP(AZ111,FORMULAS!$A$77:$B$82,2,0)</f>
        <v>Rara vez</v>
      </c>
      <c r="BB111" s="357" t="str">
        <f>+R111</f>
        <v>Moderado</v>
      </c>
      <c r="BC111" s="351" t="str">
        <f>CONCATENATE(BB111,"-",BA111)</f>
        <v>Moderado-Rara vez</v>
      </c>
      <c r="BD111" s="354" t="str">
        <f>VLOOKUP(BC111,FORMULAS!$I$77:$J$97,2,0)</f>
        <v>Moderado</v>
      </c>
      <c r="BE111" s="354" t="s">
        <v>118</v>
      </c>
      <c r="BF111" s="179" t="s">
        <v>511</v>
      </c>
      <c r="BG111" s="179" t="s">
        <v>512</v>
      </c>
      <c r="BH111" s="179" t="s">
        <v>220</v>
      </c>
      <c r="BI111" s="155">
        <v>44927</v>
      </c>
      <c r="BJ111" s="155">
        <v>45291</v>
      </c>
      <c r="BK111" s="179" t="s">
        <v>513</v>
      </c>
      <c r="BL111" s="179" t="s">
        <v>514</v>
      </c>
      <c r="BM111" s="136" t="s">
        <v>173</v>
      </c>
      <c r="BN111" s="423" t="s">
        <v>515</v>
      </c>
      <c r="BO111" s="219"/>
      <c r="BP111" s="219"/>
      <c r="BQ111" s="219"/>
      <c r="BR111" s="219"/>
      <c r="BS111" s="219"/>
      <c r="BT111" s="219"/>
      <c r="BU111" s="219"/>
      <c r="BV111" s="219"/>
      <c r="BW111" s="219"/>
      <c r="BX111" s="219"/>
      <c r="BY111" s="219"/>
      <c r="BZ111" s="219"/>
      <c r="CA111" s="219"/>
      <c r="CB111" s="219"/>
      <c r="CC111" s="219"/>
      <c r="CD111" s="219"/>
      <c r="CE111" s="219"/>
      <c r="CF111" s="219"/>
      <c r="CG111" s="219"/>
      <c r="CH111" s="217"/>
      <c r="CI111" s="219"/>
      <c r="CJ111" s="219"/>
      <c r="CK111" s="219"/>
      <c r="CL111" s="217"/>
      <c r="CM111" s="219"/>
      <c r="CN111" s="219"/>
      <c r="CO111" s="219"/>
      <c r="CP111" s="217"/>
      <c r="CQ111" s="219"/>
      <c r="CR111" s="220"/>
      <c r="CS111" s="220"/>
      <c r="CT111" s="220"/>
      <c r="CU111" s="219"/>
      <c r="CV111" s="219"/>
      <c r="CW111" s="219"/>
      <c r="CX111" s="217"/>
      <c r="CY111" s="219"/>
      <c r="CZ111" s="219"/>
      <c r="DA111" s="219"/>
      <c r="DB111" s="217"/>
      <c r="DC111" s="219"/>
      <c r="DD111" s="219"/>
      <c r="DE111" s="219"/>
      <c r="DF111" s="217"/>
      <c r="DG111" s="219"/>
      <c r="DH111" s="219"/>
      <c r="DI111" s="219"/>
      <c r="DJ111" s="217"/>
      <c r="DK111" s="263"/>
      <c r="DL111" s="263"/>
      <c r="DM111" s="263"/>
      <c r="DN111" s="280"/>
      <c r="DO111" s="263"/>
      <c r="DP111" s="66"/>
      <c r="DQ111" s="66"/>
      <c r="DR111" s="66"/>
      <c r="DS111" s="66"/>
      <c r="DT111" s="263"/>
      <c r="DU111" s="263"/>
      <c r="DV111" s="263"/>
      <c r="DW111" s="280"/>
      <c r="DX111" s="281"/>
      <c r="DY111" s="263"/>
      <c r="DZ111" s="263"/>
      <c r="EA111" s="258"/>
      <c r="EB111" s="258"/>
      <c r="EC111" s="244"/>
      <c r="ED111" s="66"/>
      <c r="EE111" s="250"/>
      <c r="EF111" s="254"/>
      <c r="EG111" s="66"/>
      <c r="EH111" s="326"/>
      <c r="EI111" s="326"/>
      <c r="EJ111" s="326"/>
      <c r="EK111" s="326"/>
    </row>
    <row r="112" spans="1:141" ht="39.75" customHeight="1" x14ac:dyDescent="0.2">
      <c r="A112" s="364"/>
      <c r="B112" s="375"/>
      <c r="C112" s="361"/>
      <c r="D112" s="361"/>
      <c r="E112" s="160"/>
      <c r="F112" s="330"/>
      <c r="G112" s="160"/>
      <c r="H112" s="330"/>
      <c r="I112" s="330"/>
      <c r="J112" s="361"/>
      <c r="K112" s="180"/>
      <c r="L112" s="180"/>
      <c r="M112" s="180"/>
      <c r="N112" s="180"/>
      <c r="O112" s="361"/>
      <c r="P112" s="333"/>
      <c r="Q112" s="352"/>
      <c r="R112" s="333"/>
      <c r="S112" s="352"/>
      <c r="T112" s="355"/>
      <c r="U112" s="148"/>
      <c r="V112" s="156"/>
      <c r="W112" s="156"/>
      <c r="X112" s="156"/>
      <c r="Y112" s="150" t="s">
        <v>115</v>
      </c>
      <c r="Z112" s="134">
        <f>+IF(Y112='Tabla Valoración controles'!$D$4,'Tabla Valoración controles'!$F$4,IF('Mapa Corrupcion'!Y112='Tabla Valoración controles'!$D$5,'Tabla Valoración controles'!$F$5,IF(Y112=FORMULAS!$A$10,0,'Tabla Valoración controles'!$F$6)))</f>
        <v>0</v>
      </c>
      <c r="AA112" s="150"/>
      <c r="AB112" s="135">
        <f>+IF(AA112='Tabla Valoración controles'!$D$7,'Tabla Valoración controles'!$F$7,IF(Y112=FORMULAS!$A$10,0,'Tabla Valoración controles'!$F$8))</f>
        <v>0</v>
      </c>
      <c r="AC112" s="150"/>
      <c r="AD112" s="134">
        <f>+IF(AC112='Tabla Valoración controles'!$D$9,'Tabla Valoración controles'!$F$9,IF(Y112=FORMULAS!$A$10,0,'Tabla Valoración controles'!$F$10))</f>
        <v>0</v>
      </c>
      <c r="AE112" s="150"/>
      <c r="AF112" s="134">
        <f>+IF(AE112='Tabla Valoración controles'!$D$9,'Tabla Valoración controles'!$F$9,IF(AA112=FORMULAS!$A$10,0,'Tabla Valoración controles'!$F$10))</f>
        <v>0</v>
      </c>
      <c r="AG112" s="150"/>
      <c r="AH112" s="134">
        <f>+IF(AG112='Tabla Valoración controles'!$D$13,'Tabla Valoración controles'!$F$13,'Tabla Valoración controles'!$F$14)</f>
        <v>0</v>
      </c>
      <c r="AI112" s="193">
        <f t="shared" si="3"/>
        <v>0</v>
      </c>
      <c r="AJ112" s="151"/>
      <c r="AK112" s="152">
        <f>+IF(AJ112=[2]CONTROLES!$C$50,[2]CONTROLES!$D$50,[2]CONTROLES!$D$51)</f>
        <v>0</v>
      </c>
      <c r="AL112" s="151"/>
      <c r="AM112" s="152">
        <f>+IF(AL112=[2]CONTROLES!$C$52,[2]CONTROLES!$D$52,[2]CONTROLES!$D$53)</f>
        <v>0</v>
      </c>
      <c r="AN112" s="151"/>
      <c r="AO112" s="152">
        <f>+IF(AN112=[2]CONTROLES!$C$54,[2]CONTROLES!$D$54,[2]CONTROLES!$D$55)</f>
        <v>0</v>
      </c>
      <c r="AP112" s="151"/>
      <c r="AQ112" s="152">
        <f>+IF(AP112=[2]CONTROLES!$C$56,[2]CONTROLES!$D$56,IF(AP112=[2]CONTROLES!$C$57,[2]CONTROLES!$D$57,[2]CONTROLES!$D$58))</f>
        <v>0</v>
      </c>
      <c r="AR112" s="151"/>
      <c r="AS112" s="152">
        <f>+IF(AR112=[2]CONTROLES!$C$59,[2]CONTROLES!$D$59,[2]CONTROLES!$D$60)</f>
        <v>0</v>
      </c>
      <c r="AT112" s="151"/>
      <c r="AU112" s="152">
        <f>+IF(AT112=[2]CONTROLES!$C$61,[2]CONTROLES!$D$61,[2]CONTROLES!$D$62)</f>
        <v>0</v>
      </c>
      <c r="AV112" s="151"/>
      <c r="AW112" s="153">
        <f>+IF(AV112=[2]CONTROLES!$C$63,[2]CONTROLES!$D$63,IF(AV112=[2]CONTROLES!$C$64,[2]CONTROLES!$D$64,[2]CONTROLES!$D$65))</f>
        <v>0</v>
      </c>
      <c r="AX112" s="153">
        <f t="shared" si="4"/>
        <v>0</v>
      </c>
      <c r="AY112" s="154" t="str">
        <f t="shared" si="5"/>
        <v>Débil</v>
      </c>
      <c r="AZ112" s="361"/>
      <c r="BA112" s="333"/>
      <c r="BB112" s="358"/>
      <c r="BC112" s="352"/>
      <c r="BD112" s="355"/>
      <c r="BE112" s="355"/>
      <c r="BF112" s="136"/>
      <c r="BG112" s="136"/>
      <c r="BH112" s="179"/>
      <c r="BI112" s="136"/>
      <c r="BJ112" s="136"/>
      <c r="BK112" s="136"/>
      <c r="BL112" s="136"/>
      <c r="BM112" s="136" t="s">
        <v>171</v>
      </c>
      <c r="BN112" s="424"/>
      <c r="BO112" s="219"/>
      <c r="BP112" s="219"/>
      <c r="BQ112" s="219"/>
      <c r="BR112" s="219"/>
      <c r="BS112" s="219"/>
      <c r="BT112" s="219"/>
      <c r="BU112" s="219"/>
      <c r="BV112" s="219"/>
      <c r="BW112" s="219"/>
      <c r="BX112" s="219"/>
      <c r="BY112" s="219"/>
      <c r="BZ112" s="219"/>
      <c r="CA112" s="219"/>
      <c r="CB112" s="219"/>
      <c r="CC112" s="219"/>
      <c r="CD112" s="219"/>
      <c r="CE112" s="238"/>
      <c r="CF112" s="238"/>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265"/>
      <c r="DL112" s="265"/>
      <c r="DM112" s="265"/>
      <c r="DN112" s="265"/>
      <c r="DO112" s="265"/>
      <c r="DP112" s="66"/>
      <c r="DQ112" s="66"/>
      <c r="DR112" s="66"/>
      <c r="DS112" s="66"/>
      <c r="DT112" s="268"/>
      <c r="DU112" s="268"/>
      <c r="DV112" s="268"/>
      <c r="DW112" s="268"/>
      <c r="DX112" s="267"/>
      <c r="DY112" s="256"/>
      <c r="DZ112" s="256"/>
      <c r="EA112" s="256"/>
      <c r="EB112" s="256"/>
      <c r="EC112" s="66"/>
      <c r="ED112" s="66"/>
      <c r="EE112" s="66"/>
      <c r="EF112" s="66"/>
      <c r="EG112" s="66"/>
      <c r="EH112" s="327"/>
      <c r="EI112" s="327"/>
      <c r="EJ112" s="327"/>
      <c r="EK112" s="327"/>
    </row>
    <row r="113" spans="1:141" ht="39.75" customHeight="1" x14ac:dyDescent="0.2">
      <c r="A113" s="364"/>
      <c r="B113" s="375"/>
      <c r="C113" s="361"/>
      <c r="D113" s="361"/>
      <c r="E113" s="160"/>
      <c r="F113" s="330"/>
      <c r="G113" s="160"/>
      <c r="H113" s="330"/>
      <c r="I113" s="330"/>
      <c r="J113" s="361"/>
      <c r="K113" s="180"/>
      <c r="L113" s="180"/>
      <c r="M113" s="180"/>
      <c r="N113" s="180"/>
      <c r="O113" s="361"/>
      <c r="P113" s="333"/>
      <c r="Q113" s="352"/>
      <c r="R113" s="333"/>
      <c r="S113" s="352"/>
      <c r="T113" s="355"/>
      <c r="U113" s="148"/>
      <c r="V113" s="156"/>
      <c r="W113" s="156"/>
      <c r="X113" s="156"/>
      <c r="Y113" s="150" t="s">
        <v>115</v>
      </c>
      <c r="Z113" s="134">
        <f>+IF(Y113='Tabla Valoración controles'!$D$4,'Tabla Valoración controles'!$F$4,IF('Mapa Corrupcion'!Y113='Tabla Valoración controles'!$D$5,'Tabla Valoración controles'!$F$5,IF(Y113=FORMULAS!$A$10,0,'Tabla Valoración controles'!$F$6)))</f>
        <v>0</v>
      </c>
      <c r="AA113" s="150"/>
      <c r="AB113" s="135">
        <f>+IF(AA113='Tabla Valoración controles'!$D$7,'Tabla Valoración controles'!$F$7,IF(Y113=FORMULAS!$A$10,0,'Tabla Valoración controles'!$F$8))</f>
        <v>0</v>
      </c>
      <c r="AC113" s="150"/>
      <c r="AD113" s="134">
        <f>+IF(AC113='Tabla Valoración controles'!$D$9,'Tabla Valoración controles'!$F$9,IF(Y113=FORMULAS!$A$10,0,'Tabla Valoración controles'!$F$10))</f>
        <v>0</v>
      </c>
      <c r="AE113" s="150"/>
      <c r="AF113" s="134">
        <f>+IF(AE113='Tabla Valoración controles'!$D$9,'Tabla Valoración controles'!$F$9,IF(AA113=FORMULAS!$A$10,0,'Tabla Valoración controles'!$F$10))</f>
        <v>0</v>
      </c>
      <c r="AG113" s="150"/>
      <c r="AH113" s="134">
        <f>+IF(AG113='Tabla Valoración controles'!$D$13,'Tabla Valoración controles'!$F$13,'Tabla Valoración controles'!$F$14)</f>
        <v>0</v>
      </c>
      <c r="AI113" s="193">
        <f t="shared" si="3"/>
        <v>0</v>
      </c>
      <c r="AJ113" s="151"/>
      <c r="AK113" s="152">
        <f>+IF(AJ113=[2]CONTROLES!$C$50,[2]CONTROLES!$D$50,[2]CONTROLES!$D$51)</f>
        <v>0</v>
      </c>
      <c r="AL113" s="151"/>
      <c r="AM113" s="152">
        <f>+IF(AL113=[2]CONTROLES!$C$52,[2]CONTROLES!$D$52,[2]CONTROLES!$D$53)</f>
        <v>0</v>
      </c>
      <c r="AN113" s="151"/>
      <c r="AO113" s="152">
        <f>+IF(AN113=[2]CONTROLES!$C$54,[2]CONTROLES!$D$54,[2]CONTROLES!$D$55)</f>
        <v>0</v>
      </c>
      <c r="AP113" s="151"/>
      <c r="AQ113" s="152">
        <f>+IF(AP113=[2]CONTROLES!$C$56,[2]CONTROLES!$D$56,IF(AP113=[2]CONTROLES!$C$57,[2]CONTROLES!$D$57,[2]CONTROLES!$D$58))</f>
        <v>0</v>
      </c>
      <c r="AR113" s="151"/>
      <c r="AS113" s="152">
        <f>+IF(AR113=[2]CONTROLES!$C$59,[2]CONTROLES!$D$59,[2]CONTROLES!$D$60)</f>
        <v>0</v>
      </c>
      <c r="AT113" s="151"/>
      <c r="AU113" s="152">
        <f>+IF(AT113=[2]CONTROLES!$C$61,[2]CONTROLES!$D$61,[2]CONTROLES!$D$62)</f>
        <v>0</v>
      </c>
      <c r="AV113" s="151"/>
      <c r="AW113" s="153">
        <f>+IF(AV113=[2]CONTROLES!$C$63,[2]CONTROLES!$D$63,IF(AV113=[2]CONTROLES!$C$64,[2]CONTROLES!$D$64,[2]CONTROLES!$D$65))</f>
        <v>0</v>
      </c>
      <c r="AX113" s="153">
        <f t="shared" si="4"/>
        <v>0</v>
      </c>
      <c r="AY113" s="154" t="str">
        <f t="shared" si="5"/>
        <v>Débil</v>
      </c>
      <c r="AZ113" s="361"/>
      <c r="BA113" s="333"/>
      <c r="BB113" s="358"/>
      <c r="BC113" s="352"/>
      <c r="BD113" s="355"/>
      <c r="BE113" s="355"/>
      <c r="BF113" s="136"/>
      <c r="BG113" s="136"/>
      <c r="BH113" s="179"/>
      <c r="BI113" s="136"/>
      <c r="BJ113" s="136"/>
      <c r="BK113" s="136"/>
      <c r="BL113" s="136"/>
      <c r="BM113" s="136" t="s">
        <v>171</v>
      </c>
      <c r="BN113" s="424"/>
      <c r="BO113" s="219"/>
      <c r="BP113" s="219"/>
      <c r="BQ113" s="219"/>
      <c r="BR113" s="219"/>
      <c r="BS113" s="219"/>
      <c r="BT113" s="219"/>
      <c r="BU113" s="219"/>
      <c r="BV113" s="219"/>
      <c r="BW113" s="219"/>
      <c r="BX113" s="219"/>
      <c r="BY113" s="219"/>
      <c r="BZ113" s="219"/>
      <c r="CA113" s="219"/>
      <c r="CB113" s="219"/>
      <c r="CC113" s="219"/>
      <c r="CD113" s="219"/>
      <c r="CE113" s="238"/>
      <c r="CF113" s="238"/>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265"/>
      <c r="DL113" s="265"/>
      <c r="DM113" s="265"/>
      <c r="DN113" s="265"/>
      <c r="DO113" s="265"/>
      <c r="DP113" s="66"/>
      <c r="DQ113" s="66"/>
      <c r="DR113" s="66"/>
      <c r="DS113" s="66"/>
      <c r="DT113" s="268"/>
      <c r="DU113" s="268"/>
      <c r="DV113" s="268"/>
      <c r="DW113" s="268"/>
      <c r="DX113" s="267"/>
      <c r="DY113" s="256"/>
      <c r="DZ113" s="256"/>
      <c r="EA113" s="256"/>
      <c r="EB113" s="256"/>
      <c r="EC113" s="66"/>
      <c r="ED113" s="66"/>
      <c r="EE113" s="66"/>
      <c r="EF113" s="66"/>
      <c r="EG113" s="66"/>
      <c r="EH113" s="327"/>
      <c r="EI113" s="327"/>
      <c r="EJ113" s="327"/>
      <c r="EK113" s="327"/>
    </row>
    <row r="114" spans="1:141" ht="39.75" customHeight="1" x14ac:dyDescent="0.2">
      <c r="A114" s="364"/>
      <c r="B114" s="375"/>
      <c r="C114" s="361"/>
      <c r="D114" s="361"/>
      <c r="E114" s="160"/>
      <c r="F114" s="330"/>
      <c r="G114" s="160"/>
      <c r="H114" s="330"/>
      <c r="I114" s="330"/>
      <c r="J114" s="361"/>
      <c r="K114" s="180"/>
      <c r="L114" s="180"/>
      <c r="M114" s="180"/>
      <c r="N114" s="180"/>
      <c r="O114" s="361"/>
      <c r="P114" s="333"/>
      <c r="Q114" s="352"/>
      <c r="R114" s="333"/>
      <c r="S114" s="352"/>
      <c r="T114" s="355"/>
      <c r="U114" s="148"/>
      <c r="V114" s="156"/>
      <c r="W114" s="156"/>
      <c r="X114" s="156"/>
      <c r="Y114" s="150" t="s">
        <v>115</v>
      </c>
      <c r="Z114" s="134">
        <f>+IF(Y114='Tabla Valoración controles'!$D$4,'Tabla Valoración controles'!$F$4,IF('Mapa Corrupcion'!Y114='Tabla Valoración controles'!$D$5,'Tabla Valoración controles'!$F$5,IF(Y114=FORMULAS!$A$10,0,'Tabla Valoración controles'!$F$6)))</f>
        <v>0</v>
      </c>
      <c r="AA114" s="150"/>
      <c r="AB114" s="135">
        <f>+IF(AA114='Tabla Valoración controles'!$D$7,'Tabla Valoración controles'!$F$7,IF(Y114=FORMULAS!$A$10,0,'Tabla Valoración controles'!$F$8))</f>
        <v>0</v>
      </c>
      <c r="AC114" s="150"/>
      <c r="AD114" s="134">
        <f>+IF(AC114='Tabla Valoración controles'!$D$9,'Tabla Valoración controles'!$F$9,IF(Y114=FORMULAS!$A$10,0,'Tabla Valoración controles'!$F$10))</f>
        <v>0</v>
      </c>
      <c r="AE114" s="150"/>
      <c r="AF114" s="134">
        <f>+IF(AE114='Tabla Valoración controles'!$D$9,'Tabla Valoración controles'!$F$9,IF(AA114=FORMULAS!$A$10,0,'Tabla Valoración controles'!$F$10))</f>
        <v>0</v>
      </c>
      <c r="AG114" s="150"/>
      <c r="AH114" s="134">
        <f>+IF(AG114='Tabla Valoración controles'!$D$13,'Tabla Valoración controles'!$F$13,'Tabla Valoración controles'!$F$14)</f>
        <v>0</v>
      </c>
      <c r="AI114" s="193">
        <f t="shared" si="3"/>
        <v>0</v>
      </c>
      <c r="AJ114" s="151"/>
      <c r="AK114" s="152">
        <f>+IF(AJ114=[2]CONTROLES!$C$50,[2]CONTROLES!$D$50,[2]CONTROLES!$D$51)</f>
        <v>0</v>
      </c>
      <c r="AL114" s="151"/>
      <c r="AM114" s="152">
        <f>+IF(AL114=[2]CONTROLES!$C$52,[2]CONTROLES!$D$52,[2]CONTROLES!$D$53)</f>
        <v>0</v>
      </c>
      <c r="AN114" s="151"/>
      <c r="AO114" s="152">
        <f>+IF(AN114=[2]CONTROLES!$C$54,[2]CONTROLES!$D$54,[2]CONTROLES!$D$55)</f>
        <v>0</v>
      </c>
      <c r="AP114" s="151"/>
      <c r="AQ114" s="152">
        <f>+IF(AP114=[2]CONTROLES!$C$56,[2]CONTROLES!$D$56,IF(AP114=[2]CONTROLES!$C$57,[2]CONTROLES!$D$57,[2]CONTROLES!$D$58))</f>
        <v>0</v>
      </c>
      <c r="AR114" s="151"/>
      <c r="AS114" s="152">
        <f>+IF(AR114=[2]CONTROLES!$C$59,[2]CONTROLES!$D$59,[2]CONTROLES!$D$60)</f>
        <v>0</v>
      </c>
      <c r="AT114" s="151"/>
      <c r="AU114" s="152">
        <f>+IF(AT114=[2]CONTROLES!$C$61,[2]CONTROLES!$D$61,[2]CONTROLES!$D$62)</f>
        <v>0</v>
      </c>
      <c r="AV114" s="151"/>
      <c r="AW114" s="153">
        <f>+IF(AV114=[2]CONTROLES!$C$63,[2]CONTROLES!$D$63,IF(AV114=[2]CONTROLES!$C$64,[2]CONTROLES!$D$64,[2]CONTROLES!$D$65))</f>
        <v>0</v>
      </c>
      <c r="AX114" s="153">
        <f t="shared" si="4"/>
        <v>0</v>
      </c>
      <c r="AY114" s="154" t="str">
        <f t="shared" si="5"/>
        <v>Débil</v>
      </c>
      <c r="AZ114" s="361"/>
      <c r="BA114" s="333"/>
      <c r="BB114" s="358"/>
      <c r="BC114" s="352"/>
      <c r="BD114" s="355"/>
      <c r="BE114" s="355"/>
      <c r="BF114" s="136"/>
      <c r="BG114" s="136"/>
      <c r="BH114" s="179"/>
      <c r="BI114" s="136"/>
      <c r="BJ114" s="136"/>
      <c r="BK114" s="136"/>
      <c r="BL114" s="136"/>
      <c r="BM114" s="136" t="s">
        <v>171</v>
      </c>
      <c r="BN114" s="424"/>
      <c r="BO114" s="219"/>
      <c r="BP114" s="219"/>
      <c r="BQ114" s="219"/>
      <c r="BR114" s="219"/>
      <c r="BS114" s="219"/>
      <c r="BT114" s="219"/>
      <c r="BU114" s="219"/>
      <c r="BV114" s="219"/>
      <c r="BW114" s="219"/>
      <c r="BX114" s="219"/>
      <c r="BY114" s="219"/>
      <c r="BZ114" s="219"/>
      <c r="CA114" s="219"/>
      <c r="CB114" s="219"/>
      <c r="CC114" s="219"/>
      <c r="CD114" s="219"/>
      <c r="CE114" s="238"/>
      <c r="CF114" s="238"/>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265"/>
      <c r="DL114" s="265"/>
      <c r="DM114" s="265"/>
      <c r="DN114" s="265"/>
      <c r="DO114" s="265"/>
      <c r="DP114" s="66"/>
      <c r="DQ114" s="66"/>
      <c r="DR114" s="66"/>
      <c r="DS114" s="66"/>
      <c r="DT114" s="268"/>
      <c r="DU114" s="268"/>
      <c r="DV114" s="268"/>
      <c r="DW114" s="268"/>
      <c r="DX114" s="267"/>
      <c r="DY114" s="256"/>
      <c r="DZ114" s="256"/>
      <c r="EA114" s="256"/>
      <c r="EB114" s="256"/>
      <c r="EC114" s="66"/>
      <c r="ED114" s="66"/>
      <c r="EE114" s="66"/>
      <c r="EF114" s="66"/>
      <c r="EG114" s="66"/>
      <c r="EH114" s="327"/>
      <c r="EI114" s="327"/>
      <c r="EJ114" s="327"/>
      <c r="EK114" s="327"/>
    </row>
    <row r="115" spans="1:141" ht="39.75" customHeight="1" x14ac:dyDescent="0.2">
      <c r="A115" s="364"/>
      <c r="B115" s="375"/>
      <c r="C115" s="361"/>
      <c r="D115" s="361"/>
      <c r="E115" s="160"/>
      <c r="F115" s="330"/>
      <c r="G115" s="160"/>
      <c r="H115" s="330"/>
      <c r="I115" s="330"/>
      <c r="J115" s="361"/>
      <c r="K115" s="180"/>
      <c r="L115" s="180"/>
      <c r="M115" s="180"/>
      <c r="N115" s="180"/>
      <c r="O115" s="361"/>
      <c r="P115" s="333"/>
      <c r="Q115" s="352"/>
      <c r="R115" s="333"/>
      <c r="S115" s="352"/>
      <c r="T115" s="355"/>
      <c r="U115" s="148"/>
      <c r="V115" s="156"/>
      <c r="W115" s="156"/>
      <c r="X115" s="156"/>
      <c r="Y115" s="150" t="s">
        <v>115</v>
      </c>
      <c r="Z115" s="134">
        <f>+IF(Y115='Tabla Valoración controles'!$D$4,'Tabla Valoración controles'!$F$4,IF('Mapa Corrupcion'!Y115='Tabla Valoración controles'!$D$5,'Tabla Valoración controles'!$F$5,IF(Y115=FORMULAS!$A$10,0,'Tabla Valoración controles'!$F$6)))</f>
        <v>0</v>
      </c>
      <c r="AA115" s="150"/>
      <c r="AB115" s="135">
        <f>+IF(AA115='Tabla Valoración controles'!$D$7,'Tabla Valoración controles'!$F$7,IF(Y115=FORMULAS!$A$10,0,'Tabla Valoración controles'!$F$8))</f>
        <v>0</v>
      </c>
      <c r="AC115" s="150"/>
      <c r="AD115" s="134">
        <f>+IF(AC115='Tabla Valoración controles'!$D$9,'Tabla Valoración controles'!$F$9,IF(Y115=FORMULAS!$A$10,0,'Tabla Valoración controles'!$F$10))</f>
        <v>0</v>
      </c>
      <c r="AE115" s="150"/>
      <c r="AF115" s="134">
        <f>+IF(AE115='Tabla Valoración controles'!$D$9,'Tabla Valoración controles'!$F$9,IF(AA115=FORMULAS!$A$10,0,'Tabla Valoración controles'!$F$10))</f>
        <v>0</v>
      </c>
      <c r="AG115" s="150"/>
      <c r="AH115" s="134">
        <f>+IF(AG115='Tabla Valoración controles'!$D$13,'Tabla Valoración controles'!$F$13,'Tabla Valoración controles'!$F$14)</f>
        <v>0</v>
      </c>
      <c r="AI115" s="193">
        <f t="shared" si="3"/>
        <v>0</v>
      </c>
      <c r="AJ115" s="151"/>
      <c r="AK115" s="152">
        <f>+IF(AJ115=[2]CONTROLES!$C$50,[2]CONTROLES!$D$50,[2]CONTROLES!$D$51)</f>
        <v>0</v>
      </c>
      <c r="AL115" s="151"/>
      <c r="AM115" s="152">
        <f>+IF(AL115=[2]CONTROLES!$C$52,[2]CONTROLES!$D$52,[2]CONTROLES!$D$53)</f>
        <v>0</v>
      </c>
      <c r="AN115" s="151"/>
      <c r="AO115" s="152">
        <f>+IF(AN115=[2]CONTROLES!$C$54,[2]CONTROLES!$D$54,[2]CONTROLES!$D$55)</f>
        <v>0</v>
      </c>
      <c r="AP115" s="151"/>
      <c r="AQ115" s="152">
        <f>+IF(AP115=[2]CONTROLES!$C$56,[2]CONTROLES!$D$56,IF(AP115=[2]CONTROLES!$C$57,[2]CONTROLES!$D$57,[2]CONTROLES!$D$58))</f>
        <v>0</v>
      </c>
      <c r="AR115" s="151"/>
      <c r="AS115" s="152">
        <f>+IF(AR115=[2]CONTROLES!$C$59,[2]CONTROLES!$D$59,[2]CONTROLES!$D$60)</f>
        <v>0</v>
      </c>
      <c r="AT115" s="151"/>
      <c r="AU115" s="152">
        <f>+IF(AT115=[2]CONTROLES!$C$61,[2]CONTROLES!$D$61,[2]CONTROLES!$D$62)</f>
        <v>0</v>
      </c>
      <c r="AV115" s="151"/>
      <c r="AW115" s="153">
        <f>+IF(AV115=[2]CONTROLES!$C$63,[2]CONTROLES!$D$63,IF(AV115=[2]CONTROLES!$C$64,[2]CONTROLES!$D$64,[2]CONTROLES!$D$65))</f>
        <v>0</v>
      </c>
      <c r="AX115" s="153">
        <f t="shared" si="4"/>
        <v>0</v>
      </c>
      <c r="AY115" s="154" t="str">
        <f t="shared" si="5"/>
        <v>Débil</v>
      </c>
      <c r="AZ115" s="361"/>
      <c r="BA115" s="333"/>
      <c r="BB115" s="358"/>
      <c r="BC115" s="352"/>
      <c r="BD115" s="355"/>
      <c r="BE115" s="355"/>
      <c r="BF115" s="136"/>
      <c r="BG115" s="136"/>
      <c r="BH115" s="179"/>
      <c r="BI115" s="136"/>
      <c r="BJ115" s="136"/>
      <c r="BK115" s="136"/>
      <c r="BL115" s="136"/>
      <c r="BM115" s="136" t="s">
        <v>171</v>
      </c>
      <c r="BN115" s="424"/>
      <c r="BO115" s="219"/>
      <c r="BP115" s="219"/>
      <c r="BQ115" s="219"/>
      <c r="BR115" s="219"/>
      <c r="BS115" s="219"/>
      <c r="BT115" s="219"/>
      <c r="BU115" s="219"/>
      <c r="BV115" s="219"/>
      <c r="BW115" s="219"/>
      <c r="BX115" s="219"/>
      <c r="BY115" s="219"/>
      <c r="BZ115" s="219"/>
      <c r="CA115" s="219"/>
      <c r="CB115" s="219"/>
      <c r="CC115" s="219"/>
      <c r="CD115" s="219"/>
      <c r="CE115" s="238"/>
      <c r="CF115" s="238"/>
      <c r="CG115" s="136"/>
      <c r="CH115" s="136"/>
      <c r="CI115" s="136"/>
      <c r="CJ115" s="136"/>
      <c r="CK115" s="136"/>
      <c r="CL115" s="136"/>
      <c r="CM115" s="136"/>
      <c r="CN115" s="136"/>
      <c r="CO115" s="136"/>
      <c r="CP115" s="136"/>
      <c r="CQ115" s="136"/>
      <c r="CR115" s="136"/>
      <c r="CS115" s="136"/>
      <c r="CT115" s="136"/>
      <c r="CU115" s="136"/>
      <c r="CV115" s="136"/>
      <c r="CW115" s="136"/>
      <c r="CX115" s="136"/>
      <c r="CY115" s="136"/>
      <c r="CZ115" s="136"/>
      <c r="DA115" s="136"/>
      <c r="DB115" s="136"/>
      <c r="DC115" s="136"/>
      <c r="DD115" s="136"/>
      <c r="DE115" s="136"/>
      <c r="DF115" s="136"/>
      <c r="DG115" s="136"/>
      <c r="DH115" s="136"/>
      <c r="DI115" s="136"/>
      <c r="DJ115" s="136"/>
      <c r="DK115" s="265"/>
      <c r="DL115" s="265"/>
      <c r="DM115" s="265"/>
      <c r="DN115" s="265"/>
      <c r="DO115" s="265"/>
      <c r="DP115" s="66"/>
      <c r="DQ115" s="66"/>
      <c r="DR115" s="66"/>
      <c r="DS115" s="66"/>
      <c r="DT115" s="268"/>
      <c r="DU115" s="268"/>
      <c r="DV115" s="268"/>
      <c r="DW115" s="268"/>
      <c r="DX115" s="267"/>
      <c r="DY115" s="256"/>
      <c r="DZ115" s="256"/>
      <c r="EA115" s="256"/>
      <c r="EB115" s="256"/>
      <c r="EC115" s="66"/>
      <c r="ED115" s="66"/>
      <c r="EE115" s="66"/>
      <c r="EF115" s="66"/>
      <c r="EG115" s="66"/>
      <c r="EH115" s="327"/>
      <c r="EI115" s="327"/>
      <c r="EJ115" s="327"/>
      <c r="EK115" s="327"/>
    </row>
    <row r="116" spans="1:141" ht="39.75" customHeight="1" x14ac:dyDescent="0.2">
      <c r="A116" s="365"/>
      <c r="B116" s="376"/>
      <c r="C116" s="362"/>
      <c r="D116" s="362"/>
      <c r="E116" s="160"/>
      <c r="F116" s="331"/>
      <c r="G116" s="160"/>
      <c r="H116" s="331"/>
      <c r="I116" s="331"/>
      <c r="J116" s="362"/>
      <c r="K116" s="181"/>
      <c r="L116" s="181"/>
      <c r="M116" s="181"/>
      <c r="N116" s="181"/>
      <c r="O116" s="362"/>
      <c r="P116" s="334"/>
      <c r="Q116" s="353"/>
      <c r="R116" s="334"/>
      <c r="S116" s="353"/>
      <c r="T116" s="356"/>
      <c r="U116" s="148"/>
      <c r="V116" s="156"/>
      <c r="W116" s="156"/>
      <c r="X116" s="156"/>
      <c r="Y116" s="150" t="s">
        <v>115</v>
      </c>
      <c r="Z116" s="134">
        <f>+IF(Y116='Tabla Valoración controles'!$D$4,'Tabla Valoración controles'!$F$4,IF('Mapa Corrupcion'!Y116='Tabla Valoración controles'!$D$5,'Tabla Valoración controles'!$F$5,IF(Y116=FORMULAS!$A$10,0,'Tabla Valoración controles'!$F$6)))</f>
        <v>0</v>
      </c>
      <c r="AA116" s="150"/>
      <c r="AB116" s="135">
        <f>+IF(AA116='Tabla Valoración controles'!$D$7,'Tabla Valoración controles'!$F$7,IF(Y116=FORMULAS!$A$10,0,'Tabla Valoración controles'!$F$8))</f>
        <v>0</v>
      </c>
      <c r="AC116" s="150"/>
      <c r="AD116" s="134">
        <f>+IF(AC116='Tabla Valoración controles'!$D$9,'Tabla Valoración controles'!$F$9,IF(Y116=FORMULAS!$A$10,0,'Tabla Valoración controles'!$F$10))</f>
        <v>0</v>
      </c>
      <c r="AE116" s="150"/>
      <c r="AF116" s="134">
        <f>+IF(AE116='Tabla Valoración controles'!$D$9,'Tabla Valoración controles'!$F$9,IF(AA116=FORMULAS!$A$10,0,'Tabla Valoración controles'!$F$10))</f>
        <v>0</v>
      </c>
      <c r="AG116" s="150"/>
      <c r="AH116" s="134">
        <f>+IF(AG116='Tabla Valoración controles'!$D$13,'Tabla Valoración controles'!$F$13,'Tabla Valoración controles'!$F$14)</f>
        <v>0</v>
      </c>
      <c r="AI116" s="193">
        <f t="shared" si="3"/>
        <v>0</v>
      </c>
      <c r="AJ116" s="151"/>
      <c r="AK116" s="152">
        <f>+IF(AJ116=[2]CONTROLES!$C$50,[2]CONTROLES!$D$50,[2]CONTROLES!$D$51)</f>
        <v>0</v>
      </c>
      <c r="AL116" s="151"/>
      <c r="AM116" s="152">
        <f>+IF(AL116=[2]CONTROLES!$C$52,[2]CONTROLES!$D$52,[2]CONTROLES!$D$53)</f>
        <v>0</v>
      </c>
      <c r="AN116" s="151"/>
      <c r="AO116" s="152">
        <f>+IF(AN116=[2]CONTROLES!$C$54,[2]CONTROLES!$D$54,[2]CONTROLES!$D$55)</f>
        <v>0</v>
      </c>
      <c r="AP116" s="151"/>
      <c r="AQ116" s="152">
        <f>+IF(AP116=[2]CONTROLES!$C$56,[2]CONTROLES!$D$56,IF(AP116=[2]CONTROLES!$C$57,[2]CONTROLES!$D$57,[2]CONTROLES!$D$58))</f>
        <v>0</v>
      </c>
      <c r="AR116" s="151"/>
      <c r="AS116" s="152">
        <f>+IF(AR116=[2]CONTROLES!$C$59,[2]CONTROLES!$D$59,[2]CONTROLES!$D$60)</f>
        <v>0</v>
      </c>
      <c r="AT116" s="151"/>
      <c r="AU116" s="152">
        <f>+IF(AT116=[2]CONTROLES!$C$61,[2]CONTROLES!$D$61,[2]CONTROLES!$D$62)</f>
        <v>0</v>
      </c>
      <c r="AV116" s="151"/>
      <c r="AW116" s="153">
        <f>+IF(AV116=[2]CONTROLES!$C$63,[2]CONTROLES!$D$63,IF(AV116=[2]CONTROLES!$C$64,[2]CONTROLES!$D$64,[2]CONTROLES!$D$65))</f>
        <v>0</v>
      </c>
      <c r="AX116" s="153">
        <f t="shared" si="4"/>
        <v>0</v>
      </c>
      <c r="AY116" s="154" t="str">
        <f t="shared" si="5"/>
        <v>Débil</v>
      </c>
      <c r="AZ116" s="362"/>
      <c r="BA116" s="334"/>
      <c r="BB116" s="359"/>
      <c r="BC116" s="353"/>
      <c r="BD116" s="356"/>
      <c r="BE116" s="356"/>
      <c r="BF116" s="136"/>
      <c r="BG116" s="136"/>
      <c r="BH116" s="179"/>
      <c r="BI116" s="136"/>
      <c r="BJ116" s="136"/>
      <c r="BK116" s="136"/>
      <c r="BL116" s="136"/>
      <c r="BM116" s="136" t="s">
        <v>171</v>
      </c>
      <c r="BN116" s="425"/>
      <c r="BO116" s="219"/>
      <c r="BP116" s="219"/>
      <c r="BQ116" s="219"/>
      <c r="BR116" s="219"/>
      <c r="BS116" s="219"/>
      <c r="BT116" s="219"/>
      <c r="BU116" s="219"/>
      <c r="BV116" s="219"/>
      <c r="BW116" s="219"/>
      <c r="BX116" s="219"/>
      <c r="BY116" s="219"/>
      <c r="BZ116" s="219"/>
      <c r="CA116" s="219"/>
      <c r="CB116" s="219"/>
      <c r="CC116" s="219"/>
      <c r="CD116" s="219"/>
      <c r="CE116" s="238"/>
      <c r="CF116" s="238"/>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6"/>
      <c r="DF116" s="136"/>
      <c r="DG116" s="136"/>
      <c r="DH116" s="136"/>
      <c r="DI116" s="136"/>
      <c r="DJ116" s="136"/>
      <c r="DK116" s="265"/>
      <c r="DL116" s="265"/>
      <c r="DM116" s="265"/>
      <c r="DN116" s="265"/>
      <c r="DO116" s="265"/>
      <c r="DP116" s="66"/>
      <c r="DQ116" s="66"/>
      <c r="DR116" s="66"/>
      <c r="DS116" s="66"/>
      <c r="DT116" s="268"/>
      <c r="DU116" s="268"/>
      <c r="DV116" s="268"/>
      <c r="DW116" s="268"/>
      <c r="DX116" s="267"/>
      <c r="DY116" s="257"/>
      <c r="DZ116" s="257"/>
      <c r="EA116" s="257"/>
      <c r="EB116" s="257"/>
      <c r="EC116" s="66"/>
      <c r="ED116" s="66"/>
      <c r="EE116" s="66"/>
      <c r="EF116" s="66"/>
      <c r="EG116" s="66"/>
      <c r="EH116" s="328"/>
      <c r="EI116" s="328"/>
      <c r="EJ116" s="328"/>
      <c r="EK116" s="328"/>
    </row>
    <row r="117" spans="1:141" ht="84" customHeight="1" x14ac:dyDescent="0.2">
      <c r="A117" s="363">
        <v>19</v>
      </c>
      <c r="B117" s="374" t="s">
        <v>132</v>
      </c>
      <c r="C117" s="360" t="str">
        <f>VLOOKUP(B117,FORMULAS!$A$30:$B$46,2,0)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17" s="360" t="str">
        <f>VLOOKUP(B117,FORMULAS!$A$30:$C$46,3,0)</f>
        <v>Subdirector Financiero</v>
      </c>
      <c r="E117" s="160" t="s">
        <v>519</v>
      </c>
      <c r="F117" s="329" t="s">
        <v>518</v>
      </c>
      <c r="G117" s="160" t="s">
        <v>520</v>
      </c>
      <c r="H117" s="329" t="s">
        <v>516</v>
      </c>
      <c r="I117" s="329" t="s">
        <v>517</v>
      </c>
      <c r="J117" s="360" t="s">
        <v>759</v>
      </c>
      <c r="K117" s="147" t="s">
        <v>650</v>
      </c>
      <c r="L117" s="147" t="s">
        <v>650</v>
      </c>
      <c r="M117" s="147" t="s">
        <v>650</v>
      </c>
      <c r="N117" s="147" t="s">
        <v>650</v>
      </c>
      <c r="O117" s="360" t="s">
        <v>286</v>
      </c>
      <c r="P117" s="332" t="str">
        <f>VLOOKUP(O117,FORMULAS!$A$77:$B$82,2,0)</f>
        <v>Rara vez</v>
      </c>
      <c r="Q117" s="351" t="str">
        <f>+P117</f>
        <v>Rara vez</v>
      </c>
      <c r="R117" s="332" t="str">
        <f>VLOOKUP(A117,'Impacto Ri Inhe'!$B$5:$AF$41,31,1)</f>
        <v>Mayor</v>
      </c>
      <c r="S117" s="351" t="str">
        <f>CONCATENATE(R117,"-",Q117)</f>
        <v>Mayor-Rara vez</v>
      </c>
      <c r="T117" s="354" t="str">
        <f>VLOOKUP(S117,FORMULAS!$I$77:$J$97,2,0)</f>
        <v>Alto</v>
      </c>
      <c r="U117" s="148">
        <v>1</v>
      </c>
      <c r="V117" s="149" t="s">
        <v>793</v>
      </c>
      <c r="W117" s="149" t="s">
        <v>522</v>
      </c>
      <c r="X117" s="149" t="s">
        <v>523</v>
      </c>
      <c r="Y117" s="150" t="s">
        <v>13</v>
      </c>
      <c r="Z117" s="134">
        <f>+IF(Y117='Tabla Valoración controles'!$D$4,'Tabla Valoración controles'!$F$4,IF('Mapa Corrupcion'!Y117='Tabla Valoración controles'!$D$5,'Tabla Valoración controles'!$F$5,IF(Y117=FORMULAS!$A$10,0,'Tabla Valoración controles'!$F$6)))</f>
        <v>0.15</v>
      </c>
      <c r="AA117" s="150" t="s">
        <v>8</v>
      </c>
      <c r="AB117" s="135">
        <f>+IF(AA117='Tabla Valoración controles'!$D$7,'Tabla Valoración controles'!$F$7,IF(Y117=FORMULAS!$A$10,0,'Tabla Valoración controles'!$F$8))</f>
        <v>0.15</v>
      </c>
      <c r="AC117" s="150" t="s">
        <v>17</v>
      </c>
      <c r="AD117" s="134">
        <f>+IF(AC117='Tabla Valoración controles'!$D$9,'Tabla Valoración controles'!$F$9,IF(Y117=FORMULAS!$A$10,0,'Tabla Valoración controles'!$F$10))</f>
        <v>0</v>
      </c>
      <c r="AE117" s="150" t="s">
        <v>20</v>
      </c>
      <c r="AF117" s="134">
        <f>+IF(AE117='Tabla Valoración controles'!$D$9,'Tabla Valoración controles'!$F$9,IF(AA117=FORMULAS!$A$10,0,'Tabla Valoración controles'!$F$10))</f>
        <v>0</v>
      </c>
      <c r="AG117" s="150" t="s">
        <v>77</v>
      </c>
      <c r="AH117" s="134">
        <f>+IF(AG117='Tabla Valoración controles'!$D$13,'Tabla Valoración controles'!$F$13,'Tabla Valoración controles'!$F$14)</f>
        <v>0</v>
      </c>
      <c r="AI117" s="193">
        <f t="shared" si="3"/>
        <v>0.3</v>
      </c>
      <c r="AJ117" s="151" t="s">
        <v>685</v>
      </c>
      <c r="AK117" s="152">
        <f>+IF(AJ117=[2]CONTROLES!$C$50,[2]CONTROLES!$D$50,[2]CONTROLES!$D$51)</f>
        <v>15</v>
      </c>
      <c r="AL117" s="151" t="s">
        <v>691</v>
      </c>
      <c r="AM117" s="152">
        <f>+IF(AL117=[2]CONTROLES!$C$52,[2]CONTROLES!$D$52,[2]CONTROLES!$D$53)</f>
        <v>15</v>
      </c>
      <c r="AN117" s="151" t="s">
        <v>694</v>
      </c>
      <c r="AO117" s="152">
        <f>+IF(AN117=[2]CONTROLES!$C$54,[2]CONTROLES!$D$54,[2]CONTROLES!$D$55)</f>
        <v>15</v>
      </c>
      <c r="AP117" s="151" t="s">
        <v>698</v>
      </c>
      <c r="AQ117" s="152">
        <f>+IF(AP117=[2]CONTROLES!$C$56,[2]CONTROLES!$D$56,IF(AP117=[2]CONTROLES!$C$57,[2]CONTROLES!$D$57,[2]CONTROLES!$D$58))</f>
        <v>10</v>
      </c>
      <c r="AR117" s="151" t="s">
        <v>701</v>
      </c>
      <c r="AS117" s="152">
        <f>+IF(AR117=[2]CONTROLES!$C$59,[2]CONTROLES!$D$59,[2]CONTROLES!$D$60)</f>
        <v>15</v>
      </c>
      <c r="AT117" s="151" t="s">
        <v>704</v>
      </c>
      <c r="AU117" s="152">
        <f>+IF(AT117=[2]CONTROLES!$C$61,[2]CONTROLES!$D$61,[2]CONTROLES!$D$62)</f>
        <v>15</v>
      </c>
      <c r="AV117" s="151" t="s">
        <v>707</v>
      </c>
      <c r="AW117" s="153">
        <f>+IF(AV117=[2]CONTROLES!$C$63,[2]CONTROLES!$D$63,IF(AV117=[2]CONTROLES!$C$64,[2]CONTROLES!$D$64,[2]CONTROLES!$D$65))</f>
        <v>10</v>
      </c>
      <c r="AX117" s="153">
        <f t="shared" si="4"/>
        <v>95</v>
      </c>
      <c r="AY117" s="154" t="str">
        <f t="shared" si="5"/>
        <v>Moderado</v>
      </c>
      <c r="AZ117" s="360" t="s">
        <v>286</v>
      </c>
      <c r="BA117" s="332" t="str">
        <f>VLOOKUP(AZ117,FORMULAS!$A$77:$B$82,2,0)</f>
        <v>Rara vez</v>
      </c>
      <c r="BB117" s="357" t="str">
        <f>+R117</f>
        <v>Mayor</v>
      </c>
      <c r="BC117" s="351" t="str">
        <f>CONCATENATE(BB117,"-",BA117)</f>
        <v>Mayor-Rara vez</v>
      </c>
      <c r="BD117" s="354" t="str">
        <f>VLOOKUP(BC117,FORMULAS!$I$77:$J$97,2,0)</f>
        <v>Alto</v>
      </c>
      <c r="BE117" s="354" t="s">
        <v>118</v>
      </c>
      <c r="BF117" s="179" t="s">
        <v>524</v>
      </c>
      <c r="BG117" s="179" t="s">
        <v>528</v>
      </c>
      <c r="BH117" s="179" t="s">
        <v>222</v>
      </c>
      <c r="BI117" s="155">
        <v>44927</v>
      </c>
      <c r="BJ117" s="155">
        <v>45291</v>
      </c>
      <c r="BK117" s="179" t="s">
        <v>526</v>
      </c>
      <c r="BL117" s="179" t="s">
        <v>529</v>
      </c>
      <c r="BM117" s="136" t="s">
        <v>173</v>
      </c>
      <c r="BN117" s="423" t="s">
        <v>531</v>
      </c>
      <c r="BO117" s="219"/>
      <c r="BP117" s="219"/>
      <c r="BQ117" s="219"/>
      <c r="BR117" s="219"/>
      <c r="BS117" s="219"/>
      <c r="BT117" s="219"/>
      <c r="BU117" s="219"/>
      <c r="BV117" s="219"/>
      <c r="BW117" s="219"/>
      <c r="BX117" s="219"/>
      <c r="BY117" s="219"/>
      <c r="BZ117" s="219"/>
      <c r="CA117" s="219"/>
      <c r="CB117" s="219"/>
      <c r="CC117" s="219"/>
      <c r="CD117" s="219"/>
      <c r="CE117" s="220"/>
      <c r="CF117" s="220"/>
      <c r="CG117" s="220"/>
      <c r="CH117" s="220"/>
      <c r="CI117" s="220"/>
      <c r="CJ117" s="220"/>
      <c r="CK117" s="220"/>
      <c r="CL117" s="220"/>
      <c r="CM117" s="219"/>
      <c r="CN117" s="219"/>
      <c r="CO117" s="220"/>
      <c r="CP117" s="220"/>
      <c r="CQ117" s="220"/>
      <c r="CR117" s="220"/>
      <c r="CS117" s="220"/>
      <c r="CT117" s="220"/>
      <c r="CU117" s="220"/>
      <c r="CV117" s="220"/>
      <c r="CW117" s="220"/>
      <c r="CX117" s="220"/>
      <c r="CY117" s="219"/>
      <c r="CZ117" s="219"/>
      <c r="DA117" s="220"/>
      <c r="DB117" s="217"/>
      <c r="DC117" s="220"/>
      <c r="DD117" s="220"/>
      <c r="DE117" s="220"/>
      <c r="DF117" s="220"/>
      <c r="DG117" s="220"/>
      <c r="DH117" s="220"/>
      <c r="DI117" s="220"/>
      <c r="DJ117" s="220"/>
      <c r="DK117" s="263"/>
      <c r="DL117" s="263"/>
      <c r="DM117" s="263"/>
      <c r="DN117" s="280"/>
      <c r="DO117" s="263"/>
      <c r="DP117" s="66"/>
      <c r="DQ117" s="66"/>
      <c r="DR117" s="66"/>
      <c r="DS117" s="66"/>
      <c r="DT117" s="263"/>
      <c r="DU117" s="263"/>
      <c r="DV117" s="263"/>
      <c r="DW117" s="280"/>
      <c r="DX117" s="281"/>
      <c r="DY117" s="271"/>
      <c r="DZ117" s="263"/>
      <c r="EA117" s="258"/>
      <c r="EB117" s="258"/>
      <c r="EC117" s="263"/>
      <c r="ED117" s="66"/>
      <c r="EE117" s="247"/>
      <c r="EF117" s="254"/>
      <c r="EG117" s="66"/>
      <c r="EH117" s="326"/>
      <c r="EI117" s="326"/>
      <c r="EJ117" s="326"/>
      <c r="EK117" s="326"/>
    </row>
    <row r="118" spans="1:141" ht="81" customHeight="1" x14ac:dyDescent="0.2">
      <c r="A118" s="364"/>
      <c r="B118" s="375"/>
      <c r="C118" s="361"/>
      <c r="D118" s="361"/>
      <c r="E118" s="160"/>
      <c r="F118" s="330"/>
      <c r="G118" s="160" t="s">
        <v>521</v>
      </c>
      <c r="H118" s="330"/>
      <c r="I118" s="330"/>
      <c r="J118" s="361"/>
      <c r="K118" s="180"/>
      <c r="L118" s="180"/>
      <c r="M118" s="180"/>
      <c r="N118" s="180"/>
      <c r="O118" s="361"/>
      <c r="P118" s="333"/>
      <c r="Q118" s="352"/>
      <c r="R118" s="333"/>
      <c r="S118" s="352"/>
      <c r="T118" s="355"/>
      <c r="U118" s="148">
        <v>2</v>
      </c>
      <c r="V118" s="149" t="s">
        <v>805</v>
      </c>
      <c r="W118" s="149" t="s">
        <v>806</v>
      </c>
      <c r="X118" s="149" t="s">
        <v>807</v>
      </c>
      <c r="Y118" s="150" t="s">
        <v>12</v>
      </c>
      <c r="Z118" s="134">
        <f>+IF(Y118='Tabla Valoración controles'!$D$4,'Tabla Valoración controles'!$F$4,IF('Mapa Corrupcion'!Y118='Tabla Valoración controles'!$D$5,'Tabla Valoración controles'!$F$5,IF(Y118=FORMULAS!$A$10,0,'Tabla Valoración controles'!$F$6)))</f>
        <v>0.25</v>
      </c>
      <c r="AA118" s="150" t="s">
        <v>8</v>
      </c>
      <c r="AB118" s="135">
        <f>+IF(AA118='Tabla Valoración controles'!$D$7,'Tabla Valoración controles'!$F$7,IF(Y118=FORMULAS!$A$10,0,'Tabla Valoración controles'!$F$8))</f>
        <v>0.15</v>
      </c>
      <c r="AC118" s="150" t="s">
        <v>17</v>
      </c>
      <c r="AD118" s="134">
        <f>+IF(AC118='Tabla Valoración controles'!$D$9,'Tabla Valoración controles'!$F$9,IF(Y118=FORMULAS!$A$10,0,'Tabla Valoración controles'!$F$10))</f>
        <v>0</v>
      </c>
      <c r="AE118" s="150" t="s">
        <v>20</v>
      </c>
      <c r="AF118" s="134">
        <f>+IF(AE118='Tabla Valoración controles'!$D$9,'Tabla Valoración controles'!$F$9,IF(AA118=FORMULAS!$A$10,0,'Tabla Valoración controles'!$F$10))</f>
        <v>0</v>
      </c>
      <c r="AG118" s="150" t="s">
        <v>77</v>
      </c>
      <c r="AH118" s="134">
        <f>+IF(AG118='Tabla Valoración controles'!$D$13,'Tabla Valoración controles'!$F$13,'Tabla Valoración controles'!$F$14)</f>
        <v>0</v>
      </c>
      <c r="AI118" s="193">
        <f t="shared" si="3"/>
        <v>0.4</v>
      </c>
      <c r="AJ118" s="151" t="s">
        <v>685</v>
      </c>
      <c r="AK118" s="152">
        <f>+IF(AJ118=[2]CONTROLES!$C$50,[2]CONTROLES!$D$50,[2]CONTROLES!$D$51)</f>
        <v>15</v>
      </c>
      <c r="AL118" s="151" t="s">
        <v>691</v>
      </c>
      <c r="AM118" s="152">
        <f>+IF(AL118=[2]CONTROLES!$C$52,[2]CONTROLES!$D$52,[2]CONTROLES!$D$53)</f>
        <v>15</v>
      </c>
      <c r="AN118" s="151" t="s">
        <v>694</v>
      </c>
      <c r="AO118" s="152">
        <f>+IF(AN118=[2]CONTROLES!$C$54,[2]CONTROLES!$D$54,[2]CONTROLES!$D$55)</f>
        <v>15</v>
      </c>
      <c r="AP118" s="151" t="s">
        <v>698</v>
      </c>
      <c r="AQ118" s="152">
        <f>+IF(AP118=[2]CONTROLES!$C$56,[2]CONTROLES!$D$56,IF(AP118=[2]CONTROLES!$C$57,[2]CONTROLES!$D$57,[2]CONTROLES!$D$58))</f>
        <v>10</v>
      </c>
      <c r="AR118" s="151" t="s">
        <v>701</v>
      </c>
      <c r="AS118" s="152">
        <f>+IF(AR118=[2]CONTROLES!$C$59,[2]CONTROLES!$D$59,[2]CONTROLES!$D$60)</f>
        <v>15</v>
      </c>
      <c r="AT118" s="151" t="s">
        <v>704</v>
      </c>
      <c r="AU118" s="152">
        <f>+IF(AT118=[2]CONTROLES!$C$61,[2]CONTROLES!$D$61,[2]CONTROLES!$D$62)</f>
        <v>15</v>
      </c>
      <c r="AV118" s="151" t="s">
        <v>707</v>
      </c>
      <c r="AW118" s="153">
        <f>+IF(AV118=[2]CONTROLES!$C$63,[2]CONTROLES!$D$63,IF(AV118=[2]CONTROLES!$C$64,[2]CONTROLES!$D$64,[2]CONTROLES!$D$65))</f>
        <v>10</v>
      </c>
      <c r="AX118" s="153">
        <f t="shared" si="4"/>
        <v>95</v>
      </c>
      <c r="AY118" s="154" t="str">
        <f t="shared" si="5"/>
        <v>Moderado</v>
      </c>
      <c r="AZ118" s="361"/>
      <c r="BA118" s="333"/>
      <c r="BB118" s="358"/>
      <c r="BC118" s="352"/>
      <c r="BD118" s="355"/>
      <c r="BE118" s="355"/>
      <c r="BF118" s="179" t="s">
        <v>525</v>
      </c>
      <c r="BG118" s="179" t="s">
        <v>528</v>
      </c>
      <c r="BH118" s="179" t="s">
        <v>220</v>
      </c>
      <c r="BI118" s="155">
        <v>44958</v>
      </c>
      <c r="BJ118" s="155">
        <v>45291</v>
      </c>
      <c r="BK118" s="179" t="s">
        <v>527</v>
      </c>
      <c r="BL118" s="179" t="s">
        <v>530</v>
      </c>
      <c r="BM118" s="136" t="s">
        <v>173</v>
      </c>
      <c r="BN118" s="424"/>
      <c r="BO118" s="219"/>
      <c r="BP118" s="219"/>
      <c r="BQ118" s="219"/>
      <c r="BR118" s="219"/>
      <c r="BS118" s="219"/>
      <c r="BT118" s="219"/>
      <c r="BU118" s="219"/>
      <c r="BV118" s="219"/>
      <c r="BW118" s="219"/>
      <c r="BX118" s="219"/>
      <c r="BY118" s="219"/>
      <c r="BZ118" s="219"/>
      <c r="CA118" s="219"/>
      <c r="CB118" s="219"/>
      <c r="CC118" s="219"/>
      <c r="CD118" s="219"/>
      <c r="CE118" s="219"/>
      <c r="CF118" s="219"/>
      <c r="CG118" s="219"/>
      <c r="CH118" s="217"/>
      <c r="CI118" s="219"/>
      <c r="CJ118" s="219"/>
      <c r="CK118" s="219"/>
      <c r="CL118" s="217"/>
      <c r="CM118" s="219"/>
      <c r="CN118" s="219"/>
      <c r="CO118" s="219"/>
      <c r="CP118" s="217"/>
      <c r="CQ118" s="219"/>
      <c r="CR118" s="220"/>
      <c r="CS118" s="220"/>
      <c r="CT118" s="220"/>
      <c r="CU118" s="219"/>
      <c r="CV118" s="219"/>
      <c r="CW118" s="219"/>
      <c r="CX118" s="217"/>
      <c r="CY118" s="219"/>
      <c r="CZ118" s="219"/>
      <c r="DA118" s="219"/>
      <c r="DB118" s="217"/>
      <c r="DC118" s="219"/>
      <c r="DD118" s="219"/>
      <c r="DE118" s="219"/>
      <c r="DF118" s="217"/>
      <c r="DG118" s="219"/>
      <c r="DH118" s="219"/>
      <c r="DI118" s="219"/>
      <c r="DJ118" s="217"/>
      <c r="DK118" s="263"/>
      <c r="DL118" s="263"/>
      <c r="DM118" s="263"/>
      <c r="DN118" s="280"/>
      <c r="DO118" s="263"/>
      <c r="DP118" s="66"/>
      <c r="DQ118" s="66"/>
      <c r="DR118" s="66"/>
      <c r="DS118" s="66"/>
      <c r="DT118" s="263"/>
      <c r="DU118" s="263"/>
      <c r="DV118" s="263"/>
      <c r="DW118" s="280"/>
      <c r="DX118" s="281"/>
      <c r="DY118" s="271"/>
      <c r="DZ118" s="263"/>
      <c r="EA118" s="258"/>
      <c r="EB118" s="258"/>
      <c r="EC118" s="244"/>
      <c r="ED118" s="66"/>
      <c r="EE118" s="250"/>
      <c r="EF118" s="254"/>
      <c r="EG118" s="66"/>
      <c r="EH118" s="327"/>
      <c r="EI118" s="327"/>
      <c r="EJ118" s="327"/>
      <c r="EK118" s="327"/>
    </row>
    <row r="119" spans="1:141" ht="39.75" customHeight="1" x14ac:dyDescent="0.2">
      <c r="A119" s="364"/>
      <c r="B119" s="375"/>
      <c r="C119" s="361"/>
      <c r="D119" s="361"/>
      <c r="E119" s="160"/>
      <c r="F119" s="330"/>
      <c r="G119" s="160"/>
      <c r="H119" s="330"/>
      <c r="I119" s="330"/>
      <c r="J119" s="361"/>
      <c r="K119" s="180"/>
      <c r="L119" s="180"/>
      <c r="M119" s="180"/>
      <c r="N119" s="180"/>
      <c r="O119" s="361"/>
      <c r="P119" s="333"/>
      <c r="Q119" s="352"/>
      <c r="R119" s="333"/>
      <c r="S119" s="352"/>
      <c r="T119" s="355"/>
      <c r="U119" s="148"/>
      <c r="V119" s="156"/>
      <c r="W119" s="156"/>
      <c r="X119" s="156"/>
      <c r="Y119" s="150" t="s">
        <v>115</v>
      </c>
      <c r="Z119" s="134">
        <f>+IF(Y119='Tabla Valoración controles'!$D$4,'Tabla Valoración controles'!$F$4,IF('Mapa Corrupcion'!Y119='Tabla Valoración controles'!$D$5,'Tabla Valoración controles'!$F$5,IF(Y119=FORMULAS!$A$10,0,'Tabla Valoración controles'!$F$6)))</f>
        <v>0</v>
      </c>
      <c r="AA119" s="150"/>
      <c r="AB119" s="135">
        <f>+IF(AA119='Tabla Valoración controles'!$D$7,'Tabla Valoración controles'!$F$7,IF(Y119=FORMULAS!$A$10,0,'Tabla Valoración controles'!$F$8))</f>
        <v>0</v>
      </c>
      <c r="AC119" s="150"/>
      <c r="AD119" s="134">
        <f>+IF(AC119='Tabla Valoración controles'!$D$9,'Tabla Valoración controles'!$F$9,IF(Y119=FORMULAS!$A$10,0,'Tabla Valoración controles'!$F$10))</f>
        <v>0</v>
      </c>
      <c r="AE119" s="150"/>
      <c r="AF119" s="134">
        <f>+IF(AE119='Tabla Valoración controles'!$D$9,'Tabla Valoración controles'!$F$9,IF(AA119=FORMULAS!$A$10,0,'Tabla Valoración controles'!$F$10))</f>
        <v>0</v>
      </c>
      <c r="AG119" s="150"/>
      <c r="AH119" s="134">
        <f>+IF(AG119='Tabla Valoración controles'!$D$13,'Tabla Valoración controles'!$F$13,'Tabla Valoración controles'!$F$14)</f>
        <v>0</v>
      </c>
      <c r="AI119" s="193">
        <f t="shared" si="3"/>
        <v>0</v>
      </c>
      <c r="AJ119" s="151"/>
      <c r="AK119" s="152">
        <f>+IF(AJ119=[2]CONTROLES!$C$50,[2]CONTROLES!$D$50,[2]CONTROLES!$D$51)</f>
        <v>0</v>
      </c>
      <c r="AL119" s="151"/>
      <c r="AM119" s="152">
        <f>+IF(AL119=[2]CONTROLES!$C$52,[2]CONTROLES!$D$52,[2]CONTROLES!$D$53)</f>
        <v>0</v>
      </c>
      <c r="AN119" s="151"/>
      <c r="AO119" s="152">
        <f>+IF(AN119=[2]CONTROLES!$C$54,[2]CONTROLES!$D$54,[2]CONTROLES!$D$55)</f>
        <v>0</v>
      </c>
      <c r="AP119" s="151"/>
      <c r="AQ119" s="152">
        <f>+IF(AP119=[2]CONTROLES!$C$56,[2]CONTROLES!$D$56,IF(AP119=[2]CONTROLES!$C$57,[2]CONTROLES!$D$57,[2]CONTROLES!$D$58))</f>
        <v>0</v>
      </c>
      <c r="AR119" s="151"/>
      <c r="AS119" s="152">
        <f>+IF(AR119=[2]CONTROLES!$C$59,[2]CONTROLES!$D$59,[2]CONTROLES!$D$60)</f>
        <v>0</v>
      </c>
      <c r="AT119" s="151"/>
      <c r="AU119" s="152">
        <f>+IF(AT119=[2]CONTROLES!$C$61,[2]CONTROLES!$D$61,[2]CONTROLES!$D$62)</f>
        <v>0</v>
      </c>
      <c r="AV119" s="151"/>
      <c r="AW119" s="153">
        <f>+IF(AV119=[2]CONTROLES!$C$63,[2]CONTROLES!$D$63,IF(AV119=[2]CONTROLES!$C$64,[2]CONTROLES!$D$64,[2]CONTROLES!$D$65))</f>
        <v>0</v>
      </c>
      <c r="AX119" s="153">
        <f t="shared" si="4"/>
        <v>0</v>
      </c>
      <c r="AY119" s="154" t="str">
        <f t="shared" si="5"/>
        <v>Débil</v>
      </c>
      <c r="AZ119" s="361"/>
      <c r="BA119" s="333"/>
      <c r="BB119" s="358"/>
      <c r="BC119" s="352"/>
      <c r="BD119" s="355"/>
      <c r="BE119" s="355"/>
      <c r="BF119" s="136"/>
      <c r="BG119" s="136"/>
      <c r="BH119" s="179"/>
      <c r="BI119" s="136"/>
      <c r="BJ119" s="136"/>
      <c r="BK119" s="136"/>
      <c r="BL119" s="136"/>
      <c r="BM119" s="136" t="s">
        <v>171</v>
      </c>
      <c r="BN119" s="424"/>
      <c r="BO119" s="219"/>
      <c r="BP119" s="219"/>
      <c r="BQ119" s="219"/>
      <c r="BR119" s="219"/>
      <c r="BS119" s="219"/>
      <c r="BT119" s="219"/>
      <c r="BU119" s="219"/>
      <c r="BV119" s="219"/>
      <c r="BW119" s="219"/>
      <c r="BX119" s="219"/>
      <c r="BY119" s="219"/>
      <c r="BZ119" s="219"/>
      <c r="CA119" s="219"/>
      <c r="CB119" s="219"/>
      <c r="CC119" s="219"/>
      <c r="CD119" s="219"/>
      <c r="CE119" s="238"/>
      <c r="CF119" s="238"/>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c r="DH119" s="136"/>
      <c r="DI119" s="136"/>
      <c r="DJ119" s="136"/>
      <c r="DK119" s="265"/>
      <c r="DL119" s="265"/>
      <c r="DM119" s="265"/>
      <c r="DN119" s="265"/>
      <c r="DO119" s="265"/>
      <c r="DP119" s="66"/>
      <c r="DQ119" s="66"/>
      <c r="DR119" s="66"/>
      <c r="DS119" s="66"/>
      <c r="DT119" s="268"/>
      <c r="DU119" s="268"/>
      <c r="DV119" s="268"/>
      <c r="DW119" s="268"/>
      <c r="DX119" s="267"/>
      <c r="DY119" s="256"/>
      <c r="DZ119" s="256"/>
      <c r="EA119" s="256"/>
      <c r="EB119" s="256"/>
      <c r="EC119" s="66"/>
      <c r="ED119" s="66"/>
      <c r="EE119" s="66"/>
      <c r="EF119" s="66"/>
      <c r="EG119" s="66"/>
      <c r="EH119" s="327"/>
      <c r="EI119" s="327"/>
      <c r="EJ119" s="327"/>
      <c r="EK119" s="327"/>
    </row>
    <row r="120" spans="1:141" ht="39.75" customHeight="1" x14ac:dyDescent="0.2">
      <c r="A120" s="364"/>
      <c r="B120" s="375"/>
      <c r="C120" s="361"/>
      <c r="D120" s="361"/>
      <c r="E120" s="160"/>
      <c r="F120" s="330"/>
      <c r="G120" s="160"/>
      <c r="H120" s="330"/>
      <c r="I120" s="330"/>
      <c r="J120" s="361"/>
      <c r="K120" s="180"/>
      <c r="L120" s="180"/>
      <c r="M120" s="180"/>
      <c r="N120" s="180"/>
      <c r="O120" s="361"/>
      <c r="P120" s="333"/>
      <c r="Q120" s="352"/>
      <c r="R120" s="333"/>
      <c r="S120" s="352"/>
      <c r="T120" s="355"/>
      <c r="U120" s="148"/>
      <c r="V120" s="156"/>
      <c r="W120" s="156"/>
      <c r="X120" s="156"/>
      <c r="Y120" s="150" t="s">
        <v>115</v>
      </c>
      <c r="Z120" s="134">
        <f>+IF(Y120='Tabla Valoración controles'!$D$4,'Tabla Valoración controles'!$F$4,IF('Mapa Corrupcion'!Y120='Tabla Valoración controles'!$D$5,'Tabla Valoración controles'!$F$5,IF(Y120=FORMULAS!$A$10,0,'Tabla Valoración controles'!$F$6)))</f>
        <v>0</v>
      </c>
      <c r="AA120" s="150"/>
      <c r="AB120" s="135">
        <f>+IF(AA120='Tabla Valoración controles'!$D$7,'Tabla Valoración controles'!$F$7,IF(Y120=FORMULAS!$A$10,0,'Tabla Valoración controles'!$F$8))</f>
        <v>0</v>
      </c>
      <c r="AC120" s="150"/>
      <c r="AD120" s="134">
        <f>+IF(AC120='Tabla Valoración controles'!$D$9,'Tabla Valoración controles'!$F$9,IF(Y120=FORMULAS!$A$10,0,'Tabla Valoración controles'!$F$10))</f>
        <v>0</v>
      </c>
      <c r="AE120" s="150"/>
      <c r="AF120" s="134">
        <f>+IF(AE120='Tabla Valoración controles'!$D$9,'Tabla Valoración controles'!$F$9,IF(AA120=FORMULAS!$A$10,0,'Tabla Valoración controles'!$F$10))</f>
        <v>0</v>
      </c>
      <c r="AG120" s="150"/>
      <c r="AH120" s="134">
        <f>+IF(AG120='Tabla Valoración controles'!$D$13,'Tabla Valoración controles'!$F$13,'Tabla Valoración controles'!$F$14)</f>
        <v>0</v>
      </c>
      <c r="AI120" s="193">
        <f t="shared" si="3"/>
        <v>0</v>
      </c>
      <c r="AJ120" s="151"/>
      <c r="AK120" s="152">
        <f>+IF(AJ120=[2]CONTROLES!$C$50,[2]CONTROLES!$D$50,[2]CONTROLES!$D$51)</f>
        <v>0</v>
      </c>
      <c r="AL120" s="151"/>
      <c r="AM120" s="152">
        <f>+IF(AL120=[2]CONTROLES!$C$52,[2]CONTROLES!$D$52,[2]CONTROLES!$D$53)</f>
        <v>0</v>
      </c>
      <c r="AN120" s="151"/>
      <c r="AO120" s="152">
        <f>+IF(AN120=[2]CONTROLES!$C$54,[2]CONTROLES!$D$54,[2]CONTROLES!$D$55)</f>
        <v>0</v>
      </c>
      <c r="AP120" s="151"/>
      <c r="AQ120" s="152">
        <f>+IF(AP120=[2]CONTROLES!$C$56,[2]CONTROLES!$D$56,IF(AP120=[2]CONTROLES!$C$57,[2]CONTROLES!$D$57,[2]CONTROLES!$D$58))</f>
        <v>0</v>
      </c>
      <c r="AR120" s="151"/>
      <c r="AS120" s="152">
        <f>+IF(AR120=[2]CONTROLES!$C$59,[2]CONTROLES!$D$59,[2]CONTROLES!$D$60)</f>
        <v>0</v>
      </c>
      <c r="AT120" s="151"/>
      <c r="AU120" s="152">
        <f>+IF(AT120=[2]CONTROLES!$C$61,[2]CONTROLES!$D$61,[2]CONTROLES!$D$62)</f>
        <v>0</v>
      </c>
      <c r="AV120" s="151"/>
      <c r="AW120" s="153">
        <f>+IF(AV120=[2]CONTROLES!$C$63,[2]CONTROLES!$D$63,IF(AV120=[2]CONTROLES!$C$64,[2]CONTROLES!$D$64,[2]CONTROLES!$D$65))</f>
        <v>0</v>
      </c>
      <c r="AX120" s="153">
        <f t="shared" si="4"/>
        <v>0</v>
      </c>
      <c r="AY120" s="154" t="str">
        <f t="shared" si="5"/>
        <v>Débil</v>
      </c>
      <c r="AZ120" s="361"/>
      <c r="BA120" s="333"/>
      <c r="BB120" s="358"/>
      <c r="BC120" s="352"/>
      <c r="BD120" s="355"/>
      <c r="BE120" s="355"/>
      <c r="BF120" s="136"/>
      <c r="BG120" s="136"/>
      <c r="BH120" s="179"/>
      <c r="BI120" s="136"/>
      <c r="BJ120" s="136"/>
      <c r="BK120" s="136"/>
      <c r="BL120" s="136"/>
      <c r="BM120" s="136" t="s">
        <v>171</v>
      </c>
      <c r="BN120" s="424"/>
      <c r="BO120" s="219"/>
      <c r="BP120" s="219"/>
      <c r="BQ120" s="219"/>
      <c r="BR120" s="219"/>
      <c r="BS120" s="219"/>
      <c r="BT120" s="219"/>
      <c r="BU120" s="219"/>
      <c r="BV120" s="219"/>
      <c r="BW120" s="219"/>
      <c r="BX120" s="219"/>
      <c r="BY120" s="219"/>
      <c r="BZ120" s="219"/>
      <c r="CA120" s="219"/>
      <c r="CB120" s="219"/>
      <c r="CC120" s="219"/>
      <c r="CD120" s="219"/>
      <c r="CE120" s="238"/>
      <c r="CF120" s="238"/>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c r="DH120" s="136"/>
      <c r="DI120" s="136"/>
      <c r="DJ120" s="136"/>
      <c r="DK120" s="265"/>
      <c r="DL120" s="265"/>
      <c r="DM120" s="265"/>
      <c r="DN120" s="265"/>
      <c r="DO120" s="265"/>
      <c r="DP120" s="66"/>
      <c r="DQ120" s="66"/>
      <c r="DR120" s="66"/>
      <c r="DS120" s="66"/>
      <c r="DT120" s="268"/>
      <c r="DU120" s="268"/>
      <c r="DV120" s="268"/>
      <c r="DW120" s="268"/>
      <c r="DX120" s="267"/>
      <c r="DY120" s="256"/>
      <c r="DZ120" s="256"/>
      <c r="EA120" s="256"/>
      <c r="EB120" s="256"/>
      <c r="EC120" s="66"/>
      <c r="ED120" s="66"/>
      <c r="EE120" s="66"/>
      <c r="EF120" s="66"/>
      <c r="EG120" s="66"/>
      <c r="EH120" s="327"/>
      <c r="EI120" s="327"/>
      <c r="EJ120" s="327"/>
      <c r="EK120" s="327"/>
    </row>
    <row r="121" spans="1:141" ht="39.75" customHeight="1" x14ac:dyDescent="0.2">
      <c r="A121" s="364"/>
      <c r="B121" s="375"/>
      <c r="C121" s="361"/>
      <c r="D121" s="361"/>
      <c r="E121" s="160"/>
      <c r="F121" s="330"/>
      <c r="G121" s="160"/>
      <c r="H121" s="330"/>
      <c r="I121" s="330"/>
      <c r="J121" s="361"/>
      <c r="K121" s="180"/>
      <c r="L121" s="180"/>
      <c r="M121" s="180"/>
      <c r="N121" s="180"/>
      <c r="O121" s="361"/>
      <c r="P121" s="333"/>
      <c r="Q121" s="352"/>
      <c r="R121" s="333"/>
      <c r="S121" s="352"/>
      <c r="T121" s="355"/>
      <c r="U121" s="148"/>
      <c r="V121" s="156"/>
      <c r="W121" s="156"/>
      <c r="X121" s="156"/>
      <c r="Y121" s="150" t="s">
        <v>115</v>
      </c>
      <c r="Z121" s="134">
        <f>+IF(Y121='Tabla Valoración controles'!$D$4,'Tabla Valoración controles'!$F$4,IF('Mapa Corrupcion'!Y121='Tabla Valoración controles'!$D$5,'Tabla Valoración controles'!$F$5,IF(Y121=FORMULAS!$A$10,0,'Tabla Valoración controles'!$F$6)))</f>
        <v>0</v>
      </c>
      <c r="AA121" s="150"/>
      <c r="AB121" s="135">
        <f>+IF(AA121='Tabla Valoración controles'!$D$7,'Tabla Valoración controles'!$F$7,IF(Y121=FORMULAS!$A$10,0,'Tabla Valoración controles'!$F$8))</f>
        <v>0</v>
      </c>
      <c r="AC121" s="150"/>
      <c r="AD121" s="134">
        <f>+IF(AC121='Tabla Valoración controles'!$D$9,'Tabla Valoración controles'!$F$9,IF(Y121=FORMULAS!$A$10,0,'Tabla Valoración controles'!$F$10))</f>
        <v>0</v>
      </c>
      <c r="AE121" s="150"/>
      <c r="AF121" s="134">
        <f>+IF(AE121='Tabla Valoración controles'!$D$9,'Tabla Valoración controles'!$F$9,IF(AA121=FORMULAS!$A$10,0,'Tabla Valoración controles'!$F$10))</f>
        <v>0</v>
      </c>
      <c r="AG121" s="150"/>
      <c r="AH121" s="134">
        <f>+IF(AG121='Tabla Valoración controles'!$D$13,'Tabla Valoración controles'!$F$13,'Tabla Valoración controles'!$F$14)</f>
        <v>0</v>
      </c>
      <c r="AI121" s="193">
        <f t="shared" si="3"/>
        <v>0</v>
      </c>
      <c r="AJ121" s="151"/>
      <c r="AK121" s="152">
        <f>+IF(AJ121=[2]CONTROLES!$C$50,[2]CONTROLES!$D$50,[2]CONTROLES!$D$51)</f>
        <v>0</v>
      </c>
      <c r="AL121" s="151"/>
      <c r="AM121" s="152">
        <f>+IF(AL121=[2]CONTROLES!$C$52,[2]CONTROLES!$D$52,[2]CONTROLES!$D$53)</f>
        <v>0</v>
      </c>
      <c r="AN121" s="151"/>
      <c r="AO121" s="152">
        <f>+IF(AN121=[2]CONTROLES!$C$54,[2]CONTROLES!$D$54,[2]CONTROLES!$D$55)</f>
        <v>0</v>
      </c>
      <c r="AP121" s="151"/>
      <c r="AQ121" s="152">
        <f>+IF(AP121=[2]CONTROLES!$C$56,[2]CONTROLES!$D$56,IF(AP121=[2]CONTROLES!$C$57,[2]CONTROLES!$D$57,[2]CONTROLES!$D$58))</f>
        <v>0</v>
      </c>
      <c r="AR121" s="151"/>
      <c r="AS121" s="152">
        <f>+IF(AR121=[2]CONTROLES!$C$59,[2]CONTROLES!$D$59,[2]CONTROLES!$D$60)</f>
        <v>0</v>
      </c>
      <c r="AT121" s="151"/>
      <c r="AU121" s="152">
        <f>+IF(AT121=[2]CONTROLES!$C$61,[2]CONTROLES!$D$61,[2]CONTROLES!$D$62)</f>
        <v>0</v>
      </c>
      <c r="AV121" s="151"/>
      <c r="AW121" s="153">
        <f>+IF(AV121=[2]CONTROLES!$C$63,[2]CONTROLES!$D$63,IF(AV121=[2]CONTROLES!$C$64,[2]CONTROLES!$D$64,[2]CONTROLES!$D$65))</f>
        <v>0</v>
      </c>
      <c r="AX121" s="153">
        <f t="shared" si="4"/>
        <v>0</v>
      </c>
      <c r="AY121" s="154" t="str">
        <f t="shared" si="5"/>
        <v>Débil</v>
      </c>
      <c r="AZ121" s="361"/>
      <c r="BA121" s="333"/>
      <c r="BB121" s="358"/>
      <c r="BC121" s="352"/>
      <c r="BD121" s="355"/>
      <c r="BE121" s="355"/>
      <c r="BF121" s="136"/>
      <c r="BG121" s="136"/>
      <c r="BH121" s="179"/>
      <c r="BI121" s="136"/>
      <c r="BJ121" s="136"/>
      <c r="BK121" s="136"/>
      <c r="BL121" s="136"/>
      <c r="BM121" s="136" t="s">
        <v>171</v>
      </c>
      <c r="BN121" s="424"/>
      <c r="BO121" s="219"/>
      <c r="BP121" s="219"/>
      <c r="BQ121" s="219"/>
      <c r="BR121" s="219"/>
      <c r="BS121" s="219"/>
      <c r="BT121" s="219"/>
      <c r="BU121" s="219"/>
      <c r="BV121" s="219"/>
      <c r="BW121" s="219"/>
      <c r="BX121" s="219"/>
      <c r="BY121" s="219"/>
      <c r="BZ121" s="219"/>
      <c r="CA121" s="219"/>
      <c r="CB121" s="219"/>
      <c r="CC121" s="219"/>
      <c r="CD121" s="219"/>
      <c r="CE121" s="238"/>
      <c r="CF121" s="238"/>
      <c r="CG121" s="136"/>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265"/>
      <c r="DL121" s="265"/>
      <c r="DM121" s="265"/>
      <c r="DN121" s="265"/>
      <c r="DO121" s="265"/>
      <c r="DP121" s="66"/>
      <c r="DQ121" s="66"/>
      <c r="DR121" s="66"/>
      <c r="DS121" s="66"/>
      <c r="DT121" s="268"/>
      <c r="DU121" s="268"/>
      <c r="DV121" s="268"/>
      <c r="DW121" s="268"/>
      <c r="DX121" s="267"/>
      <c r="DY121" s="256"/>
      <c r="DZ121" s="256"/>
      <c r="EA121" s="256"/>
      <c r="EB121" s="256"/>
      <c r="EC121" s="66"/>
      <c r="ED121" s="66"/>
      <c r="EE121" s="66"/>
      <c r="EF121" s="66"/>
      <c r="EG121" s="66"/>
      <c r="EH121" s="327"/>
      <c r="EI121" s="327"/>
      <c r="EJ121" s="327"/>
      <c r="EK121" s="327"/>
    </row>
    <row r="122" spans="1:141" ht="39.75" customHeight="1" x14ac:dyDescent="0.2">
      <c r="A122" s="365"/>
      <c r="B122" s="376"/>
      <c r="C122" s="362"/>
      <c r="D122" s="362"/>
      <c r="E122" s="160"/>
      <c r="F122" s="331"/>
      <c r="G122" s="160"/>
      <c r="H122" s="331"/>
      <c r="I122" s="331"/>
      <c r="J122" s="362"/>
      <c r="K122" s="181"/>
      <c r="L122" s="181"/>
      <c r="M122" s="181"/>
      <c r="N122" s="181"/>
      <c r="O122" s="362"/>
      <c r="P122" s="334"/>
      <c r="Q122" s="353"/>
      <c r="R122" s="334"/>
      <c r="S122" s="353"/>
      <c r="T122" s="356"/>
      <c r="U122" s="148"/>
      <c r="V122" s="156"/>
      <c r="W122" s="156"/>
      <c r="X122" s="156"/>
      <c r="Y122" s="150" t="s">
        <v>115</v>
      </c>
      <c r="Z122" s="134">
        <f>+IF(Y122='Tabla Valoración controles'!$D$4,'Tabla Valoración controles'!$F$4,IF('Mapa Corrupcion'!Y122='Tabla Valoración controles'!$D$5,'Tabla Valoración controles'!$F$5,IF(Y122=FORMULAS!$A$10,0,'Tabla Valoración controles'!$F$6)))</f>
        <v>0</v>
      </c>
      <c r="AA122" s="150"/>
      <c r="AB122" s="135">
        <f>+IF(AA122='Tabla Valoración controles'!$D$7,'Tabla Valoración controles'!$F$7,IF(Y122=FORMULAS!$A$10,0,'Tabla Valoración controles'!$F$8))</f>
        <v>0</v>
      </c>
      <c r="AC122" s="150"/>
      <c r="AD122" s="134">
        <f>+IF(AC122='Tabla Valoración controles'!$D$9,'Tabla Valoración controles'!$F$9,IF(Y122=FORMULAS!$A$10,0,'Tabla Valoración controles'!$F$10))</f>
        <v>0</v>
      </c>
      <c r="AE122" s="150"/>
      <c r="AF122" s="134">
        <f>+IF(AE122='Tabla Valoración controles'!$D$9,'Tabla Valoración controles'!$F$9,IF(AA122=FORMULAS!$A$10,0,'Tabla Valoración controles'!$F$10))</f>
        <v>0</v>
      </c>
      <c r="AG122" s="150"/>
      <c r="AH122" s="134">
        <f>+IF(AG122='Tabla Valoración controles'!$D$13,'Tabla Valoración controles'!$F$13,'Tabla Valoración controles'!$F$14)</f>
        <v>0</v>
      </c>
      <c r="AI122" s="193">
        <f t="shared" si="3"/>
        <v>0</v>
      </c>
      <c r="AJ122" s="151"/>
      <c r="AK122" s="152">
        <f>+IF(AJ122=[2]CONTROLES!$C$50,[2]CONTROLES!$D$50,[2]CONTROLES!$D$51)</f>
        <v>0</v>
      </c>
      <c r="AL122" s="151"/>
      <c r="AM122" s="152">
        <f>+IF(AL122=[2]CONTROLES!$C$52,[2]CONTROLES!$D$52,[2]CONTROLES!$D$53)</f>
        <v>0</v>
      </c>
      <c r="AN122" s="151"/>
      <c r="AO122" s="152">
        <f>+IF(AN122=[2]CONTROLES!$C$54,[2]CONTROLES!$D$54,[2]CONTROLES!$D$55)</f>
        <v>0</v>
      </c>
      <c r="AP122" s="151"/>
      <c r="AQ122" s="152">
        <f>+IF(AP122=[2]CONTROLES!$C$56,[2]CONTROLES!$D$56,IF(AP122=[2]CONTROLES!$C$57,[2]CONTROLES!$D$57,[2]CONTROLES!$D$58))</f>
        <v>0</v>
      </c>
      <c r="AR122" s="151"/>
      <c r="AS122" s="152">
        <f>+IF(AR122=[2]CONTROLES!$C$59,[2]CONTROLES!$D$59,[2]CONTROLES!$D$60)</f>
        <v>0</v>
      </c>
      <c r="AT122" s="151"/>
      <c r="AU122" s="152">
        <f>+IF(AT122=[2]CONTROLES!$C$61,[2]CONTROLES!$D$61,[2]CONTROLES!$D$62)</f>
        <v>0</v>
      </c>
      <c r="AV122" s="151"/>
      <c r="AW122" s="153">
        <f>+IF(AV122=[2]CONTROLES!$C$63,[2]CONTROLES!$D$63,IF(AV122=[2]CONTROLES!$C$64,[2]CONTROLES!$D$64,[2]CONTROLES!$D$65))</f>
        <v>0</v>
      </c>
      <c r="AX122" s="153">
        <f t="shared" si="4"/>
        <v>0</v>
      </c>
      <c r="AY122" s="154" t="str">
        <f t="shared" si="5"/>
        <v>Débil</v>
      </c>
      <c r="AZ122" s="362"/>
      <c r="BA122" s="334"/>
      <c r="BB122" s="359"/>
      <c r="BC122" s="353"/>
      <c r="BD122" s="356"/>
      <c r="BE122" s="356"/>
      <c r="BF122" s="136"/>
      <c r="BG122" s="136"/>
      <c r="BH122" s="179"/>
      <c r="BI122" s="136"/>
      <c r="BJ122" s="136"/>
      <c r="BK122" s="136"/>
      <c r="BL122" s="136"/>
      <c r="BM122" s="136" t="s">
        <v>171</v>
      </c>
      <c r="BN122" s="425"/>
      <c r="BO122" s="219"/>
      <c r="BP122" s="219"/>
      <c r="BQ122" s="219"/>
      <c r="BR122" s="219"/>
      <c r="BS122" s="219"/>
      <c r="BT122" s="219"/>
      <c r="BU122" s="219"/>
      <c r="BV122" s="219"/>
      <c r="BW122" s="219"/>
      <c r="BX122" s="219"/>
      <c r="BY122" s="219"/>
      <c r="BZ122" s="219"/>
      <c r="CA122" s="219"/>
      <c r="CB122" s="219"/>
      <c r="CC122" s="219"/>
      <c r="CD122" s="219"/>
      <c r="CE122" s="238"/>
      <c r="CF122" s="238"/>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265"/>
      <c r="DL122" s="265"/>
      <c r="DM122" s="265"/>
      <c r="DN122" s="265"/>
      <c r="DO122" s="265"/>
      <c r="DP122" s="66"/>
      <c r="DQ122" s="66"/>
      <c r="DR122" s="66"/>
      <c r="DS122" s="66"/>
      <c r="DT122" s="268"/>
      <c r="DU122" s="268"/>
      <c r="DV122" s="268"/>
      <c r="DW122" s="268"/>
      <c r="DX122" s="267"/>
      <c r="DY122" s="257"/>
      <c r="DZ122" s="257"/>
      <c r="EA122" s="257"/>
      <c r="EB122" s="257"/>
      <c r="EC122" s="66"/>
      <c r="ED122" s="66"/>
      <c r="EE122" s="66"/>
      <c r="EF122" s="66"/>
      <c r="EG122" s="66"/>
      <c r="EH122" s="328"/>
      <c r="EI122" s="328"/>
      <c r="EJ122" s="328"/>
      <c r="EK122" s="328"/>
    </row>
    <row r="123" spans="1:141" ht="107.25" customHeight="1" x14ac:dyDescent="0.2">
      <c r="A123" s="363">
        <v>20</v>
      </c>
      <c r="B123" s="374" t="s">
        <v>128</v>
      </c>
      <c r="C123" s="360" t="str">
        <f>VLOOKUP(B123,FORMULAS!$A$30:$B$46,2,0)</f>
        <v>Titular predios de estrato 1 y 2 y contribuir al saneamiento del Espacio Público en la Ciudad Bogotá D.C. mediante el acompañamiento técnico, jurídico y social a las familias asentadas en predios públicos o privados, ocupados ilegalmente; así mismo generar y realizar el cierre de proyectos urbanísticos para vivienda VIP, en predios de la CVP, con el fin de lograr la obtención del título de propiedad y concretar la entrega de zonas de cesión obligatorias,  cumpliendo los requisitos exigidos en la ley.</v>
      </c>
      <c r="D123" s="360" t="str">
        <f>VLOOKUP(B123,FORMULAS!$A$30:$C$46,3,0)</f>
        <v>Director de Urbanizaciones y Titulación</v>
      </c>
      <c r="E123" s="160" t="s">
        <v>539</v>
      </c>
      <c r="F123" s="329" t="s">
        <v>534</v>
      </c>
      <c r="G123" s="160" t="s">
        <v>535</v>
      </c>
      <c r="H123" s="329" t="s">
        <v>532</v>
      </c>
      <c r="I123" s="329" t="s">
        <v>533</v>
      </c>
      <c r="J123" s="360" t="s">
        <v>761</v>
      </c>
      <c r="K123" s="147" t="s">
        <v>650</v>
      </c>
      <c r="L123" s="147" t="s">
        <v>650</v>
      </c>
      <c r="M123" s="147" t="s">
        <v>650</v>
      </c>
      <c r="N123" s="147" t="s">
        <v>650</v>
      </c>
      <c r="O123" s="360" t="s">
        <v>285</v>
      </c>
      <c r="P123" s="332" t="str">
        <f>VLOOKUP(O123,FORMULAS!$A$77:$B$82,2,0)</f>
        <v>Improbable</v>
      </c>
      <c r="Q123" s="351" t="str">
        <f>+P123</f>
        <v>Improbable</v>
      </c>
      <c r="R123" s="332" t="str">
        <f>VLOOKUP(A123,'Impacto Ri Inhe'!$B$5:$AF$41,31,1)</f>
        <v>Mayor</v>
      </c>
      <c r="S123" s="351" t="str">
        <f>CONCATENATE(R123,"-",Q123)</f>
        <v>Mayor-Improbable</v>
      </c>
      <c r="T123" s="354" t="str">
        <f>VLOOKUP(S123,FORMULAS!$I$77:$J$97,2,0)</f>
        <v>Alto</v>
      </c>
      <c r="U123" s="148">
        <v>1</v>
      </c>
      <c r="V123" s="149" t="s">
        <v>587</v>
      </c>
      <c r="W123" s="149" t="s">
        <v>541</v>
      </c>
      <c r="X123" s="149" t="s">
        <v>588</v>
      </c>
      <c r="Y123" s="150" t="s">
        <v>12</v>
      </c>
      <c r="Z123" s="134">
        <f>+IF(Y123='Tabla Valoración controles'!$D$4,'Tabla Valoración controles'!$F$4,IF('Mapa Corrupcion'!Y123='Tabla Valoración controles'!$D$5,'Tabla Valoración controles'!$F$5,IF(Y123=FORMULAS!$A$10,0,'Tabla Valoración controles'!$F$6)))</f>
        <v>0.25</v>
      </c>
      <c r="AA123" s="150" t="s">
        <v>8</v>
      </c>
      <c r="AB123" s="135">
        <f>+IF(AA123='Tabla Valoración controles'!$D$7,'Tabla Valoración controles'!$F$7,IF(Y123=FORMULAS!$A$10,0,'Tabla Valoración controles'!$F$8))</f>
        <v>0.15</v>
      </c>
      <c r="AC123" s="150" t="s">
        <v>18</v>
      </c>
      <c r="AD123" s="134">
        <f>+IF(AC123='Tabla Valoración controles'!$D$9,'Tabla Valoración controles'!$F$9,IF(Y123=FORMULAS!$A$10,0,'Tabla Valoración controles'!$F$10))</f>
        <v>0</v>
      </c>
      <c r="AE123" s="150" t="s">
        <v>20</v>
      </c>
      <c r="AF123" s="134">
        <f>+IF(AE123='Tabla Valoración controles'!$D$9,'Tabla Valoración controles'!$F$9,IF(AA123=FORMULAS!$A$10,0,'Tabla Valoración controles'!$F$10))</f>
        <v>0</v>
      </c>
      <c r="AG123" s="150" t="s">
        <v>77</v>
      </c>
      <c r="AH123" s="134">
        <f>+IF(AG123='Tabla Valoración controles'!$D$13,'Tabla Valoración controles'!$F$13,'Tabla Valoración controles'!$F$14)</f>
        <v>0</v>
      </c>
      <c r="AI123" s="193">
        <f t="shared" si="3"/>
        <v>0.4</v>
      </c>
      <c r="AJ123" s="151" t="s">
        <v>685</v>
      </c>
      <c r="AK123" s="152">
        <f>+IF(AJ123=[2]CONTROLES!$C$50,[2]CONTROLES!$D$50,[2]CONTROLES!$D$51)</f>
        <v>15</v>
      </c>
      <c r="AL123" s="151" t="s">
        <v>691</v>
      </c>
      <c r="AM123" s="152">
        <f>+IF(AL123=[2]CONTROLES!$C$52,[2]CONTROLES!$D$52,[2]CONTROLES!$D$53)</f>
        <v>15</v>
      </c>
      <c r="AN123" s="151" t="s">
        <v>694</v>
      </c>
      <c r="AO123" s="152">
        <f>+IF(AN123=[2]CONTROLES!$C$54,[2]CONTROLES!$D$54,[2]CONTROLES!$D$55)</f>
        <v>15</v>
      </c>
      <c r="AP123" s="151" t="s">
        <v>697</v>
      </c>
      <c r="AQ123" s="152">
        <f>+IF(AP123=[2]CONTROLES!$C$56,[2]CONTROLES!$D$56,IF(AP123=[2]CONTROLES!$C$57,[2]CONTROLES!$D$57,[2]CONTROLES!$D$58))</f>
        <v>15</v>
      </c>
      <c r="AR123" s="151" t="s">
        <v>701</v>
      </c>
      <c r="AS123" s="152">
        <f>+IF(AR123=[2]CONTROLES!$C$59,[2]CONTROLES!$D$59,[2]CONTROLES!$D$60)</f>
        <v>15</v>
      </c>
      <c r="AT123" s="151" t="s">
        <v>704</v>
      </c>
      <c r="AU123" s="152">
        <f>+IF(AT123=[2]CONTROLES!$C$61,[2]CONTROLES!$D$61,[2]CONTROLES!$D$62)</f>
        <v>15</v>
      </c>
      <c r="AV123" s="151" t="s">
        <v>707</v>
      </c>
      <c r="AW123" s="153">
        <f>+IF(AV123=[2]CONTROLES!$C$63,[2]CONTROLES!$D$63,IF(AV123=[2]CONTROLES!$C$64,[2]CONTROLES!$D$64,[2]CONTROLES!$D$65))</f>
        <v>10</v>
      </c>
      <c r="AX123" s="153">
        <f t="shared" si="4"/>
        <v>100</v>
      </c>
      <c r="AY123" s="154" t="str">
        <f t="shared" si="5"/>
        <v>Fuerte</v>
      </c>
      <c r="AZ123" s="360" t="s">
        <v>286</v>
      </c>
      <c r="BA123" s="332" t="str">
        <f>VLOOKUP(AZ123,FORMULAS!$A$77:$B$82,2,0)</f>
        <v>Rara vez</v>
      </c>
      <c r="BB123" s="357" t="str">
        <f>+R123</f>
        <v>Mayor</v>
      </c>
      <c r="BC123" s="351" t="str">
        <f>CONCATENATE(BB123,"-",BA123)</f>
        <v>Mayor-Rara vez</v>
      </c>
      <c r="BD123" s="354" t="str">
        <f>VLOOKUP(BC123,FORMULAS!$I$77:$J$97,2,0)</f>
        <v>Alto</v>
      </c>
      <c r="BE123" s="354" t="s">
        <v>118</v>
      </c>
      <c r="BF123" s="179" t="s">
        <v>751</v>
      </c>
      <c r="BG123" s="179" t="s">
        <v>590</v>
      </c>
      <c r="BH123" s="179" t="s">
        <v>222</v>
      </c>
      <c r="BI123" s="155">
        <v>44958</v>
      </c>
      <c r="BJ123" s="155">
        <v>45260</v>
      </c>
      <c r="BK123" s="179" t="s">
        <v>788</v>
      </c>
      <c r="BL123" s="179" t="s">
        <v>752</v>
      </c>
      <c r="BM123" s="136" t="s">
        <v>173</v>
      </c>
      <c r="BN123" s="360" t="s">
        <v>577</v>
      </c>
      <c r="BO123" s="219"/>
      <c r="BP123" s="219"/>
      <c r="BQ123" s="219"/>
      <c r="BR123" s="219"/>
      <c r="BS123" s="219"/>
      <c r="BT123" s="219"/>
      <c r="BU123" s="219"/>
      <c r="BV123" s="219"/>
      <c r="BW123" s="219"/>
      <c r="BX123" s="219"/>
      <c r="BY123" s="219"/>
      <c r="BZ123" s="219"/>
      <c r="CA123" s="219"/>
      <c r="CB123" s="219"/>
      <c r="CC123" s="219"/>
      <c r="CD123" s="219"/>
      <c r="CE123" s="208"/>
      <c r="CF123" s="208"/>
      <c r="CG123" s="208"/>
      <c r="CH123" s="208"/>
      <c r="CI123" s="208"/>
      <c r="CJ123" s="208"/>
      <c r="CK123" s="208"/>
      <c r="CL123" s="208"/>
      <c r="CM123" s="208"/>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63"/>
      <c r="DL123" s="263"/>
      <c r="DM123" s="263"/>
      <c r="DN123" s="288"/>
      <c r="DO123" s="263"/>
      <c r="DP123" s="66"/>
      <c r="DQ123" s="66"/>
      <c r="DR123" s="66"/>
      <c r="DS123" s="66"/>
      <c r="DT123" s="263"/>
      <c r="DU123" s="263"/>
      <c r="DV123" s="263"/>
      <c r="DW123" s="269"/>
      <c r="DX123" s="281"/>
      <c r="DY123" s="271"/>
      <c r="DZ123" s="271"/>
      <c r="EA123" s="258"/>
      <c r="EB123" s="258"/>
      <c r="EC123" s="244"/>
      <c r="ED123" s="66"/>
      <c r="EE123" s="250"/>
      <c r="EF123" s="66"/>
      <c r="EG123" s="66"/>
      <c r="EH123" s="326"/>
      <c r="EI123" s="326"/>
      <c r="EJ123" s="326"/>
      <c r="EK123" s="326"/>
    </row>
    <row r="124" spans="1:141" ht="75" customHeight="1" x14ac:dyDescent="0.2">
      <c r="A124" s="364"/>
      <c r="B124" s="375"/>
      <c r="C124" s="361"/>
      <c r="D124" s="361"/>
      <c r="E124" s="160"/>
      <c r="F124" s="330"/>
      <c r="G124" s="160" t="s">
        <v>538</v>
      </c>
      <c r="H124" s="330"/>
      <c r="I124" s="330"/>
      <c r="J124" s="361"/>
      <c r="K124" s="180"/>
      <c r="L124" s="180"/>
      <c r="M124" s="180"/>
      <c r="N124" s="180"/>
      <c r="O124" s="361"/>
      <c r="P124" s="333"/>
      <c r="Q124" s="352"/>
      <c r="R124" s="333"/>
      <c r="S124" s="352"/>
      <c r="T124" s="355"/>
      <c r="U124" s="148">
        <v>2</v>
      </c>
      <c r="V124" s="149" t="s">
        <v>750</v>
      </c>
      <c r="W124" s="149" t="s">
        <v>541</v>
      </c>
      <c r="X124" s="149" t="s">
        <v>789</v>
      </c>
      <c r="Y124" s="150" t="s">
        <v>12</v>
      </c>
      <c r="Z124" s="134">
        <f>+IF(Y124='Tabla Valoración controles'!$D$4,'Tabla Valoración controles'!$F$4,IF('Mapa Corrupcion'!Y124='Tabla Valoración controles'!$D$5,'Tabla Valoración controles'!$F$5,IF(Y124=FORMULAS!$A$10,0,'Tabla Valoración controles'!$F$6)))</f>
        <v>0.25</v>
      </c>
      <c r="AA124" s="150" t="s">
        <v>8</v>
      </c>
      <c r="AB124" s="135">
        <f>+IF(AA124='Tabla Valoración controles'!$D$7,'Tabla Valoración controles'!$F$7,IF(Y124=FORMULAS!$A$10,0,'Tabla Valoración controles'!$F$8))</f>
        <v>0.15</v>
      </c>
      <c r="AC124" s="150" t="s">
        <v>18</v>
      </c>
      <c r="AD124" s="134">
        <f>+IF(AC124='Tabla Valoración controles'!$D$9,'Tabla Valoración controles'!$F$9,IF(Y124=FORMULAS!$A$10,0,'Tabla Valoración controles'!$F$10))</f>
        <v>0</v>
      </c>
      <c r="AE124" s="150" t="s">
        <v>20</v>
      </c>
      <c r="AF124" s="134">
        <f>+IF(AE124='Tabla Valoración controles'!$D$9,'Tabla Valoración controles'!$F$9,IF(AA124=FORMULAS!$A$10,0,'Tabla Valoración controles'!$F$10))</f>
        <v>0</v>
      </c>
      <c r="AG124" s="150" t="s">
        <v>77</v>
      </c>
      <c r="AH124" s="134">
        <f>+IF(AG124='Tabla Valoración controles'!$D$13,'Tabla Valoración controles'!$F$13,'Tabla Valoración controles'!$F$14)</f>
        <v>0</v>
      </c>
      <c r="AI124" s="193">
        <f t="shared" si="3"/>
        <v>0.4</v>
      </c>
      <c r="AJ124" s="151" t="s">
        <v>685</v>
      </c>
      <c r="AK124" s="152">
        <f>+IF(AJ124=[2]CONTROLES!$C$50,[2]CONTROLES!$D$50,[2]CONTROLES!$D$51)</f>
        <v>15</v>
      </c>
      <c r="AL124" s="151" t="s">
        <v>691</v>
      </c>
      <c r="AM124" s="152">
        <f>+IF(AL124=[2]CONTROLES!$C$52,[2]CONTROLES!$D$52,[2]CONTROLES!$D$53)</f>
        <v>15</v>
      </c>
      <c r="AN124" s="151" t="s">
        <v>694</v>
      </c>
      <c r="AO124" s="152">
        <f>+IF(AN124=[2]CONTROLES!$C$54,[2]CONTROLES!$D$54,[2]CONTROLES!$D$55)</f>
        <v>15</v>
      </c>
      <c r="AP124" s="151" t="s">
        <v>697</v>
      </c>
      <c r="AQ124" s="152">
        <f>+IF(AP124=[2]CONTROLES!$C$56,[2]CONTROLES!$D$56,IF(AP124=[2]CONTROLES!$C$57,[2]CONTROLES!$D$57,[2]CONTROLES!$D$58))</f>
        <v>15</v>
      </c>
      <c r="AR124" s="151" t="s">
        <v>701</v>
      </c>
      <c r="AS124" s="152">
        <f>+IF(AR124=[2]CONTROLES!$C$59,[2]CONTROLES!$D$59,[2]CONTROLES!$D$60)</f>
        <v>15</v>
      </c>
      <c r="AT124" s="151" t="s">
        <v>704</v>
      </c>
      <c r="AU124" s="152">
        <f>+IF(AT124=[2]CONTROLES!$C$61,[2]CONTROLES!$D$61,[2]CONTROLES!$D$62)</f>
        <v>15</v>
      </c>
      <c r="AV124" s="151" t="s">
        <v>707</v>
      </c>
      <c r="AW124" s="153">
        <f>+IF(AV124=[2]CONTROLES!$C$63,[2]CONTROLES!$D$63,IF(AV124=[2]CONTROLES!$C$64,[2]CONTROLES!$D$64,[2]CONTROLES!$D$65))</f>
        <v>10</v>
      </c>
      <c r="AX124" s="153">
        <f t="shared" si="4"/>
        <v>100</v>
      </c>
      <c r="AY124" s="154" t="str">
        <f t="shared" si="5"/>
        <v>Fuerte</v>
      </c>
      <c r="AZ124" s="361"/>
      <c r="BA124" s="333"/>
      <c r="BB124" s="358"/>
      <c r="BC124" s="352"/>
      <c r="BD124" s="355"/>
      <c r="BE124" s="355"/>
      <c r="BF124" s="179" t="s">
        <v>540</v>
      </c>
      <c r="BG124" s="179" t="s">
        <v>589</v>
      </c>
      <c r="BH124" s="179" t="s">
        <v>226</v>
      </c>
      <c r="BI124" s="155">
        <v>44958</v>
      </c>
      <c r="BJ124" s="155">
        <v>45275</v>
      </c>
      <c r="BK124" s="179" t="s">
        <v>790</v>
      </c>
      <c r="BL124" s="179" t="s">
        <v>753</v>
      </c>
      <c r="BM124" s="136" t="s">
        <v>173</v>
      </c>
      <c r="BN124" s="361"/>
      <c r="BO124" s="219"/>
      <c r="BP124" s="219"/>
      <c r="BQ124" s="219"/>
      <c r="BR124" s="219"/>
      <c r="BS124" s="219"/>
      <c r="BT124" s="219"/>
      <c r="BU124" s="219"/>
      <c r="BV124" s="219"/>
      <c r="BW124" s="219"/>
      <c r="BX124" s="219"/>
      <c r="BY124" s="219"/>
      <c r="BZ124" s="219"/>
      <c r="CA124" s="219"/>
      <c r="CB124" s="219"/>
      <c r="CC124" s="219"/>
      <c r="CD124" s="219"/>
      <c r="CE124" s="208"/>
      <c r="CF124" s="208"/>
      <c r="CG124" s="208"/>
      <c r="CH124" s="208"/>
      <c r="CI124" s="208"/>
      <c r="CJ124" s="208"/>
      <c r="CK124" s="208"/>
      <c r="CL124" s="208"/>
      <c r="CM124" s="208"/>
      <c r="CN124" s="208"/>
      <c r="CO124" s="208"/>
      <c r="CP124" s="208"/>
      <c r="CQ124" s="208"/>
      <c r="CR124" s="208"/>
      <c r="CS124" s="208"/>
      <c r="CT124" s="208"/>
      <c r="CU124" s="208"/>
      <c r="CV124" s="208"/>
      <c r="CW124" s="208"/>
      <c r="CX124" s="218"/>
      <c r="CY124" s="208"/>
      <c r="CZ124" s="208"/>
      <c r="DA124" s="208"/>
      <c r="DB124" s="218"/>
      <c r="DC124" s="208"/>
      <c r="DD124" s="208"/>
      <c r="DE124" s="208"/>
      <c r="DF124" s="218"/>
      <c r="DG124" s="208"/>
      <c r="DH124" s="208"/>
      <c r="DI124" s="208"/>
      <c r="DJ124" s="218"/>
      <c r="DK124" s="263"/>
      <c r="DL124" s="263"/>
      <c r="DM124" s="263"/>
      <c r="DN124" s="288"/>
      <c r="DO124" s="263"/>
      <c r="DP124" s="66"/>
      <c r="DQ124" s="66"/>
      <c r="DR124" s="66"/>
      <c r="DS124" s="66"/>
      <c r="DT124" s="263"/>
      <c r="DU124" s="263"/>
      <c r="DV124" s="263"/>
      <c r="DW124" s="280"/>
      <c r="DX124" s="281"/>
      <c r="DY124" s="271"/>
      <c r="DZ124" s="271"/>
      <c r="EA124" s="258"/>
      <c r="EB124" s="258"/>
      <c r="EC124" s="263"/>
      <c r="ED124" s="66"/>
      <c r="EE124" s="247"/>
      <c r="EF124" s="306"/>
      <c r="EG124" s="66"/>
      <c r="EH124" s="327"/>
      <c r="EI124" s="327"/>
      <c r="EJ124" s="327"/>
      <c r="EK124" s="327"/>
    </row>
    <row r="125" spans="1:141" ht="39.75" customHeight="1" x14ac:dyDescent="0.2">
      <c r="A125" s="364"/>
      <c r="B125" s="375"/>
      <c r="C125" s="361"/>
      <c r="D125" s="361"/>
      <c r="E125" s="160"/>
      <c r="F125" s="330"/>
      <c r="G125" s="160" t="s">
        <v>536</v>
      </c>
      <c r="H125" s="330"/>
      <c r="I125" s="330"/>
      <c r="J125" s="361"/>
      <c r="K125" s="180"/>
      <c r="L125" s="180"/>
      <c r="M125" s="180"/>
      <c r="N125" s="180"/>
      <c r="O125" s="361"/>
      <c r="P125" s="333"/>
      <c r="Q125" s="352"/>
      <c r="R125" s="333"/>
      <c r="S125" s="352"/>
      <c r="T125" s="355"/>
      <c r="U125" s="148"/>
      <c r="V125" s="179"/>
      <c r="W125" s="156"/>
      <c r="X125" s="156"/>
      <c r="Y125" s="150" t="s">
        <v>115</v>
      </c>
      <c r="Z125" s="134">
        <f>+IF(Y125='Tabla Valoración controles'!$D$4,'Tabla Valoración controles'!$F$4,IF('Mapa Corrupcion'!Y125='Tabla Valoración controles'!$D$5,'Tabla Valoración controles'!$F$5,IF(Y125=FORMULAS!$A$10,0,'Tabla Valoración controles'!$F$6)))</f>
        <v>0</v>
      </c>
      <c r="AA125" s="150"/>
      <c r="AB125" s="135">
        <f>+IF(AA125='Tabla Valoración controles'!$D$7,'Tabla Valoración controles'!$F$7,IF(Y125=FORMULAS!$A$10,0,'Tabla Valoración controles'!$F$8))</f>
        <v>0</v>
      </c>
      <c r="AC125" s="150"/>
      <c r="AD125" s="134">
        <f>+IF(AC125='Tabla Valoración controles'!$D$9,'Tabla Valoración controles'!$F$9,IF(Y125=FORMULAS!$A$10,0,'Tabla Valoración controles'!$F$10))</f>
        <v>0</v>
      </c>
      <c r="AE125" s="150"/>
      <c r="AF125" s="134">
        <f>+IF(AE125='Tabla Valoración controles'!$D$9,'Tabla Valoración controles'!$F$9,IF(AA125=FORMULAS!$A$10,0,'Tabla Valoración controles'!$F$10))</f>
        <v>0</v>
      </c>
      <c r="AG125" s="150"/>
      <c r="AH125" s="134">
        <f>+IF(AG125='Tabla Valoración controles'!$D$13,'Tabla Valoración controles'!$F$13,'Tabla Valoración controles'!$F$14)</f>
        <v>0</v>
      </c>
      <c r="AI125" s="193">
        <f t="shared" si="3"/>
        <v>0</v>
      </c>
      <c r="AJ125" s="151"/>
      <c r="AK125" s="152">
        <f>+IF(AJ125=[2]CONTROLES!$C$50,[2]CONTROLES!$D$50,[2]CONTROLES!$D$51)</f>
        <v>0</v>
      </c>
      <c r="AL125" s="151"/>
      <c r="AM125" s="152">
        <f>+IF(AL125=[2]CONTROLES!$C$52,[2]CONTROLES!$D$52,[2]CONTROLES!$D$53)</f>
        <v>0</v>
      </c>
      <c r="AN125" s="151"/>
      <c r="AO125" s="152">
        <f>+IF(AN125=[2]CONTROLES!$C$54,[2]CONTROLES!$D$54,[2]CONTROLES!$D$55)</f>
        <v>0</v>
      </c>
      <c r="AP125" s="151"/>
      <c r="AQ125" s="152">
        <f>+IF(AP125=[2]CONTROLES!$C$56,[2]CONTROLES!$D$56,IF(AP125=[2]CONTROLES!$C$57,[2]CONTROLES!$D$57,[2]CONTROLES!$D$58))</f>
        <v>0</v>
      </c>
      <c r="AR125" s="151"/>
      <c r="AS125" s="152">
        <f>+IF(AR125=[2]CONTROLES!$C$59,[2]CONTROLES!$D$59,[2]CONTROLES!$D$60)</f>
        <v>0</v>
      </c>
      <c r="AT125" s="151"/>
      <c r="AU125" s="152">
        <f>+IF(AT125=[2]CONTROLES!$C$61,[2]CONTROLES!$D$61,[2]CONTROLES!$D$62)</f>
        <v>0</v>
      </c>
      <c r="AV125" s="151"/>
      <c r="AW125" s="153">
        <f>+IF(AV125=[2]CONTROLES!$C$63,[2]CONTROLES!$D$63,IF(AV125=[2]CONTROLES!$C$64,[2]CONTROLES!$D$64,[2]CONTROLES!$D$65))</f>
        <v>0</v>
      </c>
      <c r="AX125" s="153">
        <f t="shared" si="4"/>
        <v>0</v>
      </c>
      <c r="AY125" s="154" t="str">
        <f t="shared" si="5"/>
        <v>Débil</v>
      </c>
      <c r="AZ125" s="361"/>
      <c r="BA125" s="333"/>
      <c r="BB125" s="358"/>
      <c r="BC125" s="352"/>
      <c r="BD125" s="355"/>
      <c r="BE125" s="355"/>
      <c r="BF125" s="136"/>
      <c r="BG125" s="136"/>
      <c r="BH125" s="179"/>
      <c r="BI125" s="136"/>
      <c r="BJ125" s="136"/>
      <c r="BK125" s="136"/>
      <c r="BL125" s="136"/>
      <c r="BM125" s="136" t="s">
        <v>171</v>
      </c>
      <c r="BN125" s="361"/>
      <c r="BO125" s="219"/>
      <c r="BP125" s="219"/>
      <c r="BQ125" s="219"/>
      <c r="BR125" s="219"/>
      <c r="BS125" s="219"/>
      <c r="BT125" s="219"/>
      <c r="BU125" s="219"/>
      <c r="BV125" s="219"/>
      <c r="BW125" s="219"/>
      <c r="BX125" s="219"/>
      <c r="BY125" s="219"/>
      <c r="BZ125" s="219"/>
      <c r="CA125" s="219"/>
      <c r="CB125" s="219"/>
      <c r="CC125" s="219"/>
      <c r="CD125" s="219"/>
      <c r="CE125" s="238"/>
      <c r="CF125" s="238"/>
      <c r="CG125" s="136"/>
      <c r="CH125" s="136"/>
      <c r="CI125" s="136"/>
      <c r="CJ125" s="136"/>
      <c r="CK125" s="136"/>
      <c r="CL125" s="136"/>
      <c r="CM125" s="136"/>
      <c r="CN125" s="136"/>
      <c r="CO125" s="136"/>
      <c r="CP125" s="136"/>
      <c r="CQ125" s="136"/>
      <c r="CR125" s="136"/>
      <c r="CS125" s="136"/>
      <c r="CT125" s="136"/>
      <c r="CU125" s="302"/>
      <c r="CV125" s="302"/>
      <c r="CW125" s="302"/>
      <c r="CX125" s="302"/>
      <c r="CY125" s="302"/>
      <c r="CZ125" s="302"/>
      <c r="DA125" s="302"/>
      <c r="DB125" s="302"/>
      <c r="DC125" s="302"/>
      <c r="DD125" s="302"/>
      <c r="DE125" s="302"/>
      <c r="DF125" s="302"/>
      <c r="DG125" s="302"/>
      <c r="DH125" s="302"/>
      <c r="DI125" s="302"/>
      <c r="DJ125" s="302"/>
      <c r="DK125" s="265"/>
      <c r="DL125" s="265"/>
      <c r="DM125" s="265"/>
      <c r="DN125" s="265"/>
      <c r="DO125" s="265"/>
      <c r="DP125" s="66"/>
      <c r="DQ125" s="66"/>
      <c r="DR125" s="66"/>
      <c r="DS125" s="66"/>
      <c r="DT125" s="268"/>
      <c r="DU125" s="268"/>
      <c r="DV125" s="268"/>
      <c r="DW125" s="268"/>
      <c r="DX125" s="267"/>
      <c r="DY125" s="256"/>
      <c r="DZ125" s="256"/>
      <c r="EA125" s="256"/>
      <c r="EB125" s="256"/>
      <c r="EC125" s="66"/>
      <c r="ED125" s="66"/>
      <c r="EE125" s="66"/>
      <c r="EF125" s="66"/>
      <c r="EG125" s="66"/>
      <c r="EH125" s="327"/>
      <c r="EI125" s="327"/>
      <c r="EJ125" s="327"/>
      <c r="EK125" s="327"/>
    </row>
    <row r="126" spans="1:141" ht="39.75" customHeight="1" x14ac:dyDescent="0.2">
      <c r="A126" s="364"/>
      <c r="B126" s="375"/>
      <c r="C126" s="361"/>
      <c r="D126" s="361"/>
      <c r="E126" s="160"/>
      <c r="F126" s="330"/>
      <c r="G126" s="160" t="s">
        <v>537</v>
      </c>
      <c r="H126" s="330"/>
      <c r="I126" s="330"/>
      <c r="J126" s="361"/>
      <c r="K126" s="180"/>
      <c r="L126" s="180"/>
      <c r="M126" s="180"/>
      <c r="N126" s="180"/>
      <c r="O126" s="361"/>
      <c r="P126" s="333"/>
      <c r="Q126" s="352"/>
      <c r="R126" s="333"/>
      <c r="S126" s="352"/>
      <c r="T126" s="355"/>
      <c r="U126" s="148"/>
      <c r="V126" s="179"/>
      <c r="W126" s="156"/>
      <c r="X126" s="156"/>
      <c r="Y126" s="150" t="s">
        <v>115</v>
      </c>
      <c r="Z126" s="134">
        <f>+IF(Y126='Tabla Valoración controles'!$D$4,'Tabla Valoración controles'!$F$4,IF('Mapa Corrupcion'!Y126='Tabla Valoración controles'!$D$5,'Tabla Valoración controles'!$F$5,IF(Y126=FORMULAS!$A$10,0,'Tabla Valoración controles'!$F$6)))</f>
        <v>0</v>
      </c>
      <c r="AA126" s="150"/>
      <c r="AB126" s="135">
        <f>+IF(AA126='Tabla Valoración controles'!$D$7,'Tabla Valoración controles'!$F$7,IF(Y126=FORMULAS!$A$10,0,'Tabla Valoración controles'!$F$8))</f>
        <v>0</v>
      </c>
      <c r="AC126" s="150"/>
      <c r="AD126" s="134">
        <f>+IF(AC126='Tabla Valoración controles'!$D$9,'Tabla Valoración controles'!$F$9,IF(Y126=FORMULAS!$A$10,0,'Tabla Valoración controles'!$F$10))</f>
        <v>0</v>
      </c>
      <c r="AE126" s="150"/>
      <c r="AF126" s="134">
        <f>+IF(AE126='Tabla Valoración controles'!$D$9,'Tabla Valoración controles'!$F$9,IF(AA126=FORMULAS!$A$10,0,'Tabla Valoración controles'!$F$10))</f>
        <v>0</v>
      </c>
      <c r="AG126" s="150"/>
      <c r="AH126" s="134">
        <f>+IF(AG126='Tabla Valoración controles'!$D$13,'Tabla Valoración controles'!$F$13,'Tabla Valoración controles'!$F$14)</f>
        <v>0</v>
      </c>
      <c r="AI126" s="193">
        <f t="shared" si="3"/>
        <v>0</v>
      </c>
      <c r="AJ126" s="151"/>
      <c r="AK126" s="152">
        <f>+IF(AJ126=[2]CONTROLES!$C$50,[2]CONTROLES!$D$50,[2]CONTROLES!$D$51)</f>
        <v>0</v>
      </c>
      <c r="AL126" s="151"/>
      <c r="AM126" s="152">
        <f>+IF(AL126=[2]CONTROLES!$C$52,[2]CONTROLES!$D$52,[2]CONTROLES!$D$53)</f>
        <v>0</v>
      </c>
      <c r="AN126" s="151"/>
      <c r="AO126" s="152">
        <f>+IF(AN126=[2]CONTROLES!$C$54,[2]CONTROLES!$D$54,[2]CONTROLES!$D$55)</f>
        <v>0</v>
      </c>
      <c r="AP126" s="151"/>
      <c r="AQ126" s="152">
        <f>+IF(AP126=[2]CONTROLES!$C$56,[2]CONTROLES!$D$56,IF(AP126=[2]CONTROLES!$C$57,[2]CONTROLES!$D$57,[2]CONTROLES!$D$58))</f>
        <v>0</v>
      </c>
      <c r="AR126" s="151"/>
      <c r="AS126" s="152">
        <f>+IF(AR126=[2]CONTROLES!$C$59,[2]CONTROLES!$D$59,[2]CONTROLES!$D$60)</f>
        <v>0</v>
      </c>
      <c r="AT126" s="151"/>
      <c r="AU126" s="152">
        <f>+IF(AT126=[2]CONTROLES!$C$61,[2]CONTROLES!$D$61,[2]CONTROLES!$D$62)</f>
        <v>0</v>
      </c>
      <c r="AV126" s="151"/>
      <c r="AW126" s="153">
        <f>+IF(AV126=[2]CONTROLES!$C$63,[2]CONTROLES!$D$63,IF(AV126=[2]CONTROLES!$C$64,[2]CONTROLES!$D$64,[2]CONTROLES!$D$65))</f>
        <v>0</v>
      </c>
      <c r="AX126" s="153">
        <f t="shared" si="4"/>
        <v>0</v>
      </c>
      <c r="AY126" s="154" t="str">
        <f t="shared" si="5"/>
        <v>Débil</v>
      </c>
      <c r="AZ126" s="361"/>
      <c r="BA126" s="333"/>
      <c r="BB126" s="358"/>
      <c r="BC126" s="352"/>
      <c r="BD126" s="355"/>
      <c r="BE126" s="355"/>
      <c r="BF126" s="136"/>
      <c r="BG126" s="136"/>
      <c r="BH126" s="179"/>
      <c r="BI126" s="136"/>
      <c r="BJ126" s="136"/>
      <c r="BK126" s="136"/>
      <c r="BL126" s="136"/>
      <c r="BM126" s="136" t="s">
        <v>171</v>
      </c>
      <c r="BN126" s="361"/>
      <c r="BO126" s="219"/>
      <c r="BP126" s="219"/>
      <c r="BQ126" s="219"/>
      <c r="BR126" s="219"/>
      <c r="BS126" s="219"/>
      <c r="BT126" s="219"/>
      <c r="BU126" s="219"/>
      <c r="BV126" s="219"/>
      <c r="BW126" s="219"/>
      <c r="BX126" s="219"/>
      <c r="BY126" s="219"/>
      <c r="BZ126" s="219"/>
      <c r="CA126" s="219"/>
      <c r="CB126" s="219"/>
      <c r="CC126" s="219"/>
      <c r="CD126" s="219"/>
      <c r="CE126" s="238"/>
      <c r="CF126" s="238"/>
      <c r="CG126" s="136"/>
      <c r="CH126" s="136"/>
      <c r="CI126" s="136"/>
      <c r="CJ126" s="136"/>
      <c r="CK126" s="136"/>
      <c r="CL126" s="136"/>
      <c r="CM126" s="136"/>
      <c r="CN126" s="136"/>
      <c r="CO126" s="136"/>
      <c r="CP126" s="136"/>
      <c r="CQ126" s="136"/>
      <c r="CR126" s="136"/>
      <c r="CS126" s="136"/>
      <c r="CT126" s="136"/>
      <c r="CU126" s="302"/>
      <c r="CV126" s="302"/>
      <c r="CW126" s="302"/>
      <c r="CX126" s="302"/>
      <c r="CY126" s="302"/>
      <c r="CZ126" s="302"/>
      <c r="DA126" s="302"/>
      <c r="DB126" s="302"/>
      <c r="DC126" s="302"/>
      <c r="DD126" s="302"/>
      <c r="DE126" s="302"/>
      <c r="DF126" s="302"/>
      <c r="DG126" s="302"/>
      <c r="DH126" s="302"/>
      <c r="DI126" s="302"/>
      <c r="DJ126" s="302"/>
      <c r="DK126" s="265"/>
      <c r="DL126" s="265"/>
      <c r="DM126" s="265"/>
      <c r="DN126" s="265"/>
      <c r="DO126" s="265"/>
      <c r="DP126" s="66"/>
      <c r="DQ126" s="66"/>
      <c r="DR126" s="66"/>
      <c r="DS126" s="66"/>
      <c r="DT126" s="268"/>
      <c r="DU126" s="268"/>
      <c r="DV126" s="268"/>
      <c r="DW126" s="268"/>
      <c r="DX126" s="267"/>
      <c r="DY126" s="256"/>
      <c r="DZ126" s="256"/>
      <c r="EA126" s="256"/>
      <c r="EB126" s="256"/>
      <c r="EC126" s="66"/>
      <c r="ED126" s="66"/>
      <c r="EE126" s="66"/>
      <c r="EF126" s="66"/>
      <c r="EG126" s="66"/>
      <c r="EH126" s="327"/>
      <c r="EI126" s="327"/>
      <c r="EJ126" s="327"/>
      <c r="EK126" s="327"/>
    </row>
    <row r="127" spans="1:141" ht="39.75" customHeight="1" x14ac:dyDescent="0.2">
      <c r="A127" s="364"/>
      <c r="B127" s="375"/>
      <c r="C127" s="361"/>
      <c r="D127" s="361"/>
      <c r="E127" s="160"/>
      <c r="F127" s="330"/>
      <c r="G127" s="160"/>
      <c r="H127" s="330"/>
      <c r="I127" s="330"/>
      <c r="J127" s="361"/>
      <c r="K127" s="180"/>
      <c r="L127" s="180"/>
      <c r="M127" s="180"/>
      <c r="N127" s="180"/>
      <c r="O127" s="361"/>
      <c r="P127" s="333"/>
      <c r="Q127" s="352"/>
      <c r="R127" s="333"/>
      <c r="S127" s="352"/>
      <c r="T127" s="355"/>
      <c r="U127" s="148"/>
      <c r="V127" s="156"/>
      <c r="W127" s="156"/>
      <c r="X127" s="156"/>
      <c r="Y127" s="150" t="s">
        <v>115</v>
      </c>
      <c r="Z127" s="134">
        <f>+IF(Y127='Tabla Valoración controles'!$D$4,'Tabla Valoración controles'!$F$4,IF('Mapa Corrupcion'!Y127='Tabla Valoración controles'!$D$5,'Tabla Valoración controles'!$F$5,IF(Y127=FORMULAS!$A$10,0,'Tabla Valoración controles'!$F$6)))</f>
        <v>0</v>
      </c>
      <c r="AA127" s="150"/>
      <c r="AB127" s="135">
        <f>+IF(AA127='Tabla Valoración controles'!$D$7,'Tabla Valoración controles'!$F$7,IF(Y127=FORMULAS!$A$10,0,'Tabla Valoración controles'!$F$8))</f>
        <v>0</v>
      </c>
      <c r="AC127" s="150"/>
      <c r="AD127" s="134">
        <f>+IF(AC127='Tabla Valoración controles'!$D$9,'Tabla Valoración controles'!$F$9,IF(Y127=FORMULAS!$A$10,0,'Tabla Valoración controles'!$F$10))</f>
        <v>0</v>
      </c>
      <c r="AE127" s="150"/>
      <c r="AF127" s="134">
        <f>+IF(AE127='Tabla Valoración controles'!$D$9,'Tabla Valoración controles'!$F$9,IF(AA127=FORMULAS!$A$10,0,'Tabla Valoración controles'!$F$10))</f>
        <v>0</v>
      </c>
      <c r="AG127" s="150"/>
      <c r="AH127" s="134">
        <f>+IF(AG127='Tabla Valoración controles'!$D$13,'Tabla Valoración controles'!$F$13,'Tabla Valoración controles'!$F$14)</f>
        <v>0</v>
      </c>
      <c r="AI127" s="193">
        <f t="shared" si="3"/>
        <v>0</v>
      </c>
      <c r="AJ127" s="151"/>
      <c r="AK127" s="152">
        <f>+IF(AJ127=[2]CONTROLES!$C$50,[2]CONTROLES!$D$50,[2]CONTROLES!$D$51)</f>
        <v>0</v>
      </c>
      <c r="AL127" s="151"/>
      <c r="AM127" s="152">
        <f>+IF(AL127=[2]CONTROLES!$C$52,[2]CONTROLES!$D$52,[2]CONTROLES!$D$53)</f>
        <v>0</v>
      </c>
      <c r="AN127" s="151"/>
      <c r="AO127" s="152">
        <f>+IF(AN127=[2]CONTROLES!$C$54,[2]CONTROLES!$D$54,[2]CONTROLES!$D$55)</f>
        <v>0</v>
      </c>
      <c r="AP127" s="151"/>
      <c r="AQ127" s="152">
        <f>+IF(AP127=[2]CONTROLES!$C$56,[2]CONTROLES!$D$56,IF(AP127=[2]CONTROLES!$C$57,[2]CONTROLES!$D$57,[2]CONTROLES!$D$58))</f>
        <v>0</v>
      </c>
      <c r="AR127" s="151"/>
      <c r="AS127" s="152">
        <f>+IF(AR127=[2]CONTROLES!$C$59,[2]CONTROLES!$D$59,[2]CONTROLES!$D$60)</f>
        <v>0</v>
      </c>
      <c r="AT127" s="151"/>
      <c r="AU127" s="152">
        <f>+IF(AT127=[2]CONTROLES!$C$61,[2]CONTROLES!$D$61,[2]CONTROLES!$D$62)</f>
        <v>0</v>
      </c>
      <c r="AV127" s="151"/>
      <c r="AW127" s="153">
        <f>+IF(AV127=[2]CONTROLES!$C$63,[2]CONTROLES!$D$63,IF(AV127=[2]CONTROLES!$C$64,[2]CONTROLES!$D$64,[2]CONTROLES!$D$65))</f>
        <v>0</v>
      </c>
      <c r="AX127" s="153">
        <f t="shared" si="4"/>
        <v>0</v>
      </c>
      <c r="AY127" s="154" t="str">
        <f t="shared" si="5"/>
        <v>Débil</v>
      </c>
      <c r="AZ127" s="361"/>
      <c r="BA127" s="333"/>
      <c r="BB127" s="358"/>
      <c r="BC127" s="352"/>
      <c r="BD127" s="355"/>
      <c r="BE127" s="355"/>
      <c r="BF127" s="136"/>
      <c r="BG127" s="136"/>
      <c r="BH127" s="179"/>
      <c r="BI127" s="136"/>
      <c r="BJ127" s="136"/>
      <c r="BK127" s="136"/>
      <c r="BL127" s="136"/>
      <c r="BM127" s="136" t="s">
        <v>171</v>
      </c>
      <c r="BN127" s="361"/>
      <c r="BO127" s="219"/>
      <c r="BP127" s="219"/>
      <c r="BQ127" s="219"/>
      <c r="BR127" s="219"/>
      <c r="BS127" s="219"/>
      <c r="BT127" s="219"/>
      <c r="BU127" s="219"/>
      <c r="BV127" s="219"/>
      <c r="BW127" s="219"/>
      <c r="BX127" s="219"/>
      <c r="BY127" s="219"/>
      <c r="BZ127" s="219"/>
      <c r="CA127" s="219"/>
      <c r="CB127" s="219"/>
      <c r="CC127" s="219"/>
      <c r="CD127" s="219"/>
      <c r="CE127" s="238"/>
      <c r="CF127" s="238"/>
      <c r="CG127" s="136"/>
      <c r="CH127" s="136"/>
      <c r="CI127" s="136"/>
      <c r="CJ127" s="136"/>
      <c r="CK127" s="136"/>
      <c r="CL127" s="136"/>
      <c r="CM127" s="136"/>
      <c r="CN127" s="136"/>
      <c r="CO127" s="136"/>
      <c r="CP127" s="136"/>
      <c r="CQ127" s="136"/>
      <c r="CR127" s="136"/>
      <c r="CS127" s="136"/>
      <c r="CT127" s="136"/>
      <c r="CU127" s="302"/>
      <c r="CV127" s="302"/>
      <c r="CW127" s="302"/>
      <c r="CX127" s="302"/>
      <c r="CY127" s="302"/>
      <c r="CZ127" s="302"/>
      <c r="DA127" s="302"/>
      <c r="DB127" s="302"/>
      <c r="DC127" s="302"/>
      <c r="DD127" s="302"/>
      <c r="DE127" s="302"/>
      <c r="DF127" s="302"/>
      <c r="DG127" s="302"/>
      <c r="DH127" s="302"/>
      <c r="DI127" s="302"/>
      <c r="DJ127" s="302"/>
      <c r="DK127" s="265"/>
      <c r="DL127" s="265"/>
      <c r="DM127" s="265"/>
      <c r="DN127" s="265"/>
      <c r="DO127" s="265"/>
      <c r="DP127" s="66"/>
      <c r="DQ127" s="66"/>
      <c r="DR127" s="66"/>
      <c r="DS127" s="66"/>
      <c r="DT127" s="268"/>
      <c r="DU127" s="268"/>
      <c r="DV127" s="268"/>
      <c r="DW127" s="268"/>
      <c r="DX127" s="267"/>
      <c r="DY127" s="256"/>
      <c r="DZ127" s="256"/>
      <c r="EA127" s="256"/>
      <c r="EB127" s="256"/>
      <c r="EC127" s="66"/>
      <c r="ED127" s="66"/>
      <c r="EE127" s="66"/>
      <c r="EF127" s="66"/>
      <c r="EG127" s="66"/>
      <c r="EH127" s="327"/>
      <c r="EI127" s="327"/>
      <c r="EJ127" s="327"/>
      <c r="EK127" s="327"/>
    </row>
    <row r="128" spans="1:141" ht="39.75" customHeight="1" x14ac:dyDescent="0.2">
      <c r="A128" s="365"/>
      <c r="B128" s="376"/>
      <c r="C128" s="362"/>
      <c r="D128" s="362"/>
      <c r="E128" s="160"/>
      <c r="F128" s="331"/>
      <c r="G128" s="160"/>
      <c r="H128" s="331"/>
      <c r="I128" s="331"/>
      <c r="J128" s="362"/>
      <c r="K128" s="181"/>
      <c r="L128" s="181"/>
      <c r="M128" s="181"/>
      <c r="N128" s="181"/>
      <c r="O128" s="362"/>
      <c r="P128" s="334"/>
      <c r="Q128" s="353"/>
      <c r="R128" s="334"/>
      <c r="S128" s="353"/>
      <c r="T128" s="356"/>
      <c r="U128" s="148"/>
      <c r="V128" s="156"/>
      <c r="W128" s="156"/>
      <c r="X128" s="156"/>
      <c r="Y128" s="150" t="s">
        <v>115</v>
      </c>
      <c r="Z128" s="134">
        <f>+IF(Y128='Tabla Valoración controles'!$D$4,'Tabla Valoración controles'!$F$4,IF('Mapa Corrupcion'!Y128='Tabla Valoración controles'!$D$5,'Tabla Valoración controles'!$F$5,IF(Y128=FORMULAS!$A$10,0,'Tabla Valoración controles'!$F$6)))</f>
        <v>0</v>
      </c>
      <c r="AA128" s="150"/>
      <c r="AB128" s="135">
        <f>+IF(AA128='Tabla Valoración controles'!$D$7,'Tabla Valoración controles'!$F$7,IF(Y128=FORMULAS!$A$10,0,'Tabla Valoración controles'!$F$8))</f>
        <v>0</v>
      </c>
      <c r="AC128" s="150"/>
      <c r="AD128" s="134">
        <f>+IF(AC128='Tabla Valoración controles'!$D$9,'Tabla Valoración controles'!$F$9,IF(Y128=FORMULAS!$A$10,0,'Tabla Valoración controles'!$F$10))</f>
        <v>0</v>
      </c>
      <c r="AE128" s="150"/>
      <c r="AF128" s="134">
        <f>+IF(AE128='Tabla Valoración controles'!$D$9,'Tabla Valoración controles'!$F$9,IF(AA128=FORMULAS!$A$10,0,'Tabla Valoración controles'!$F$10))</f>
        <v>0</v>
      </c>
      <c r="AG128" s="150"/>
      <c r="AH128" s="134">
        <f>+IF(AG128='Tabla Valoración controles'!$D$13,'Tabla Valoración controles'!$F$13,'Tabla Valoración controles'!$F$14)</f>
        <v>0</v>
      </c>
      <c r="AI128" s="193">
        <f t="shared" si="3"/>
        <v>0</v>
      </c>
      <c r="AJ128" s="151"/>
      <c r="AK128" s="152">
        <f>+IF(AJ128=[2]CONTROLES!$C$50,[2]CONTROLES!$D$50,[2]CONTROLES!$D$51)</f>
        <v>0</v>
      </c>
      <c r="AL128" s="151"/>
      <c r="AM128" s="152">
        <f>+IF(AL128=[2]CONTROLES!$C$52,[2]CONTROLES!$D$52,[2]CONTROLES!$D$53)</f>
        <v>0</v>
      </c>
      <c r="AN128" s="151"/>
      <c r="AO128" s="152">
        <f>+IF(AN128=[2]CONTROLES!$C$54,[2]CONTROLES!$D$54,[2]CONTROLES!$D$55)</f>
        <v>0</v>
      </c>
      <c r="AP128" s="151"/>
      <c r="AQ128" s="152">
        <f>+IF(AP128=[2]CONTROLES!$C$56,[2]CONTROLES!$D$56,IF(AP128=[2]CONTROLES!$C$57,[2]CONTROLES!$D$57,[2]CONTROLES!$D$58))</f>
        <v>0</v>
      </c>
      <c r="AR128" s="151"/>
      <c r="AS128" s="152">
        <f>+IF(AR128=[2]CONTROLES!$C$59,[2]CONTROLES!$D$59,[2]CONTROLES!$D$60)</f>
        <v>0</v>
      </c>
      <c r="AT128" s="151"/>
      <c r="AU128" s="152">
        <f>+IF(AT128=[2]CONTROLES!$C$61,[2]CONTROLES!$D$61,[2]CONTROLES!$D$62)</f>
        <v>0</v>
      </c>
      <c r="AV128" s="151"/>
      <c r="AW128" s="153">
        <f>+IF(AV128=[2]CONTROLES!$C$63,[2]CONTROLES!$D$63,IF(AV128=[2]CONTROLES!$C$64,[2]CONTROLES!$D$64,[2]CONTROLES!$D$65))</f>
        <v>0</v>
      </c>
      <c r="AX128" s="153">
        <f t="shared" si="4"/>
        <v>0</v>
      </c>
      <c r="AY128" s="154" t="str">
        <f t="shared" si="5"/>
        <v>Débil</v>
      </c>
      <c r="AZ128" s="362"/>
      <c r="BA128" s="334"/>
      <c r="BB128" s="359"/>
      <c r="BC128" s="353"/>
      <c r="BD128" s="356"/>
      <c r="BE128" s="356"/>
      <c r="BF128" s="136"/>
      <c r="BG128" s="136"/>
      <c r="BH128" s="179"/>
      <c r="BI128" s="136"/>
      <c r="BJ128" s="136"/>
      <c r="BK128" s="136"/>
      <c r="BL128" s="136"/>
      <c r="BM128" s="136" t="s">
        <v>171</v>
      </c>
      <c r="BN128" s="362"/>
      <c r="BO128" s="219"/>
      <c r="BP128" s="219"/>
      <c r="BQ128" s="219"/>
      <c r="BR128" s="219"/>
      <c r="BS128" s="219"/>
      <c r="BT128" s="219"/>
      <c r="BU128" s="219"/>
      <c r="BV128" s="219"/>
      <c r="BW128" s="219"/>
      <c r="BX128" s="219"/>
      <c r="BY128" s="219"/>
      <c r="BZ128" s="219"/>
      <c r="CA128" s="219"/>
      <c r="CB128" s="219"/>
      <c r="CC128" s="219"/>
      <c r="CD128" s="219"/>
      <c r="CE128" s="238"/>
      <c r="CF128" s="238"/>
      <c r="CG128" s="136"/>
      <c r="CH128" s="136"/>
      <c r="CI128" s="136"/>
      <c r="CJ128" s="136"/>
      <c r="CK128" s="136"/>
      <c r="CL128" s="136"/>
      <c r="CM128" s="136"/>
      <c r="CN128" s="136"/>
      <c r="CO128" s="136"/>
      <c r="CP128" s="136"/>
      <c r="CQ128" s="136"/>
      <c r="CR128" s="136"/>
      <c r="CS128" s="136"/>
      <c r="CT128" s="136"/>
      <c r="CU128" s="302"/>
      <c r="CV128" s="302"/>
      <c r="CW128" s="302"/>
      <c r="CX128" s="302"/>
      <c r="CY128" s="302"/>
      <c r="CZ128" s="302"/>
      <c r="DA128" s="302"/>
      <c r="DB128" s="302"/>
      <c r="DC128" s="302"/>
      <c r="DD128" s="302"/>
      <c r="DE128" s="302"/>
      <c r="DF128" s="302"/>
      <c r="DG128" s="302"/>
      <c r="DH128" s="302"/>
      <c r="DI128" s="302"/>
      <c r="DJ128" s="302"/>
      <c r="DK128" s="265"/>
      <c r="DL128" s="265"/>
      <c r="DM128" s="265"/>
      <c r="DN128" s="265"/>
      <c r="DO128" s="265"/>
      <c r="DP128" s="66"/>
      <c r="DQ128" s="66"/>
      <c r="DR128" s="66"/>
      <c r="DS128" s="66"/>
      <c r="DT128" s="268"/>
      <c r="DU128" s="268"/>
      <c r="DV128" s="268"/>
      <c r="DW128" s="268"/>
      <c r="DX128" s="267"/>
      <c r="DY128" s="257"/>
      <c r="DZ128" s="257"/>
      <c r="EA128" s="257"/>
      <c r="EB128" s="257"/>
      <c r="EC128" s="66"/>
      <c r="ED128" s="66"/>
      <c r="EE128" s="66"/>
      <c r="EF128" s="66"/>
      <c r="EG128" s="66"/>
      <c r="EH128" s="328"/>
      <c r="EI128" s="328"/>
      <c r="EJ128" s="328"/>
      <c r="EK128" s="328"/>
    </row>
    <row r="129" spans="1:141" ht="99" customHeight="1" x14ac:dyDescent="0.2">
      <c r="A129" s="363">
        <v>21</v>
      </c>
      <c r="B129" s="374" t="s">
        <v>190</v>
      </c>
      <c r="C129" s="360" t="str">
        <f>VLOOKUP(B129,FORMULAS!$A$30:$B$46,2,0)</f>
        <v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v>
      </c>
      <c r="D129" s="360" t="str">
        <f>VLOOKUP(B129,FORMULAS!$A$30:$C$46,3,0)</f>
        <v>Director de Reasentamientos</v>
      </c>
      <c r="E129" s="160" t="s">
        <v>543</v>
      </c>
      <c r="F129" s="329" t="s">
        <v>542</v>
      </c>
      <c r="G129" s="160" t="s">
        <v>666</v>
      </c>
      <c r="H129" s="329" t="s">
        <v>669</v>
      </c>
      <c r="I129" s="329" t="s">
        <v>668</v>
      </c>
      <c r="J129" s="360" t="s">
        <v>757</v>
      </c>
      <c r="K129" s="147" t="s">
        <v>662</v>
      </c>
      <c r="L129" s="147" t="s">
        <v>662</v>
      </c>
      <c r="M129" s="147" t="s">
        <v>662</v>
      </c>
      <c r="N129" s="147" t="s">
        <v>662</v>
      </c>
      <c r="O129" s="360" t="s">
        <v>285</v>
      </c>
      <c r="P129" s="332" t="str">
        <f>VLOOKUP(O129,FORMULAS!$A$77:$B$82,2,0)</f>
        <v>Improbable</v>
      </c>
      <c r="Q129" s="351" t="str">
        <f>+P129</f>
        <v>Improbable</v>
      </c>
      <c r="R129" s="332" t="str">
        <f>VLOOKUP(A129,'Impacto Ri Inhe'!$B$5:$AF$41,31,1)</f>
        <v>Mayor</v>
      </c>
      <c r="S129" s="351" t="str">
        <f>CONCATENATE(R129,"-",Q129)</f>
        <v>Mayor-Improbable</v>
      </c>
      <c r="T129" s="354" t="str">
        <f>VLOOKUP(S129,FORMULAS!$I$77:$J$97,2,0)</f>
        <v>Alto</v>
      </c>
      <c r="U129" s="148">
        <v>1</v>
      </c>
      <c r="V129" s="149" t="s">
        <v>546</v>
      </c>
      <c r="W129" s="149" t="s">
        <v>547</v>
      </c>
      <c r="X129" s="149" t="s">
        <v>548</v>
      </c>
      <c r="Y129" s="150" t="s">
        <v>13</v>
      </c>
      <c r="Z129" s="134">
        <f>+IF(Y129='Tabla Valoración controles'!$D$4,'Tabla Valoración controles'!$F$4,IF('Mapa Corrupcion'!Y129='Tabla Valoración controles'!$D$5,'Tabla Valoración controles'!$F$5,IF(Y129=FORMULAS!$A$10,0,'Tabla Valoración controles'!$F$6)))</f>
        <v>0.15</v>
      </c>
      <c r="AA129" s="150" t="s">
        <v>8</v>
      </c>
      <c r="AB129" s="135">
        <f>+IF(AA129='Tabla Valoración controles'!$D$7,'Tabla Valoración controles'!$F$7,IF(Y129=FORMULAS!$A$10,0,'Tabla Valoración controles'!$F$8))</f>
        <v>0.15</v>
      </c>
      <c r="AC129" s="150" t="s">
        <v>17</v>
      </c>
      <c r="AD129" s="134">
        <f>+IF(AC129='Tabla Valoración controles'!$D$9,'Tabla Valoración controles'!$F$9,IF(Y129=FORMULAS!$A$10,0,'Tabla Valoración controles'!$F$10))</f>
        <v>0</v>
      </c>
      <c r="AE129" s="150" t="s">
        <v>21</v>
      </c>
      <c r="AF129" s="134">
        <f>+IF(AE129='Tabla Valoración controles'!$D$9,'Tabla Valoración controles'!$F$9,IF(AA129=FORMULAS!$A$10,0,'Tabla Valoración controles'!$F$10))</f>
        <v>0</v>
      </c>
      <c r="AG129" s="150" t="s">
        <v>77</v>
      </c>
      <c r="AH129" s="134">
        <f>+IF(AG129='Tabla Valoración controles'!$D$13,'Tabla Valoración controles'!$F$13,'Tabla Valoración controles'!$F$14)</f>
        <v>0</v>
      </c>
      <c r="AI129" s="193">
        <f t="shared" si="3"/>
        <v>0.3</v>
      </c>
      <c r="AJ129" s="151" t="s">
        <v>685</v>
      </c>
      <c r="AK129" s="152">
        <f>+IF(AJ129=[2]CONTROLES!$C$50,[2]CONTROLES!$D$50,[2]CONTROLES!$D$51)</f>
        <v>15</v>
      </c>
      <c r="AL129" s="151" t="s">
        <v>691</v>
      </c>
      <c r="AM129" s="152">
        <f>+IF(AL129=[2]CONTROLES!$C$52,[2]CONTROLES!$D$52,[2]CONTROLES!$D$53)</f>
        <v>15</v>
      </c>
      <c r="AN129" s="151" t="s">
        <v>694</v>
      </c>
      <c r="AO129" s="152">
        <f>+IF(AN129=[2]CONTROLES!$C$54,[2]CONTROLES!$D$54,[2]CONTROLES!$D$55)</f>
        <v>15</v>
      </c>
      <c r="AP129" s="151" t="s">
        <v>698</v>
      </c>
      <c r="AQ129" s="152">
        <f>+IF(AP129=[2]CONTROLES!$C$56,[2]CONTROLES!$D$56,IF(AP129=[2]CONTROLES!$C$57,[2]CONTROLES!$D$57,[2]CONTROLES!$D$58))</f>
        <v>10</v>
      </c>
      <c r="AR129" s="151" t="s">
        <v>701</v>
      </c>
      <c r="AS129" s="152">
        <f>+IF(AR129=[2]CONTROLES!$C$59,[2]CONTROLES!$D$59,[2]CONTROLES!$D$60)</f>
        <v>15</v>
      </c>
      <c r="AT129" s="151" t="s">
        <v>704</v>
      </c>
      <c r="AU129" s="152">
        <f>+IF(AT129=[2]CONTROLES!$C$61,[2]CONTROLES!$D$61,[2]CONTROLES!$D$62)</f>
        <v>15</v>
      </c>
      <c r="AV129" s="151" t="s">
        <v>707</v>
      </c>
      <c r="AW129" s="153">
        <f>+IF(AV129=[2]CONTROLES!$C$63,[2]CONTROLES!$D$63,IF(AV129=[2]CONTROLES!$C$64,[2]CONTROLES!$D$64,[2]CONTROLES!$D$65))</f>
        <v>10</v>
      </c>
      <c r="AX129" s="153">
        <f t="shared" si="4"/>
        <v>95</v>
      </c>
      <c r="AY129" s="154" t="str">
        <f t="shared" si="5"/>
        <v>Moderado</v>
      </c>
      <c r="AZ129" s="360" t="s">
        <v>286</v>
      </c>
      <c r="BA129" s="332" t="str">
        <f>VLOOKUP(AZ129,FORMULAS!$A$77:$B$82,2,0)</f>
        <v>Rara vez</v>
      </c>
      <c r="BB129" s="357" t="str">
        <f>+R129</f>
        <v>Mayor</v>
      </c>
      <c r="BC129" s="351" t="str">
        <f>CONCATENATE(BB129,"-",BA129)</f>
        <v>Mayor-Rara vez</v>
      </c>
      <c r="BD129" s="354" t="str">
        <f>VLOOKUP(BC129,FORMULAS!$I$77:$J$97,2,0)</f>
        <v>Alto</v>
      </c>
      <c r="BE129" s="354" t="s">
        <v>118</v>
      </c>
      <c r="BF129" s="179" t="s">
        <v>670</v>
      </c>
      <c r="BG129" s="179" t="s">
        <v>143</v>
      </c>
      <c r="BH129" s="179" t="s">
        <v>220</v>
      </c>
      <c r="BI129" s="155">
        <v>44958</v>
      </c>
      <c r="BJ129" s="155">
        <v>45275</v>
      </c>
      <c r="BK129" s="179" t="s">
        <v>549</v>
      </c>
      <c r="BL129" s="179" t="s">
        <v>671</v>
      </c>
      <c r="BM129" s="136" t="s">
        <v>173</v>
      </c>
      <c r="BN129" s="423" t="s">
        <v>328</v>
      </c>
      <c r="BO129" s="219"/>
      <c r="BP129" s="219"/>
      <c r="BQ129" s="219"/>
      <c r="BR129" s="219"/>
      <c r="BS129" s="219"/>
      <c r="BT129" s="219"/>
      <c r="BU129" s="219"/>
      <c r="BV129" s="219"/>
      <c r="BW129" s="219"/>
      <c r="BX129" s="219"/>
      <c r="BY129" s="219"/>
      <c r="BZ129" s="219"/>
      <c r="CA129" s="219"/>
      <c r="CB129" s="219"/>
      <c r="CC129" s="219"/>
      <c r="CD129" s="219"/>
      <c r="CE129" s="212"/>
      <c r="CF129" s="212"/>
      <c r="CG129" s="233"/>
      <c r="CH129" s="234"/>
      <c r="CI129" s="212"/>
      <c r="CJ129" s="212"/>
      <c r="CK129" s="233"/>
      <c r="CL129" s="211"/>
      <c r="CM129" s="212"/>
      <c r="CN129" s="212"/>
      <c r="CO129" s="233"/>
      <c r="CP129" s="211"/>
      <c r="CQ129" s="212"/>
      <c r="CR129" s="212"/>
      <c r="CS129" s="233"/>
      <c r="CT129" s="211"/>
      <c r="CU129" s="212"/>
      <c r="CV129" s="212"/>
      <c r="CW129" s="233"/>
      <c r="CX129" s="211"/>
      <c r="CY129" s="212"/>
      <c r="CZ129" s="212"/>
      <c r="DA129" s="233"/>
      <c r="DB129" s="211"/>
      <c r="DC129" s="212"/>
      <c r="DD129" s="212"/>
      <c r="DE129" s="233"/>
      <c r="DF129" s="211"/>
      <c r="DG129" s="212"/>
      <c r="DH129" s="212"/>
      <c r="DI129" s="233"/>
      <c r="DJ129" s="211"/>
      <c r="DK129" s="263"/>
      <c r="DL129" s="263"/>
      <c r="DM129" s="263"/>
      <c r="DN129" s="270"/>
      <c r="DO129" s="263"/>
      <c r="DP129" s="66"/>
      <c r="DQ129" s="66"/>
      <c r="DR129" s="66"/>
      <c r="DS129" s="66"/>
      <c r="DT129" s="263"/>
      <c r="DU129" s="263"/>
      <c r="DV129" s="263"/>
      <c r="DW129" s="280"/>
      <c r="DX129" s="281"/>
      <c r="DY129" s="271"/>
      <c r="DZ129" s="271"/>
      <c r="EA129" s="258"/>
      <c r="EB129" s="258"/>
      <c r="EC129" s="244"/>
      <c r="ED129" s="66"/>
      <c r="EE129" s="251"/>
      <c r="EF129" s="66"/>
      <c r="EG129" s="66"/>
      <c r="EH129" s="326"/>
      <c r="EI129" s="326"/>
      <c r="EJ129" s="326"/>
      <c r="EK129" s="326"/>
    </row>
    <row r="130" spans="1:141" ht="39.75" customHeight="1" x14ac:dyDescent="0.2">
      <c r="A130" s="364"/>
      <c r="B130" s="375"/>
      <c r="C130" s="361"/>
      <c r="D130" s="361"/>
      <c r="E130" s="160" t="s">
        <v>544</v>
      </c>
      <c r="F130" s="330"/>
      <c r="G130" s="160" t="s">
        <v>481</v>
      </c>
      <c r="H130" s="330"/>
      <c r="I130" s="330"/>
      <c r="J130" s="361"/>
      <c r="K130" s="180"/>
      <c r="L130" s="180"/>
      <c r="M130" s="180"/>
      <c r="N130" s="180"/>
      <c r="O130" s="361"/>
      <c r="P130" s="333"/>
      <c r="Q130" s="352"/>
      <c r="R130" s="333"/>
      <c r="S130" s="352"/>
      <c r="T130" s="355"/>
      <c r="U130" s="148"/>
      <c r="V130" s="156"/>
      <c r="W130" s="156"/>
      <c r="X130" s="156"/>
      <c r="Y130" s="150" t="s">
        <v>115</v>
      </c>
      <c r="Z130" s="134">
        <f>+IF(Y130='Tabla Valoración controles'!$D$4,'Tabla Valoración controles'!$F$4,IF('Mapa Corrupcion'!Y130='Tabla Valoración controles'!$D$5,'Tabla Valoración controles'!$F$5,IF(Y130=FORMULAS!$A$10,0,'Tabla Valoración controles'!$F$6)))</f>
        <v>0</v>
      </c>
      <c r="AA130" s="150"/>
      <c r="AB130" s="135">
        <f>+IF(AA130='Tabla Valoración controles'!$D$7,'Tabla Valoración controles'!$F$7,IF(Y130=FORMULAS!$A$10,0,'Tabla Valoración controles'!$F$8))</f>
        <v>0</v>
      </c>
      <c r="AC130" s="150"/>
      <c r="AD130" s="134">
        <f>+IF(AC130='Tabla Valoración controles'!$D$9,'Tabla Valoración controles'!$F$9,IF(Y130=FORMULAS!$A$10,0,'Tabla Valoración controles'!$F$10))</f>
        <v>0</v>
      </c>
      <c r="AE130" s="150"/>
      <c r="AF130" s="134">
        <f>+IF(AE130='Tabla Valoración controles'!$D$9,'Tabla Valoración controles'!$F$9,IF(AA130=FORMULAS!$A$10,0,'Tabla Valoración controles'!$F$10))</f>
        <v>0</v>
      </c>
      <c r="AG130" s="150"/>
      <c r="AH130" s="134">
        <f>+IF(AG130='Tabla Valoración controles'!$D$13,'Tabla Valoración controles'!$F$13,'Tabla Valoración controles'!$F$14)</f>
        <v>0</v>
      </c>
      <c r="AI130" s="193">
        <f t="shared" si="3"/>
        <v>0</v>
      </c>
      <c r="AJ130" s="151"/>
      <c r="AK130" s="152">
        <f>+IF(AJ130=[2]CONTROLES!$C$50,[2]CONTROLES!$D$50,[2]CONTROLES!$D$51)</f>
        <v>0</v>
      </c>
      <c r="AL130" s="151"/>
      <c r="AM130" s="152">
        <f>+IF(AL130=[2]CONTROLES!$C$52,[2]CONTROLES!$D$52,[2]CONTROLES!$D$53)</f>
        <v>0</v>
      </c>
      <c r="AN130" s="151"/>
      <c r="AO130" s="152">
        <f>+IF(AN130=[2]CONTROLES!$C$54,[2]CONTROLES!$D$54,[2]CONTROLES!$D$55)</f>
        <v>0</v>
      </c>
      <c r="AP130" s="151"/>
      <c r="AQ130" s="152">
        <f>+IF(AP130=[2]CONTROLES!$C$56,[2]CONTROLES!$D$56,IF(AP130=[2]CONTROLES!$C$57,[2]CONTROLES!$D$57,[2]CONTROLES!$D$58))</f>
        <v>0</v>
      </c>
      <c r="AR130" s="151"/>
      <c r="AS130" s="152">
        <f>+IF(AR130=[2]CONTROLES!$C$59,[2]CONTROLES!$D$59,[2]CONTROLES!$D$60)</f>
        <v>0</v>
      </c>
      <c r="AT130" s="151"/>
      <c r="AU130" s="152">
        <f>+IF(AT130=[2]CONTROLES!$C$61,[2]CONTROLES!$D$61,[2]CONTROLES!$D$62)</f>
        <v>0</v>
      </c>
      <c r="AV130" s="151"/>
      <c r="AW130" s="153">
        <f>+IF(AV130=[2]CONTROLES!$C$63,[2]CONTROLES!$D$63,IF(AV130=[2]CONTROLES!$C$64,[2]CONTROLES!$D$64,[2]CONTROLES!$D$65))</f>
        <v>0</v>
      </c>
      <c r="AX130" s="153">
        <f t="shared" si="4"/>
        <v>0</v>
      </c>
      <c r="AY130" s="154" t="str">
        <f t="shared" si="5"/>
        <v>Débil</v>
      </c>
      <c r="AZ130" s="361"/>
      <c r="BA130" s="333"/>
      <c r="BB130" s="358"/>
      <c r="BC130" s="352"/>
      <c r="BD130" s="355"/>
      <c r="BE130" s="355"/>
      <c r="BF130" s="136"/>
      <c r="BG130" s="136"/>
      <c r="BH130" s="179"/>
      <c r="BI130" s="136"/>
      <c r="BJ130" s="136"/>
      <c r="BK130" s="136"/>
      <c r="BL130" s="136"/>
      <c r="BM130" s="136" t="s">
        <v>171</v>
      </c>
      <c r="BN130" s="424"/>
      <c r="BO130" s="219"/>
      <c r="BP130" s="219"/>
      <c r="BQ130" s="219"/>
      <c r="BR130" s="219"/>
      <c r="BS130" s="219"/>
      <c r="BT130" s="219"/>
      <c r="BU130" s="219"/>
      <c r="BV130" s="219"/>
      <c r="BW130" s="219"/>
      <c r="BX130" s="219"/>
      <c r="BY130" s="219"/>
      <c r="BZ130" s="219"/>
      <c r="CA130" s="219"/>
      <c r="CB130" s="219"/>
      <c r="CC130" s="219"/>
      <c r="CD130" s="219"/>
      <c r="CE130" s="238"/>
      <c r="CF130" s="238"/>
      <c r="CG130" s="136"/>
      <c r="CH130" s="136"/>
      <c r="CI130" s="136"/>
      <c r="CJ130" s="136"/>
      <c r="CK130" s="136"/>
      <c r="CL130" s="136"/>
      <c r="CM130" s="136"/>
      <c r="CN130" s="136"/>
      <c r="CO130" s="136"/>
      <c r="CP130" s="136"/>
      <c r="CQ130" s="136"/>
      <c r="CR130" s="136"/>
      <c r="CS130" s="136"/>
      <c r="CT130" s="136"/>
      <c r="CU130" s="136"/>
      <c r="CV130" s="136"/>
      <c r="CW130" s="136"/>
      <c r="CX130" s="136"/>
      <c r="CY130" s="136"/>
      <c r="CZ130" s="136"/>
      <c r="DA130" s="136"/>
      <c r="DB130" s="136"/>
      <c r="DC130" s="136"/>
      <c r="DD130" s="136"/>
      <c r="DE130" s="136"/>
      <c r="DF130" s="136"/>
      <c r="DG130" s="136"/>
      <c r="DH130" s="136"/>
      <c r="DI130" s="136"/>
      <c r="DJ130" s="136"/>
      <c r="DK130" s="265"/>
      <c r="DL130" s="265"/>
      <c r="DM130" s="265"/>
      <c r="DN130" s="265"/>
      <c r="DO130" s="265"/>
      <c r="DP130" s="66"/>
      <c r="DQ130" s="66"/>
      <c r="DR130" s="66"/>
      <c r="DS130" s="66"/>
      <c r="DT130" s="268"/>
      <c r="DU130" s="268"/>
      <c r="DV130" s="268"/>
      <c r="DW130" s="268"/>
      <c r="DX130" s="267"/>
      <c r="DY130" s="256"/>
      <c r="DZ130" s="256"/>
      <c r="EA130" s="256"/>
      <c r="EB130" s="256"/>
      <c r="EC130" s="66"/>
      <c r="ED130" s="66"/>
      <c r="EE130" s="66"/>
      <c r="EF130" s="66"/>
      <c r="EG130" s="66"/>
      <c r="EH130" s="327"/>
      <c r="EI130" s="327"/>
      <c r="EJ130" s="327"/>
      <c r="EK130" s="327"/>
    </row>
    <row r="131" spans="1:141" ht="39.75" customHeight="1" x14ac:dyDescent="0.2">
      <c r="A131" s="364"/>
      <c r="B131" s="375"/>
      <c r="C131" s="361"/>
      <c r="D131" s="361"/>
      <c r="E131" s="160" t="s">
        <v>545</v>
      </c>
      <c r="F131" s="330"/>
      <c r="G131" s="160" t="s">
        <v>667</v>
      </c>
      <c r="H131" s="330"/>
      <c r="I131" s="330"/>
      <c r="J131" s="361"/>
      <c r="K131" s="180"/>
      <c r="L131" s="180"/>
      <c r="M131" s="180"/>
      <c r="N131" s="180"/>
      <c r="O131" s="361"/>
      <c r="P131" s="333"/>
      <c r="Q131" s="352"/>
      <c r="R131" s="333"/>
      <c r="S131" s="352"/>
      <c r="T131" s="355"/>
      <c r="U131" s="148"/>
      <c r="V131" s="156"/>
      <c r="W131" s="156"/>
      <c r="X131" s="156"/>
      <c r="Y131" s="150" t="s">
        <v>115</v>
      </c>
      <c r="Z131" s="134">
        <f>+IF(Y131='Tabla Valoración controles'!$D$4,'Tabla Valoración controles'!$F$4,IF('Mapa Corrupcion'!Y131='Tabla Valoración controles'!$D$5,'Tabla Valoración controles'!$F$5,IF(Y131=FORMULAS!$A$10,0,'Tabla Valoración controles'!$F$6)))</f>
        <v>0</v>
      </c>
      <c r="AA131" s="150"/>
      <c r="AB131" s="135">
        <f>+IF(AA131='Tabla Valoración controles'!$D$7,'Tabla Valoración controles'!$F$7,IF(Y131=FORMULAS!$A$10,0,'Tabla Valoración controles'!$F$8))</f>
        <v>0</v>
      </c>
      <c r="AC131" s="150"/>
      <c r="AD131" s="134">
        <f>+IF(AC131='Tabla Valoración controles'!$D$9,'Tabla Valoración controles'!$F$9,IF(Y131=FORMULAS!$A$10,0,'Tabla Valoración controles'!$F$10))</f>
        <v>0</v>
      </c>
      <c r="AE131" s="150"/>
      <c r="AF131" s="134">
        <f>+IF(AE131='Tabla Valoración controles'!$D$9,'Tabla Valoración controles'!$F$9,IF(AA131=FORMULAS!$A$10,0,'Tabla Valoración controles'!$F$10))</f>
        <v>0</v>
      </c>
      <c r="AG131" s="150"/>
      <c r="AH131" s="134">
        <f>+IF(AG131='Tabla Valoración controles'!$D$13,'Tabla Valoración controles'!$F$13,'Tabla Valoración controles'!$F$14)</f>
        <v>0</v>
      </c>
      <c r="AI131" s="193">
        <f t="shared" si="3"/>
        <v>0</v>
      </c>
      <c r="AJ131" s="151"/>
      <c r="AK131" s="152">
        <f>+IF(AJ131=[2]CONTROLES!$C$50,[2]CONTROLES!$D$50,[2]CONTROLES!$D$51)</f>
        <v>0</v>
      </c>
      <c r="AL131" s="151"/>
      <c r="AM131" s="152">
        <f>+IF(AL131=[2]CONTROLES!$C$52,[2]CONTROLES!$D$52,[2]CONTROLES!$D$53)</f>
        <v>0</v>
      </c>
      <c r="AN131" s="151"/>
      <c r="AO131" s="152">
        <f>+IF(AN131=[2]CONTROLES!$C$54,[2]CONTROLES!$D$54,[2]CONTROLES!$D$55)</f>
        <v>0</v>
      </c>
      <c r="AP131" s="151"/>
      <c r="AQ131" s="152">
        <f>+IF(AP131=[2]CONTROLES!$C$56,[2]CONTROLES!$D$56,IF(AP131=[2]CONTROLES!$C$57,[2]CONTROLES!$D$57,[2]CONTROLES!$D$58))</f>
        <v>0</v>
      </c>
      <c r="AR131" s="151"/>
      <c r="AS131" s="152">
        <f>+IF(AR131=[2]CONTROLES!$C$59,[2]CONTROLES!$D$59,[2]CONTROLES!$D$60)</f>
        <v>0</v>
      </c>
      <c r="AT131" s="151"/>
      <c r="AU131" s="152">
        <f>+IF(AT131=[2]CONTROLES!$C$61,[2]CONTROLES!$D$61,[2]CONTROLES!$D$62)</f>
        <v>0</v>
      </c>
      <c r="AV131" s="151"/>
      <c r="AW131" s="153">
        <f>+IF(AV131=[2]CONTROLES!$C$63,[2]CONTROLES!$D$63,IF(AV131=[2]CONTROLES!$C$64,[2]CONTROLES!$D$64,[2]CONTROLES!$D$65))</f>
        <v>0</v>
      </c>
      <c r="AX131" s="153">
        <f t="shared" si="4"/>
        <v>0</v>
      </c>
      <c r="AY131" s="154" t="str">
        <f t="shared" si="5"/>
        <v>Débil</v>
      </c>
      <c r="AZ131" s="361"/>
      <c r="BA131" s="333"/>
      <c r="BB131" s="358"/>
      <c r="BC131" s="352"/>
      <c r="BD131" s="355"/>
      <c r="BE131" s="355"/>
      <c r="BF131" s="136"/>
      <c r="BG131" s="136"/>
      <c r="BH131" s="179"/>
      <c r="BI131" s="136"/>
      <c r="BJ131" s="136"/>
      <c r="BK131" s="136"/>
      <c r="BL131" s="136"/>
      <c r="BM131" s="136" t="s">
        <v>171</v>
      </c>
      <c r="BN131" s="424"/>
      <c r="BO131" s="219"/>
      <c r="BP131" s="219"/>
      <c r="BQ131" s="219"/>
      <c r="BR131" s="219"/>
      <c r="BS131" s="219"/>
      <c r="BT131" s="219"/>
      <c r="BU131" s="219"/>
      <c r="BV131" s="219"/>
      <c r="BW131" s="219"/>
      <c r="BX131" s="219"/>
      <c r="BY131" s="219"/>
      <c r="BZ131" s="219"/>
      <c r="CA131" s="219"/>
      <c r="CB131" s="219"/>
      <c r="CC131" s="219"/>
      <c r="CD131" s="219"/>
      <c r="CE131" s="238"/>
      <c r="CF131" s="238"/>
      <c r="CG131" s="136"/>
      <c r="CH131" s="136"/>
      <c r="CI131" s="136"/>
      <c r="CJ131" s="136"/>
      <c r="CK131" s="136"/>
      <c r="CL131" s="136"/>
      <c r="CM131" s="136"/>
      <c r="CN131" s="136"/>
      <c r="CO131" s="136"/>
      <c r="CP131" s="136"/>
      <c r="CQ131" s="136"/>
      <c r="CR131" s="136"/>
      <c r="CS131" s="136"/>
      <c r="CT131" s="136"/>
      <c r="CU131" s="136"/>
      <c r="CV131" s="136"/>
      <c r="CW131" s="136"/>
      <c r="CX131" s="136"/>
      <c r="CY131" s="136"/>
      <c r="CZ131" s="136"/>
      <c r="DA131" s="136"/>
      <c r="DB131" s="136"/>
      <c r="DC131" s="136"/>
      <c r="DD131" s="136"/>
      <c r="DE131" s="136"/>
      <c r="DF131" s="136"/>
      <c r="DG131" s="136"/>
      <c r="DH131" s="136"/>
      <c r="DI131" s="136"/>
      <c r="DJ131" s="136"/>
      <c r="DK131" s="265"/>
      <c r="DL131" s="265"/>
      <c r="DM131" s="265"/>
      <c r="DN131" s="265"/>
      <c r="DO131" s="265"/>
      <c r="DP131" s="66"/>
      <c r="DQ131" s="66"/>
      <c r="DR131" s="66"/>
      <c r="DS131" s="66"/>
      <c r="DT131" s="268"/>
      <c r="DU131" s="268"/>
      <c r="DV131" s="268"/>
      <c r="DW131" s="268"/>
      <c r="DX131" s="267"/>
      <c r="DY131" s="256"/>
      <c r="DZ131" s="256"/>
      <c r="EA131" s="256"/>
      <c r="EB131" s="256"/>
      <c r="EC131" s="66"/>
      <c r="ED131" s="66"/>
      <c r="EE131" s="66"/>
      <c r="EF131" s="66"/>
      <c r="EG131" s="66"/>
      <c r="EH131" s="327"/>
      <c r="EI131" s="327"/>
      <c r="EJ131" s="327"/>
      <c r="EK131" s="327"/>
    </row>
    <row r="132" spans="1:141" ht="39.75" customHeight="1" x14ac:dyDescent="0.2">
      <c r="A132" s="364"/>
      <c r="B132" s="375"/>
      <c r="C132" s="361"/>
      <c r="D132" s="361"/>
      <c r="E132" s="160"/>
      <c r="F132" s="330"/>
      <c r="G132" s="160" t="s">
        <v>499</v>
      </c>
      <c r="H132" s="330"/>
      <c r="I132" s="330"/>
      <c r="J132" s="361"/>
      <c r="K132" s="180"/>
      <c r="L132" s="180"/>
      <c r="M132" s="180"/>
      <c r="N132" s="180"/>
      <c r="O132" s="361"/>
      <c r="P132" s="333"/>
      <c r="Q132" s="352"/>
      <c r="R132" s="333"/>
      <c r="S132" s="352"/>
      <c r="T132" s="355"/>
      <c r="U132" s="148"/>
      <c r="V132" s="156"/>
      <c r="W132" s="156"/>
      <c r="X132" s="156"/>
      <c r="Y132" s="150" t="s">
        <v>115</v>
      </c>
      <c r="Z132" s="134">
        <f>+IF(Y132='Tabla Valoración controles'!$D$4,'Tabla Valoración controles'!$F$4,IF('Mapa Corrupcion'!Y132='Tabla Valoración controles'!$D$5,'Tabla Valoración controles'!$F$5,IF(Y132=FORMULAS!$A$10,0,'Tabla Valoración controles'!$F$6)))</f>
        <v>0</v>
      </c>
      <c r="AA132" s="150"/>
      <c r="AB132" s="135">
        <f>+IF(AA132='Tabla Valoración controles'!$D$7,'Tabla Valoración controles'!$F$7,IF(Y132=FORMULAS!$A$10,0,'Tabla Valoración controles'!$F$8))</f>
        <v>0</v>
      </c>
      <c r="AC132" s="150"/>
      <c r="AD132" s="134">
        <f>+IF(AC132='Tabla Valoración controles'!$D$9,'Tabla Valoración controles'!$F$9,IF(Y132=FORMULAS!$A$10,0,'Tabla Valoración controles'!$F$10))</f>
        <v>0</v>
      </c>
      <c r="AE132" s="150"/>
      <c r="AF132" s="134">
        <f>+IF(AE132='Tabla Valoración controles'!$D$9,'Tabla Valoración controles'!$F$9,IF(AA132=FORMULAS!$A$10,0,'Tabla Valoración controles'!$F$10))</f>
        <v>0</v>
      </c>
      <c r="AG132" s="150"/>
      <c r="AH132" s="134">
        <f>+IF(AG132='Tabla Valoración controles'!$D$13,'Tabla Valoración controles'!$F$13,'Tabla Valoración controles'!$F$14)</f>
        <v>0</v>
      </c>
      <c r="AI132" s="193">
        <f t="shared" si="3"/>
        <v>0</v>
      </c>
      <c r="AJ132" s="151"/>
      <c r="AK132" s="152">
        <f>+IF(AJ132=[2]CONTROLES!$C$50,[2]CONTROLES!$D$50,[2]CONTROLES!$D$51)</f>
        <v>0</v>
      </c>
      <c r="AL132" s="151"/>
      <c r="AM132" s="152">
        <f>+IF(AL132=[2]CONTROLES!$C$52,[2]CONTROLES!$D$52,[2]CONTROLES!$D$53)</f>
        <v>0</v>
      </c>
      <c r="AN132" s="151"/>
      <c r="AO132" s="152">
        <f>+IF(AN132=[2]CONTROLES!$C$54,[2]CONTROLES!$D$54,[2]CONTROLES!$D$55)</f>
        <v>0</v>
      </c>
      <c r="AP132" s="151"/>
      <c r="AQ132" s="152">
        <f>+IF(AP132=[2]CONTROLES!$C$56,[2]CONTROLES!$D$56,IF(AP132=[2]CONTROLES!$C$57,[2]CONTROLES!$D$57,[2]CONTROLES!$D$58))</f>
        <v>0</v>
      </c>
      <c r="AR132" s="151"/>
      <c r="AS132" s="152">
        <f>+IF(AR132=[2]CONTROLES!$C$59,[2]CONTROLES!$D$59,[2]CONTROLES!$D$60)</f>
        <v>0</v>
      </c>
      <c r="AT132" s="151"/>
      <c r="AU132" s="152">
        <f>+IF(AT132=[2]CONTROLES!$C$61,[2]CONTROLES!$D$61,[2]CONTROLES!$D$62)</f>
        <v>0</v>
      </c>
      <c r="AV132" s="151"/>
      <c r="AW132" s="153">
        <f>+IF(AV132=[2]CONTROLES!$C$63,[2]CONTROLES!$D$63,IF(AV132=[2]CONTROLES!$C$64,[2]CONTROLES!$D$64,[2]CONTROLES!$D$65))</f>
        <v>0</v>
      </c>
      <c r="AX132" s="153">
        <f t="shared" si="4"/>
        <v>0</v>
      </c>
      <c r="AY132" s="154" t="str">
        <f t="shared" si="5"/>
        <v>Débil</v>
      </c>
      <c r="AZ132" s="361"/>
      <c r="BA132" s="333"/>
      <c r="BB132" s="358"/>
      <c r="BC132" s="352"/>
      <c r="BD132" s="355"/>
      <c r="BE132" s="355"/>
      <c r="BF132" s="136"/>
      <c r="BG132" s="136"/>
      <c r="BH132" s="179"/>
      <c r="BI132" s="136"/>
      <c r="BJ132" s="136"/>
      <c r="BK132" s="136"/>
      <c r="BL132" s="136"/>
      <c r="BM132" s="136" t="s">
        <v>171</v>
      </c>
      <c r="BN132" s="424"/>
      <c r="BO132" s="219"/>
      <c r="BP132" s="219"/>
      <c r="BQ132" s="219"/>
      <c r="BR132" s="219"/>
      <c r="BS132" s="219"/>
      <c r="BT132" s="219"/>
      <c r="BU132" s="219"/>
      <c r="BV132" s="219"/>
      <c r="BW132" s="219"/>
      <c r="BX132" s="219"/>
      <c r="BY132" s="219"/>
      <c r="BZ132" s="219"/>
      <c r="CA132" s="219"/>
      <c r="CB132" s="219"/>
      <c r="CC132" s="219"/>
      <c r="CD132" s="219"/>
      <c r="CE132" s="238"/>
      <c r="CF132" s="238"/>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265"/>
      <c r="DL132" s="265"/>
      <c r="DM132" s="265"/>
      <c r="DN132" s="265"/>
      <c r="DO132" s="265"/>
      <c r="DP132" s="66"/>
      <c r="DQ132" s="66"/>
      <c r="DR132" s="66"/>
      <c r="DS132" s="66"/>
      <c r="DT132" s="268"/>
      <c r="DU132" s="268"/>
      <c r="DV132" s="268"/>
      <c r="DW132" s="268"/>
      <c r="DX132" s="267"/>
      <c r="DY132" s="256"/>
      <c r="DZ132" s="256"/>
      <c r="EA132" s="256"/>
      <c r="EB132" s="256"/>
      <c r="EC132" s="66"/>
      <c r="ED132" s="66"/>
      <c r="EE132" s="66"/>
      <c r="EF132" s="66"/>
      <c r="EG132" s="66"/>
      <c r="EH132" s="327"/>
      <c r="EI132" s="327"/>
      <c r="EJ132" s="327"/>
      <c r="EK132" s="327"/>
    </row>
    <row r="133" spans="1:141" ht="39.75" customHeight="1" x14ac:dyDescent="0.2">
      <c r="A133" s="364"/>
      <c r="B133" s="375"/>
      <c r="C133" s="361"/>
      <c r="D133" s="361"/>
      <c r="E133" s="160"/>
      <c r="F133" s="330"/>
      <c r="G133" s="160"/>
      <c r="H133" s="330"/>
      <c r="I133" s="330"/>
      <c r="J133" s="361"/>
      <c r="K133" s="180"/>
      <c r="L133" s="180"/>
      <c r="M133" s="180"/>
      <c r="N133" s="180"/>
      <c r="O133" s="361"/>
      <c r="P133" s="333"/>
      <c r="Q133" s="352"/>
      <c r="R133" s="333"/>
      <c r="S133" s="352"/>
      <c r="T133" s="355"/>
      <c r="U133" s="148"/>
      <c r="V133" s="156"/>
      <c r="W133" s="156"/>
      <c r="X133" s="156"/>
      <c r="Y133" s="150" t="s">
        <v>115</v>
      </c>
      <c r="Z133" s="134">
        <f>+IF(Y133='Tabla Valoración controles'!$D$4,'Tabla Valoración controles'!$F$4,IF('Mapa Corrupcion'!Y133='Tabla Valoración controles'!$D$5,'Tabla Valoración controles'!$F$5,IF(Y133=FORMULAS!$A$10,0,'Tabla Valoración controles'!$F$6)))</f>
        <v>0</v>
      </c>
      <c r="AA133" s="150"/>
      <c r="AB133" s="135">
        <f>+IF(AA133='Tabla Valoración controles'!$D$7,'Tabla Valoración controles'!$F$7,IF(Y133=FORMULAS!$A$10,0,'Tabla Valoración controles'!$F$8))</f>
        <v>0</v>
      </c>
      <c r="AC133" s="150"/>
      <c r="AD133" s="134">
        <f>+IF(AC133='Tabla Valoración controles'!$D$9,'Tabla Valoración controles'!$F$9,IF(Y133=FORMULAS!$A$10,0,'Tabla Valoración controles'!$F$10))</f>
        <v>0</v>
      </c>
      <c r="AE133" s="150"/>
      <c r="AF133" s="134">
        <f>+IF(AE133='Tabla Valoración controles'!$D$9,'Tabla Valoración controles'!$F$9,IF(AA133=FORMULAS!$A$10,0,'Tabla Valoración controles'!$F$10))</f>
        <v>0</v>
      </c>
      <c r="AG133" s="150"/>
      <c r="AH133" s="134">
        <f>+IF(AG133='Tabla Valoración controles'!$D$13,'Tabla Valoración controles'!$F$13,'Tabla Valoración controles'!$F$14)</f>
        <v>0</v>
      </c>
      <c r="AI133" s="193">
        <f t="shared" si="3"/>
        <v>0</v>
      </c>
      <c r="AJ133" s="151"/>
      <c r="AK133" s="152">
        <f>+IF(AJ133=[2]CONTROLES!$C$50,[2]CONTROLES!$D$50,[2]CONTROLES!$D$51)</f>
        <v>0</v>
      </c>
      <c r="AL133" s="151"/>
      <c r="AM133" s="152">
        <f>+IF(AL133=[2]CONTROLES!$C$52,[2]CONTROLES!$D$52,[2]CONTROLES!$D$53)</f>
        <v>0</v>
      </c>
      <c r="AN133" s="151"/>
      <c r="AO133" s="152">
        <f>+IF(AN133=[2]CONTROLES!$C$54,[2]CONTROLES!$D$54,[2]CONTROLES!$D$55)</f>
        <v>0</v>
      </c>
      <c r="AP133" s="151"/>
      <c r="AQ133" s="152">
        <f>+IF(AP133=[2]CONTROLES!$C$56,[2]CONTROLES!$D$56,IF(AP133=[2]CONTROLES!$C$57,[2]CONTROLES!$D$57,[2]CONTROLES!$D$58))</f>
        <v>0</v>
      </c>
      <c r="AR133" s="151"/>
      <c r="AS133" s="152">
        <f>+IF(AR133=[2]CONTROLES!$C$59,[2]CONTROLES!$D$59,[2]CONTROLES!$D$60)</f>
        <v>0</v>
      </c>
      <c r="AT133" s="151"/>
      <c r="AU133" s="152">
        <f>+IF(AT133=[2]CONTROLES!$C$61,[2]CONTROLES!$D$61,[2]CONTROLES!$D$62)</f>
        <v>0</v>
      </c>
      <c r="AV133" s="151"/>
      <c r="AW133" s="153">
        <f>+IF(AV133=[2]CONTROLES!$C$63,[2]CONTROLES!$D$63,IF(AV133=[2]CONTROLES!$C$64,[2]CONTROLES!$D$64,[2]CONTROLES!$D$65))</f>
        <v>0</v>
      </c>
      <c r="AX133" s="153">
        <f t="shared" si="4"/>
        <v>0</v>
      </c>
      <c r="AY133" s="154" t="str">
        <f t="shared" si="5"/>
        <v>Débil</v>
      </c>
      <c r="AZ133" s="361"/>
      <c r="BA133" s="333"/>
      <c r="BB133" s="358"/>
      <c r="BC133" s="352"/>
      <c r="BD133" s="355"/>
      <c r="BE133" s="355"/>
      <c r="BF133" s="136"/>
      <c r="BG133" s="136"/>
      <c r="BH133" s="179"/>
      <c r="BI133" s="136"/>
      <c r="BJ133" s="136"/>
      <c r="BK133" s="136"/>
      <c r="BL133" s="136"/>
      <c r="BM133" s="136" t="s">
        <v>171</v>
      </c>
      <c r="BN133" s="424"/>
      <c r="BO133" s="219"/>
      <c r="BP133" s="219"/>
      <c r="BQ133" s="219"/>
      <c r="BR133" s="219"/>
      <c r="BS133" s="219"/>
      <c r="BT133" s="219"/>
      <c r="BU133" s="219"/>
      <c r="BV133" s="219"/>
      <c r="BW133" s="219"/>
      <c r="BX133" s="219"/>
      <c r="BY133" s="219"/>
      <c r="BZ133" s="219"/>
      <c r="CA133" s="219"/>
      <c r="CB133" s="219"/>
      <c r="CC133" s="219"/>
      <c r="CD133" s="219"/>
      <c r="CE133" s="238"/>
      <c r="CF133" s="238"/>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265"/>
      <c r="DL133" s="265"/>
      <c r="DM133" s="265"/>
      <c r="DN133" s="265"/>
      <c r="DO133" s="265"/>
      <c r="DP133" s="66"/>
      <c r="DQ133" s="66"/>
      <c r="DR133" s="66"/>
      <c r="DS133" s="66"/>
      <c r="DT133" s="268"/>
      <c r="DU133" s="268"/>
      <c r="DV133" s="268"/>
      <c r="DW133" s="268"/>
      <c r="DX133" s="267"/>
      <c r="DY133" s="256"/>
      <c r="DZ133" s="256"/>
      <c r="EA133" s="256"/>
      <c r="EB133" s="256"/>
      <c r="EC133" s="66"/>
      <c r="ED133" s="66"/>
      <c r="EE133" s="66"/>
      <c r="EF133" s="66"/>
      <c r="EG133" s="66"/>
      <c r="EH133" s="327"/>
      <c r="EI133" s="327"/>
      <c r="EJ133" s="327"/>
      <c r="EK133" s="327"/>
    </row>
    <row r="134" spans="1:141" ht="39.75" customHeight="1" x14ac:dyDescent="0.2">
      <c r="A134" s="365"/>
      <c r="B134" s="376"/>
      <c r="C134" s="362"/>
      <c r="D134" s="362"/>
      <c r="E134" s="160"/>
      <c r="F134" s="331"/>
      <c r="G134" s="160"/>
      <c r="H134" s="331"/>
      <c r="I134" s="331"/>
      <c r="J134" s="362"/>
      <c r="K134" s="181"/>
      <c r="L134" s="181"/>
      <c r="M134" s="181"/>
      <c r="N134" s="181"/>
      <c r="O134" s="362"/>
      <c r="P134" s="334"/>
      <c r="Q134" s="353"/>
      <c r="R134" s="334"/>
      <c r="S134" s="353"/>
      <c r="T134" s="356"/>
      <c r="U134" s="148"/>
      <c r="V134" s="156"/>
      <c r="W134" s="156"/>
      <c r="X134" s="156"/>
      <c r="Y134" s="150" t="s">
        <v>115</v>
      </c>
      <c r="Z134" s="134">
        <f>+IF(Y134='Tabla Valoración controles'!$D$4,'Tabla Valoración controles'!$F$4,IF('Mapa Corrupcion'!Y134='Tabla Valoración controles'!$D$5,'Tabla Valoración controles'!$F$5,IF(Y134=FORMULAS!$A$10,0,'Tabla Valoración controles'!$F$6)))</f>
        <v>0</v>
      </c>
      <c r="AA134" s="150"/>
      <c r="AB134" s="135">
        <f>+IF(AA134='Tabla Valoración controles'!$D$7,'Tabla Valoración controles'!$F$7,IF(Y134=FORMULAS!$A$10,0,'Tabla Valoración controles'!$F$8))</f>
        <v>0</v>
      </c>
      <c r="AC134" s="150"/>
      <c r="AD134" s="134">
        <f>+IF(AC134='Tabla Valoración controles'!$D$9,'Tabla Valoración controles'!$F$9,IF(Y134=FORMULAS!$A$10,0,'Tabla Valoración controles'!$F$10))</f>
        <v>0</v>
      </c>
      <c r="AE134" s="150"/>
      <c r="AF134" s="134">
        <f>+IF(AE134='Tabla Valoración controles'!$D$9,'Tabla Valoración controles'!$F$9,IF(AA134=FORMULAS!$A$10,0,'Tabla Valoración controles'!$F$10))</f>
        <v>0</v>
      </c>
      <c r="AG134" s="150"/>
      <c r="AH134" s="134">
        <f>+IF(AG134='Tabla Valoración controles'!$D$13,'Tabla Valoración controles'!$F$13,'Tabla Valoración controles'!$F$14)</f>
        <v>0</v>
      </c>
      <c r="AI134" s="193">
        <f t="shared" si="3"/>
        <v>0</v>
      </c>
      <c r="AJ134" s="151"/>
      <c r="AK134" s="152">
        <f>+IF(AJ134=[2]CONTROLES!$C$50,[2]CONTROLES!$D$50,[2]CONTROLES!$D$51)</f>
        <v>0</v>
      </c>
      <c r="AL134" s="151"/>
      <c r="AM134" s="152">
        <f>+IF(AL134=[2]CONTROLES!$C$52,[2]CONTROLES!$D$52,[2]CONTROLES!$D$53)</f>
        <v>0</v>
      </c>
      <c r="AN134" s="151"/>
      <c r="AO134" s="152">
        <f>+IF(AN134=[2]CONTROLES!$C$54,[2]CONTROLES!$D$54,[2]CONTROLES!$D$55)</f>
        <v>0</v>
      </c>
      <c r="AP134" s="151"/>
      <c r="AQ134" s="152">
        <f>+IF(AP134=[2]CONTROLES!$C$56,[2]CONTROLES!$D$56,IF(AP134=[2]CONTROLES!$C$57,[2]CONTROLES!$D$57,[2]CONTROLES!$D$58))</f>
        <v>0</v>
      </c>
      <c r="AR134" s="151"/>
      <c r="AS134" s="152">
        <f>+IF(AR134=[2]CONTROLES!$C$59,[2]CONTROLES!$D$59,[2]CONTROLES!$D$60)</f>
        <v>0</v>
      </c>
      <c r="AT134" s="151"/>
      <c r="AU134" s="152">
        <f>+IF(AT134=[2]CONTROLES!$C$61,[2]CONTROLES!$D$61,[2]CONTROLES!$D$62)</f>
        <v>0</v>
      </c>
      <c r="AV134" s="151"/>
      <c r="AW134" s="153">
        <f>+IF(AV134=[2]CONTROLES!$C$63,[2]CONTROLES!$D$63,IF(AV134=[2]CONTROLES!$C$64,[2]CONTROLES!$D$64,[2]CONTROLES!$D$65))</f>
        <v>0</v>
      </c>
      <c r="AX134" s="153">
        <f t="shared" si="4"/>
        <v>0</v>
      </c>
      <c r="AY134" s="154" t="str">
        <f t="shared" si="5"/>
        <v>Débil</v>
      </c>
      <c r="AZ134" s="362"/>
      <c r="BA134" s="334"/>
      <c r="BB134" s="359"/>
      <c r="BC134" s="353"/>
      <c r="BD134" s="356"/>
      <c r="BE134" s="356"/>
      <c r="BF134" s="136"/>
      <c r="BG134" s="136"/>
      <c r="BH134" s="179"/>
      <c r="BI134" s="136"/>
      <c r="BJ134" s="136"/>
      <c r="BK134" s="136"/>
      <c r="BL134" s="136"/>
      <c r="BM134" s="136" t="s">
        <v>171</v>
      </c>
      <c r="BN134" s="425"/>
      <c r="BO134" s="219"/>
      <c r="BP134" s="219"/>
      <c r="BQ134" s="219"/>
      <c r="BR134" s="219"/>
      <c r="BS134" s="219"/>
      <c r="BT134" s="219"/>
      <c r="BU134" s="219"/>
      <c r="BV134" s="219"/>
      <c r="BW134" s="219"/>
      <c r="BX134" s="219"/>
      <c r="BY134" s="219"/>
      <c r="BZ134" s="219"/>
      <c r="CA134" s="219"/>
      <c r="CB134" s="219"/>
      <c r="CC134" s="219"/>
      <c r="CD134" s="219"/>
      <c r="CE134" s="238"/>
      <c r="CF134" s="238"/>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265"/>
      <c r="DL134" s="265"/>
      <c r="DM134" s="265"/>
      <c r="DN134" s="265"/>
      <c r="DO134" s="265"/>
      <c r="DP134" s="66"/>
      <c r="DQ134" s="66"/>
      <c r="DR134" s="66"/>
      <c r="DS134" s="66"/>
      <c r="DT134" s="268"/>
      <c r="DU134" s="268"/>
      <c r="DV134" s="268"/>
      <c r="DW134" s="268"/>
      <c r="DX134" s="267"/>
      <c r="DY134" s="257"/>
      <c r="DZ134" s="257"/>
      <c r="EA134" s="257"/>
      <c r="EB134" s="257"/>
      <c r="EC134" s="66"/>
      <c r="ED134" s="66"/>
      <c r="EE134" s="66"/>
      <c r="EF134" s="66"/>
      <c r="EG134" s="66"/>
      <c r="EH134" s="328"/>
      <c r="EI134" s="328"/>
      <c r="EJ134" s="328"/>
      <c r="EK134" s="328"/>
    </row>
    <row r="135" spans="1:141" ht="117.75" customHeight="1" x14ac:dyDescent="0.2">
      <c r="A135" s="363">
        <v>22</v>
      </c>
      <c r="B135" s="374" t="s">
        <v>134</v>
      </c>
      <c r="C135" s="360" t="str">
        <f>VLOOKUP(B135,FORMULAS!$A$30:$B$46,2,0)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135" s="360" t="str">
        <f>VLOOKUP(B135,FORMULAS!$A$30:$C$46,3,0)</f>
        <v xml:space="preserve">Subdirector Administrativo </v>
      </c>
      <c r="E135" s="160" t="s">
        <v>552</v>
      </c>
      <c r="F135" s="329" t="s">
        <v>558</v>
      </c>
      <c r="G135" s="160" t="s">
        <v>559</v>
      </c>
      <c r="H135" s="329" t="s">
        <v>550</v>
      </c>
      <c r="I135" s="329" t="s">
        <v>551</v>
      </c>
      <c r="J135" s="360" t="s">
        <v>605</v>
      </c>
      <c r="K135" s="147" t="s">
        <v>650</v>
      </c>
      <c r="L135" s="147" t="s">
        <v>650</v>
      </c>
      <c r="M135" s="147" t="s">
        <v>650</v>
      </c>
      <c r="N135" s="147" t="s">
        <v>650</v>
      </c>
      <c r="O135" s="360" t="s">
        <v>285</v>
      </c>
      <c r="P135" s="332" t="str">
        <f>VLOOKUP(O135,FORMULAS!$A$77:$B$82,2,0)</f>
        <v>Improbable</v>
      </c>
      <c r="Q135" s="351" t="str">
        <f>+P135</f>
        <v>Improbable</v>
      </c>
      <c r="R135" s="332" t="str">
        <f>VLOOKUP(A135,'Impacto Ri Inhe'!$B$5:$AF$41,31,1)</f>
        <v>Moderado</v>
      </c>
      <c r="S135" s="351" t="str">
        <f>CONCATENATE(R135,"-",Q135)</f>
        <v>Moderado-Improbable</v>
      </c>
      <c r="T135" s="354" t="str">
        <f>VLOOKUP(S135,FORMULAS!$I$77:$J$97,2,0)</f>
        <v>Moderado</v>
      </c>
      <c r="U135" s="148">
        <v>1</v>
      </c>
      <c r="V135" s="149" t="s">
        <v>791</v>
      </c>
      <c r="W135" s="149" t="s">
        <v>561</v>
      </c>
      <c r="X135" s="149" t="s">
        <v>562</v>
      </c>
      <c r="Y135" s="150" t="s">
        <v>13</v>
      </c>
      <c r="Z135" s="134">
        <f>+IF(Y135='Tabla Valoración controles'!$D$4,'Tabla Valoración controles'!$F$4,IF('Mapa Corrupcion'!Y135='Tabla Valoración controles'!$D$5,'Tabla Valoración controles'!$F$5,IF(Y135=FORMULAS!$A$10,0,'Tabla Valoración controles'!$F$6)))</f>
        <v>0.15</v>
      </c>
      <c r="AA135" s="150" t="s">
        <v>8</v>
      </c>
      <c r="AB135" s="135">
        <f>+IF(AA135='Tabla Valoración controles'!$D$7,'Tabla Valoración controles'!$F$7,IF(Y135=FORMULAS!$A$10,0,'Tabla Valoración controles'!$F$8))</f>
        <v>0.15</v>
      </c>
      <c r="AC135" s="150" t="s">
        <v>17</v>
      </c>
      <c r="AD135" s="134">
        <f>+IF(AC135='Tabla Valoración controles'!$D$9,'Tabla Valoración controles'!$F$9,IF(Y135=FORMULAS!$A$10,0,'Tabla Valoración controles'!$F$10))</f>
        <v>0</v>
      </c>
      <c r="AE135" s="150" t="s">
        <v>20</v>
      </c>
      <c r="AF135" s="134">
        <f>+IF(AE135='Tabla Valoración controles'!$D$9,'Tabla Valoración controles'!$F$9,IF(AA135=FORMULAS!$A$10,0,'Tabla Valoración controles'!$F$10))</f>
        <v>0</v>
      </c>
      <c r="AG135" s="150" t="s">
        <v>77</v>
      </c>
      <c r="AH135" s="134">
        <f>+IF(AG135='Tabla Valoración controles'!$D$13,'Tabla Valoración controles'!$F$13,'Tabla Valoración controles'!$F$14)</f>
        <v>0</v>
      </c>
      <c r="AI135" s="193">
        <f t="shared" si="3"/>
        <v>0.3</v>
      </c>
      <c r="AJ135" s="151" t="s">
        <v>685</v>
      </c>
      <c r="AK135" s="152">
        <f>+IF(AJ135=[2]CONTROLES!$C$50,[2]CONTROLES!$D$50,[2]CONTROLES!$D$51)</f>
        <v>15</v>
      </c>
      <c r="AL135" s="151" t="s">
        <v>691</v>
      </c>
      <c r="AM135" s="152">
        <f>+IF(AL135=[2]CONTROLES!$C$52,[2]CONTROLES!$D$52,[2]CONTROLES!$D$53)</f>
        <v>15</v>
      </c>
      <c r="AN135" s="151" t="s">
        <v>694</v>
      </c>
      <c r="AO135" s="152">
        <f>+IF(AN135=[2]CONTROLES!$C$54,[2]CONTROLES!$D$54,[2]CONTROLES!$D$55)</f>
        <v>15</v>
      </c>
      <c r="AP135" s="151" t="s">
        <v>698</v>
      </c>
      <c r="AQ135" s="152">
        <f>+IF(AP135=[2]CONTROLES!$C$56,[2]CONTROLES!$D$56,IF(AP135=[2]CONTROLES!$C$57,[2]CONTROLES!$D$57,[2]CONTROLES!$D$58))</f>
        <v>10</v>
      </c>
      <c r="AR135" s="151" t="s">
        <v>701</v>
      </c>
      <c r="AS135" s="152">
        <f>+IF(AR135=[2]CONTROLES!$C$59,[2]CONTROLES!$D$59,[2]CONTROLES!$D$60)</f>
        <v>15</v>
      </c>
      <c r="AT135" s="151" t="s">
        <v>704</v>
      </c>
      <c r="AU135" s="152">
        <f>+IF(AT135=[2]CONTROLES!$C$61,[2]CONTROLES!$D$61,[2]CONTROLES!$D$62)</f>
        <v>15</v>
      </c>
      <c r="AV135" s="151" t="s">
        <v>707</v>
      </c>
      <c r="AW135" s="153">
        <f>+IF(AV135=[2]CONTROLES!$C$63,[2]CONTROLES!$D$63,IF(AV135=[2]CONTROLES!$C$64,[2]CONTROLES!$D$64,[2]CONTROLES!$D$65))</f>
        <v>10</v>
      </c>
      <c r="AX135" s="153">
        <f t="shared" si="4"/>
        <v>95</v>
      </c>
      <c r="AY135" s="154" t="str">
        <f t="shared" si="5"/>
        <v>Moderado</v>
      </c>
      <c r="AZ135" s="360" t="s">
        <v>286</v>
      </c>
      <c r="BA135" s="332" t="str">
        <f>VLOOKUP(AZ135,FORMULAS!$A$77:$B$82,2,0)</f>
        <v>Rara vez</v>
      </c>
      <c r="BB135" s="357" t="str">
        <f>+R135</f>
        <v>Moderado</v>
      </c>
      <c r="BC135" s="351" t="str">
        <f>CONCATENATE(BB135,"-",BA135)</f>
        <v>Moderado-Rara vez</v>
      </c>
      <c r="BD135" s="354" t="str">
        <f>VLOOKUP(BC135,FORMULAS!$I$77:$J$97,2,0)</f>
        <v>Moderado</v>
      </c>
      <c r="BE135" s="354" t="s">
        <v>118</v>
      </c>
      <c r="BF135" s="179" t="s">
        <v>563</v>
      </c>
      <c r="BG135" s="179" t="s">
        <v>414</v>
      </c>
      <c r="BH135" s="179" t="s">
        <v>225</v>
      </c>
      <c r="BI135" s="155">
        <v>44927</v>
      </c>
      <c r="BJ135" s="155">
        <v>45291</v>
      </c>
      <c r="BK135" s="179" t="s">
        <v>459</v>
      </c>
      <c r="BL135" s="179" t="s">
        <v>597</v>
      </c>
      <c r="BM135" s="136" t="s">
        <v>173</v>
      </c>
      <c r="BN135" s="423" t="s">
        <v>415</v>
      </c>
      <c r="BO135" s="219"/>
      <c r="BP135" s="219"/>
      <c r="BQ135" s="219"/>
      <c r="BR135" s="219"/>
      <c r="BS135" s="219"/>
      <c r="BT135" s="219"/>
      <c r="BU135" s="219"/>
      <c r="BV135" s="219"/>
      <c r="BW135" s="219"/>
      <c r="BX135" s="219"/>
      <c r="BY135" s="219"/>
      <c r="BZ135" s="219"/>
      <c r="CA135" s="219"/>
      <c r="CB135" s="219"/>
      <c r="CC135" s="219"/>
      <c r="CD135" s="219"/>
      <c r="CE135" s="235"/>
      <c r="CF135" s="235"/>
      <c r="CG135" s="221"/>
      <c r="CH135" s="221"/>
      <c r="CI135" s="235"/>
      <c r="CJ135" s="235"/>
      <c r="CK135" s="221"/>
      <c r="CL135" s="221"/>
      <c r="CM135" s="235"/>
      <c r="CN135" s="235"/>
      <c r="CO135" s="221"/>
      <c r="CP135" s="221"/>
      <c r="CQ135" s="235"/>
      <c r="CR135" s="235"/>
      <c r="CS135" s="221"/>
      <c r="CT135" s="221"/>
      <c r="CU135" s="197"/>
      <c r="CV135" s="197"/>
      <c r="CW135" s="223"/>
      <c r="CX135" s="223"/>
      <c r="CY135" s="197"/>
      <c r="CZ135" s="197"/>
      <c r="DA135" s="223"/>
      <c r="DB135" s="223"/>
      <c r="DC135" s="197"/>
      <c r="DD135" s="197"/>
      <c r="DE135" s="223"/>
      <c r="DF135" s="223"/>
      <c r="DG135" s="197"/>
      <c r="DH135" s="197"/>
      <c r="DI135" s="223"/>
      <c r="DJ135" s="248"/>
      <c r="DK135" s="263"/>
      <c r="DL135" s="263"/>
      <c r="DM135" s="263"/>
      <c r="DN135" s="273"/>
      <c r="DO135" s="263"/>
      <c r="DP135" s="66"/>
      <c r="DQ135" s="66"/>
      <c r="DR135" s="66"/>
      <c r="DS135" s="66"/>
      <c r="DT135" s="263"/>
      <c r="DU135" s="263"/>
      <c r="DV135" s="263"/>
      <c r="DW135" s="273"/>
      <c r="DX135" s="284"/>
      <c r="DY135" s="271"/>
      <c r="DZ135" s="271"/>
      <c r="EA135" s="258"/>
      <c r="EB135" s="258"/>
      <c r="EC135" s="244"/>
      <c r="ED135" s="66"/>
      <c r="EE135" s="251"/>
      <c r="EF135" s="66"/>
      <c r="EG135" s="66"/>
      <c r="EH135" s="326"/>
      <c r="EI135" s="326"/>
      <c r="EJ135" s="326"/>
      <c r="EK135" s="326"/>
    </row>
    <row r="136" spans="1:141" ht="39.75" customHeight="1" x14ac:dyDescent="0.2">
      <c r="A136" s="364"/>
      <c r="B136" s="375"/>
      <c r="C136" s="361"/>
      <c r="D136" s="361"/>
      <c r="E136" s="160" t="s">
        <v>553</v>
      </c>
      <c r="F136" s="330"/>
      <c r="G136" s="160" t="s">
        <v>409</v>
      </c>
      <c r="H136" s="330"/>
      <c r="I136" s="330"/>
      <c r="J136" s="361"/>
      <c r="K136" s="180"/>
      <c r="L136" s="180"/>
      <c r="M136" s="180"/>
      <c r="N136" s="180"/>
      <c r="O136" s="361"/>
      <c r="P136" s="333"/>
      <c r="Q136" s="352"/>
      <c r="R136" s="333"/>
      <c r="S136" s="352"/>
      <c r="T136" s="355"/>
      <c r="U136" s="148"/>
      <c r="V136" s="156"/>
      <c r="W136" s="156"/>
      <c r="X136" s="156"/>
      <c r="Y136" s="150" t="s">
        <v>115</v>
      </c>
      <c r="Z136" s="134">
        <f>+IF(Y136='Tabla Valoración controles'!$D$4,'Tabla Valoración controles'!$F$4,IF('Mapa Corrupcion'!Y136='Tabla Valoración controles'!$D$5,'Tabla Valoración controles'!$F$5,IF(Y136=FORMULAS!$A$10,0,'Tabla Valoración controles'!$F$6)))</f>
        <v>0</v>
      </c>
      <c r="AA136" s="150"/>
      <c r="AB136" s="135">
        <f>+IF(AA136='Tabla Valoración controles'!$D$7,'Tabla Valoración controles'!$F$7,IF(Y136=FORMULAS!$A$10,0,'Tabla Valoración controles'!$F$8))</f>
        <v>0</v>
      </c>
      <c r="AC136" s="150"/>
      <c r="AD136" s="134">
        <f>+IF(AC136='Tabla Valoración controles'!$D$9,'Tabla Valoración controles'!$F$9,IF(Y136=FORMULAS!$A$10,0,'Tabla Valoración controles'!$F$10))</f>
        <v>0</v>
      </c>
      <c r="AE136" s="150"/>
      <c r="AF136" s="134">
        <f>+IF(AE136='Tabla Valoración controles'!$D$9,'Tabla Valoración controles'!$F$9,IF(AA136=FORMULAS!$A$10,0,'Tabla Valoración controles'!$F$10))</f>
        <v>0</v>
      </c>
      <c r="AG136" s="150"/>
      <c r="AH136" s="134">
        <f>+IF(AG136='Tabla Valoración controles'!$D$13,'Tabla Valoración controles'!$F$13,'Tabla Valoración controles'!$F$14)</f>
        <v>0</v>
      </c>
      <c r="AI136" s="193">
        <f t="shared" si="3"/>
        <v>0</v>
      </c>
      <c r="AJ136" s="151"/>
      <c r="AK136" s="152">
        <f>+IF(AJ136=[2]CONTROLES!$C$50,[2]CONTROLES!$D$50,[2]CONTROLES!$D$51)</f>
        <v>0</v>
      </c>
      <c r="AL136" s="151"/>
      <c r="AM136" s="152">
        <f>+IF(AL136=[2]CONTROLES!$C$52,[2]CONTROLES!$D$52,[2]CONTROLES!$D$53)</f>
        <v>0</v>
      </c>
      <c r="AN136" s="151"/>
      <c r="AO136" s="152">
        <f>+IF(AN136=[2]CONTROLES!$C$54,[2]CONTROLES!$D$54,[2]CONTROLES!$D$55)</f>
        <v>0</v>
      </c>
      <c r="AP136" s="151"/>
      <c r="AQ136" s="152">
        <f>+IF(AP136=[2]CONTROLES!$C$56,[2]CONTROLES!$D$56,IF(AP136=[2]CONTROLES!$C$57,[2]CONTROLES!$D$57,[2]CONTROLES!$D$58))</f>
        <v>0</v>
      </c>
      <c r="AR136" s="151"/>
      <c r="AS136" s="152">
        <f>+IF(AR136=[2]CONTROLES!$C$59,[2]CONTROLES!$D$59,[2]CONTROLES!$D$60)</f>
        <v>0</v>
      </c>
      <c r="AT136" s="151"/>
      <c r="AU136" s="152">
        <f>+IF(AT136=[2]CONTROLES!$C$61,[2]CONTROLES!$D$61,[2]CONTROLES!$D$62)</f>
        <v>0</v>
      </c>
      <c r="AV136" s="151"/>
      <c r="AW136" s="153">
        <f>+IF(AV136=[2]CONTROLES!$C$63,[2]CONTROLES!$D$63,IF(AV136=[2]CONTROLES!$C$64,[2]CONTROLES!$D$64,[2]CONTROLES!$D$65))</f>
        <v>0</v>
      </c>
      <c r="AX136" s="153">
        <f t="shared" si="4"/>
        <v>0</v>
      </c>
      <c r="AY136" s="154" t="str">
        <f t="shared" si="5"/>
        <v>Débil</v>
      </c>
      <c r="AZ136" s="361"/>
      <c r="BA136" s="333"/>
      <c r="BB136" s="358"/>
      <c r="BC136" s="352"/>
      <c r="BD136" s="355"/>
      <c r="BE136" s="355"/>
      <c r="BF136" s="136"/>
      <c r="BG136" s="136"/>
      <c r="BH136" s="179"/>
      <c r="BI136" s="136"/>
      <c r="BJ136" s="136"/>
      <c r="BK136" s="136"/>
      <c r="BL136" s="136"/>
      <c r="BM136" s="136" t="s">
        <v>171</v>
      </c>
      <c r="BN136" s="424"/>
      <c r="BO136" s="219"/>
      <c r="BP136" s="219"/>
      <c r="BQ136" s="219"/>
      <c r="BR136" s="219"/>
      <c r="BS136" s="219"/>
      <c r="BT136" s="219"/>
      <c r="BU136" s="219"/>
      <c r="BV136" s="219"/>
      <c r="BW136" s="219"/>
      <c r="BX136" s="219"/>
      <c r="BY136" s="219"/>
      <c r="BZ136" s="219"/>
      <c r="CA136" s="219"/>
      <c r="CB136" s="219"/>
      <c r="CC136" s="219"/>
      <c r="CD136" s="219"/>
      <c r="CE136" s="208"/>
      <c r="CF136" s="208"/>
      <c r="CG136" s="208"/>
      <c r="CH136" s="208"/>
      <c r="CI136" s="208"/>
      <c r="CJ136" s="208"/>
      <c r="CK136" s="208"/>
      <c r="CL136" s="208"/>
      <c r="CM136" s="208"/>
      <c r="CN136" s="208"/>
      <c r="CO136" s="208"/>
      <c r="CP136" s="208"/>
      <c r="CQ136" s="208"/>
      <c r="CR136" s="208"/>
      <c r="CS136" s="208"/>
      <c r="CT136" s="208"/>
      <c r="CU136" s="136"/>
      <c r="CV136" s="136"/>
      <c r="CW136" s="136"/>
      <c r="CX136" s="136"/>
      <c r="CY136" s="136"/>
      <c r="CZ136" s="136"/>
      <c r="DA136" s="136"/>
      <c r="DB136" s="136"/>
      <c r="DC136" s="136"/>
      <c r="DD136" s="136"/>
      <c r="DE136" s="136"/>
      <c r="DF136" s="136"/>
      <c r="DG136" s="136"/>
      <c r="DH136" s="136"/>
      <c r="DI136" s="136"/>
      <c r="DJ136" s="136"/>
      <c r="DK136" s="265"/>
      <c r="DL136" s="265"/>
      <c r="DM136" s="265"/>
      <c r="DN136" s="265"/>
      <c r="DO136" s="265"/>
      <c r="DP136" s="66"/>
      <c r="DQ136" s="66"/>
      <c r="DR136" s="66"/>
      <c r="DS136" s="66"/>
      <c r="DT136" s="268"/>
      <c r="DU136" s="268"/>
      <c r="DV136" s="268"/>
      <c r="DW136" s="268"/>
      <c r="DX136" s="267"/>
      <c r="DY136" s="271"/>
      <c r="DZ136" s="271"/>
      <c r="EA136" s="256"/>
      <c r="EB136" s="256"/>
      <c r="EC136" s="66"/>
      <c r="ED136" s="66"/>
      <c r="EE136" s="66"/>
      <c r="EF136" s="66"/>
      <c r="EG136" s="66"/>
      <c r="EH136" s="327"/>
      <c r="EI136" s="327"/>
      <c r="EJ136" s="327"/>
      <c r="EK136" s="327"/>
    </row>
    <row r="137" spans="1:141" ht="39.75" customHeight="1" x14ac:dyDescent="0.2">
      <c r="A137" s="364"/>
      <c r="B137" s="375"/>
      <c r="C137" s="361"/>
      <c r="D137" s="361"/>
      <c r="E137" s="160" t="s">
        <v>554</v>
      </c>
      <c r="F137" s="330"/>
      <c r="G137" s="160" t="s">
        <v>560</v>
      </c>
      <c r="H137" s="330"/>
      <c r="I137" s="330"/>
      <c r="J137" s="361"/>
      <c r="K137" s="180"/>
      <c r="L137" s="180"/>
      <c r="M137" s="180"/>
      <c r="N137" s="180"/>
      <c r="O137" s="361"/>
      <c r="P137" s="333"/>
      <c r="Q137" s="352"/>
      <c r="R137" s="333"/>
      <c r="S137" s="352"/>
      <c r="T137" s="355"/>
      <c r="U137" s="148"/>
      <c r="V137" s="156"/>
      <c r="W137" s="156"/>
      <c r="X137" s="156"/>
      <c r="Y137" s="150" t="s">
        <v>115</v>
      </c>
      <c r="Z137" s="134">
        <f>+IF(Y137='Tabla Valoración controles'!$D$4,'Tabla Valoración controles'!$F$4,IF('Mapa Corrupcion'!Y137='Tabla Valoración controles'!$D$5,'Tabla Valoración controles'!$F$5,IF(Y137=FORMULAS!$A$10,0,'Tabla Valoración controles'!$F$6)))</f>
        <v>0</v>
      </c>
      <c r="AA137" s="150"/>
      <c r="AB137" s="135">
        <f>+IF(AA137='Tabla Valoración controles'!$D$7,'Tabla Valoración controles'!$F$7,IF(Y137=FORMULAS!$A$10,0,'Tabla Valoración controles'!$F$8))</f>
        <v>0</v>
      </c>
      <c r="AC137" s="150"/>
      <c r="AD137" s="134">
        <f>+IF(AC137='Tabla Valoración controles'!$D$9,'Tabla Valoración controles'!$F$9,IF(Y137=FORMULAS!$A$10,0,'Tabla Valoración controles'!$F$10))</f>
        <v>0</v>
      </c>
      <c r="AE137" s="150"/>
      <c r="AF137" s="134">
        <f>+IF(AE137='Tabla Valoración controles'!$D$9,'Tabla Valoración controles'!$F$9,IF(AA137=FORMULAS!$A$10,0,'Tabla Valoración controles'!$F$10))</f>
        <v>0</v>
      </c>
      <c r="AG137" s="150"/>
      <c r="AH137" s="134">
        <f>+IF(AG137='Tabla Valoración controles'!$D$13,'Tabla Valoración controles'!$F$13,'Tabla Valoración controles'!$F$14)</f>
        <v>0</v>
      </c>
      <c r="AI137" s="193">
        <f t="shared" ref="AI137:AI200" si="6">+Z137+AB137+AD137</f>
        <v>0</v>
      </c>
      <c r="AJ137" s="151"/>
      <c r="AK137" s="152">
        <f>+IF(AJ137=[2]CONTROLES!$C$50,[2]CONTROLES!$D$50,[2]CONTROLES!$D$51)</f>
        <v>0</v>
      </c>
      <c r="AL137" s="151"/>
      <c r="AM137" s="152">
        <f>+IF(AL137=[2]CONTROLES!$C$52,[2]CONTROLES!$D$52,[2]CONTROLES!$D$53)</f>
        <v>0</v>
      </c>
      <c r="AN137" s="151"/>
      <c r="AO137" s="152">
        <f>+IF(AN137=[2]CONTROLES!$C$54,[2]CONTROLES!$D$54,[2]CONTROLES!$D$55)</f>
        <v>0</v>
      </c>
      <c r="AP137" s="151"/>
      <c r="AQ137" s="152">
        <f>+IF(AP137=[2]CONTROLES!$C$56,[2]CONTROLES!$D$56,IF(AP137=[2]CONTROLES!$C$57,[2]CONTROLES!$D$57,[2]CONTROLES!$D$58))</f>
        <v>0</v>
      </c>
      <c r="AR137" s="151"/>
      <c r="AS137" s="152">
        <f>+IF(AR137=[2]CONTROLES!$C$59,[2]CONTROLES!$D$59,[2]CONTROLES!$D$60)</f>
        <v>0</v>
      </c>
      <c r="AT137" s="151"/>
      <c r="AU137" s="152">
        <f>+IF(AT137=[2]CONTROLES!$C$61,[2]CONTROLES!$D$61,[2]CONTROLES!$D$62)</f>
        <v>0</v>
      </c>
      <c r="AV137" s="151"/>
      <c r="AW137" s="153">
        <f>+IF(AV137=[2]CONTROLES!$C$63,[2]CONTROLES!$D$63,IF(AV137=[2]CONTROLES!$C$64,[2]CONTROLES!$D$64,[2]CONTROLES!$D$65))</f>
        <v>0</v>
      </c>
      <c r="AX137" s="153">
        <f t="shared" si="4"/>
        <v>0</v>
      </c>
      <c r="AY137" s="154" t="str">
        <f t="shared" si="5"/>
        <v>Débil</v>
      </c>
      <c r="AZ137" s="361"/>
      <c r="BA137" s="333"/>
      <c r="BB137" s="358"/>
      <c r="BC137" s="352"/>
      <c r="BD137" s="355"/>
      <c r="BE137" s="355"/>
      <c r="BF137" s="136"/>
      <c r="BG137" s="136"/>
      <c r="BH137" s="179"/>
      <c r="BI137" s="136"/>
      <c r="BJ137" s="136"/>
      <c r="BK137" s="136"/>
      <c r="BL137" s="136"/>
      <c r="BM137" s="136" t="s">
        <v>171</v>
      </c>
      <c r="BN137" s="424"/>
      <c r="BO137" s="219"/>
      <c r="BP137" s="219"/>
      <c r="BQ137" s="219"/>
      <c r="BR137" s="219"/>
      <c r="BS137" s="219"/>
      <c r="BT137" s="219"/>
      <c r="BU137" s="219"/>
      <c r="BV137" s="219"/>
      <c r="BW137" s="219"/>
      <c r="BX137" s="219"/>
      <c r="BY137" s="219"/>
      <c r="BZ137" s="219"/>
      <c r="CA137" s="219"/>
      <c r="CB137" s="219"/>
      <c r="CC137" s="219"/>
      <c r="CD137" s="219"/>
      <c r="CE137" s="208"/>
      <c r="CF137" s="208"/>
      <c r="CG137" s="208"/>
      <c r="CH137" s="208"/>
      <c r="CI137" s="208"/>
      <c r="CJ137" s="208"/>
      <c r="CK137" s="208"/>
      <c r="CL137" s="208"/>
      <c r="CM137" s="208"/>
      <c r="CN137" s="208"/>
      <c r="CO137" s="208"/>
      <c r="CP137" s="208"/>
      <c r="CQ137" s="208"/>
      <c r="CR137" s="208"/>
      <c r="CS137" s="208"/>
      <c r="CT137" s="208"/>
      <c r="CU137" s="136"/>
      <c r="CV137" s="136"/>
      <c r="CW137" s="136"/>
      <c r="CX137" s="136"/>
      <c r="CY137" s="136"/>
      <c r="CZ137" s="136"/>
      <c r="DA137" s="136"/>
      <c r="DB137" s="136"/>
      <c r="DC137" s="136"/>
      <c r="DD137" s="136"/>
      <c r="DE137" s="136"/>
      <c r="DF137" s="136"/>
      <c r="DG137" s="136"/>
      <c r="DH137" s="136"/>
      <c r="DI137" s="136"/>
      <c r="DJ137" s="136"/>
      <c r="DK137" s="265"/>
      <c r="DL137" s="265"/>
      <c r="DM137" s="265"/>
      <c r="DN137" s="265"/>
      <c r="DO137" s="265"/>
      <c r="DP137" s="66"/>
      <c r="DQ137" s="66"/>
      <c r="DR137" s="66"/>
      <c r="DS137" s="66"/>
      <c r="DT137" s="268"/>
      <c r="DU137" s="268"/>
      <c r="DV137" s="268"/>
      <c r="DW137" s="268"/>
      <c r="DX137" s="267"/>
      <c r="DY137" s="271"/>
      <c r="DZ137" s="271"/>
      <c r="EA137" s="256"/>
      <c r="EB137" s="256"/>
      <c r="EC137" s="66"/>
      <c r="ED137" s="66"/>
      <c r="EE137" s="66"/>
      <c r="EF137" s="66"/>
      <c r="EG137" s="66"/>
      <c r="EH137" s="327"/>
      <c r="EI137" s="327"/>
      <c r="EJ137" s="327"/>
      <c r="EK137" s="327"/>
    </row>
    <row r="138" spans="1:141" ht="39.75" customHeight="1" x14ac:dyDescent="0.2">
      <c r="A138" s="364"/>
      <c r="B138" s="375"/>
      <c r="C138" s="361"/>
      <c r="D138" s="361"/>
      <c r="E138" s="160" t="s">
        <v>555</v>
      </c>
      <c r="F138" s="330"/>
      <c r="G138" s="160"/>
      <c r="H138" s="330"/>
      <c r="I138" s="330"/>
      <c r="J138" s="361"/>
      <c r="K138" s="180"/>
      <c r="L138" s="180"/>
      <c r="M138" s="180"/>
      <c r="N138" s="180"/>
      <c r="O138" s="361"/>
      <c r="P138" s="333"/>
      <c r="Q138" s="352"/>
      <c r="R138" s="333"/>
      <c r="S138" s="352"/>
      <c r="T138" s="355"/>
      <c r="U138" s="148"/>
      <c r="V138" s="156"/>
      <c r="W138" s="156"/>
      <c r="X138" s="156"/>
      <c r="Y138" s="150" t="s">
        <v>115</v>
      </c>
      <c r="Z138" s="134">
        <f>+IF(Y138='Tabla Valoración controles'!$D$4,'Tabla Valoración controles'!$F$4,IF('Mapa Corrupcion'!Y138='Tabla Valoración controles'!$D$5,'Tabla Valoración controles'!$F$5,IF(Y138=FORMULAS!$A$10,0,'Tabla Valoración controles'!$F$6)))</f>
        <v>0</v>
      </c>
      <c r="AA138" s="150"/>
      <c r="AB138" s="135">
        <f>+IF(AA138='Tabla Valoración controles'!$D$7,'Tabla Valoración controles'!$F$7,IF(Y138=FORMULAS!$A$10,0,'Tabla Valoración controles'!$F$8))</f>
        <v>0</v>
      </c>
      <c r="AC138" s="150"/>
      <c r="AD138" s="134">
        <f>+IF(AC138='Tabla Valoración controles'!$D$9,'Tabla Valoración controles'!$F$9,IF(Y138=FORMULAS!$A$10,0,'Tabla Valoración controles'!$F$10))</f>
        <v>0</v>
      </c>
      <c r="AE138" s="150"/>
      <c r="AF138" s="134">
        <f>+IF(AE138='Tabla Valoración controles'!$D$9,'Tabla Valoración controles'!$F$9,IF(AA138=FORMULAS!$A$10,0,'Tabla Valoración controles'!$F$10))</f>
        <v>0</v>
      </c>
      <c r="AG138" s="150"/>
      <c r="AH138" s="134">
        <f>+IF(AG138='Tabla Valoración controles'!$D$13,'Tabla Valoración controles'!$F$13,'Tabla Valoración controles'!$F$14)</f>
        <v>0</v>
      </c>
      <c r="AI138" s="193">
        <f t="shared" si="6"/>
        <v>0</v>
      </c>
      <c r="AJ138" s="151"/>
      <c r="AK138" s="152">
        <f>+IF(AJ138=[2]CONTROLES!$C$50,[2]CONTROLES!$D$50,[2]CONTROLES!$D$51)</f>
        <v>0</v>
      </c>
      <c r="AL138" s="151"/>
      <c r="AM138" s="152">
        <f>+IF(AL138=[2]CONTROLES!$C$52,[2]CONTROLES!$D$52,[2]CONTROLES!$D$53)</f>
        <v>0</v>
      </c>
      <c r="AN138" s="151"/>
      <c r="AO138" s="152">
        <f>+IF(AN138=[2]CONTROLES!$C$54,[2]CONTROLES!$D$54,[2]CONTROLES!$D$55)</f>
        <v>0</v>
      </c>
      <c r="AP138" s="151"/>
      <c r="AQ138" s="152">
        <f>+IF(AP138=[2]CONTROLES!$C$56,[2]CONTROLES!$D$56,IF(AP138=[2]CONTROLES!$C$57,[2]CONTROLES!$D$57,[2]CONTROLES!$D$58))</f>
        <v>0</v>
      </c>
      <c r="AR138" s="151"/>
      <c r="AS138" s="152">
        <f>+IF(AR138=[2]CONTROLES!$C$59,[2]CONTROLES!$D$59,[2]CONTROLES!$D$60)</f>
        <v>0</v>
      </c>
      <c r="AT138" s="151"/>
      <c r="AU138" s="152">
        <f>+IF(AT138=[2]CONTROLES!$C$61,[2]CONTROLES!$D$61,[2]CONTROLES!$D$62)</f>
        <v>0</v>
      </c>
      <c r="AV138" s="151"/>
      <c r="AW138" s="153">
        <f>+IF(AV138=[2]CONTROLES!$C$63,[2]CONTROLES!$D$63,IF(AV138=[2]CONTROLES!$C$64,[2]CONTROLES!$D$64,[2]CONTROLES!$D$65))</f>
        <v>0</v>
      </c>
      <c r="AX138" s="153">
        <f t="shared" ref="AX138:AX201" si="7">+AK138+AM138+AO138+AQ138+AS138+AU138+AW138</f>
        <v>0</v>
      </c>
      <c r="AY138" s="154" t="str">
        <f t="shared" ref="AY138:AY201" si="8">IF(ISERROR(AX138)=TRUE,"",IF(AND(AX138&lt;=85),"Débil",IF(AND(AX138&gt;=85.01,AX138&lt;=95),"Moderado",IF(AND(AX138&gt;=95.1,AX138&lt;=100),"Fuerte",""))))</f>
        <v>Débil</v>
      </c>
      <c r="AZ138" s="361"/>
      <c r="BA138" s="333"/>
      <c r="BB138" s="358"/>
      <c r="BC138" s="352"/>
      <c r="BD138" s="355"/>
      <c r="BE138" s="355"/>
      <c r="BF138" s="136"/>
      <c r="BG138" s="136"/>
      <c r="BH138" s="179"/>
      <c r="BI138" s="136"/>
      <c r="BJ138" s="136"/>
      <c r="BK138" s="136"/>
      <c r="BL138" s="136"/>
      <c r="BM138" s="136" t="s">
        <v>171</v>
      </c>
      <c r="BN138" s="424"/>
      <c r="BO138" s="219"/>
      <c r="BP138" s="219"/>
      <c r="BQ138" s="219"/>
      <c r="BR138" s="219"/>
      <c r="BS138" s="219"/>
      <c r="BT138" s="219"/>
      <c r="BU138" s="219"/>
      <c r="BV138" s="219"/>
      <c r="BW138" s="219"/>
      <c r="BX138" s="219"/>
      <c r="BY138" s="219"/>
      <c r="BZ138" s="219"/>
      <c r="CA138" s="219"/>
      <c r="CB138" s="219"/>
      <c r="CC138" s="219"/>
      <c r="CD138" s="219"/>
      <c r="CE138" s="208"/>
      <c r="CF138" s="208"/>
      <c r="CG138" s="208"/>
      <c r="CH138" s="208"/>
      <c r="CI138" s="208"/>
      <c r="CJ138" s="208"/>
      <c r="CK138" s="208"/>
      <c r="CL138" s="208"/>
      <c r="CM138" s="208"/>
      <c r="CN138" s="208"/>
      <c r="CO138" s="208"/>
      <c r="CP138" s="208"/>
      <c r="CQ138" s="208"/>
      <c r="CR138" s="208"/>
      <c r="CS138" s="208"/>
      <c r="CT138" s="208"/>
      <c r="CU138" s="136"/>
      <c r="CV138" s="136"/>
      <c r="CW138" s="136"/>
      <c r="CX138" s="136"/>
      <c r="CY138" s="136"/>
      <c r="CZ138" s="136"/>
      <c r="DA138" s="136"/>
      <c r="DB138" s="136"/>
      <c r="DC138" s="136"/>
      <c r="DD138" s="136"/>
      <c r="DE138" s="136"/>
      <c r="DF138" s="136"/>
      <c r="DG138" s="136"/>
      <c r="DH138" s="136"/>
      <c r="DI138" s="136"/>
      <c r="DJ138" s="136"/>
      <c r="DK138" s="265"/>
      <c r="DL138" s="265"/>
      <c r="DM138" s="265"/>
      <c r="DN138" s="265"/>
      <c r="DO138" s="265"/>
      <c r="DP138" s="66"/>
      <c r="DQ138" s="66"/>
      <c r="DR138" s="66"/>
      <c r="DS138" s="66"/>
      <c r="DT138" s="268"/>
      <c r="DU138" s="268"/>
      <c r="DV138" s="268"/>
      <c r="DW138" s="268"/>
      <c r="DX138" s="267"/>
      <c r="DY138" s="271"/>
      <c r="DZ138" s="271"/>
      <c r="EA138" s="256"/>
      <c r="EB138" s="256"/>
      <c r="EC138" s="66"/>
      <c r="ED138" s="66"/>
      <c r="EE138" s="66"/>
      <c r="EF138" s="66"/>
      <c r="EG138" s="66"/>
      <c r="EH138" s="327"/>
      <c r="EI138" s="327"/>
      <c r="EJ138" s="327"/>
      <c r="EK138" s="327"/>
    </row>
    <row r="139" spans="1:141" ht="39.75" customHeight="1" x14ac:dyDescent="0.2">
      <c r="A139" s="364"/>
      <c r="B139" s="375"/>
      <c r="C139" s="361"/>
      <c r="D139" s="361"/>
      <c r="E139" s="160" t="s">
        <v>556</v>
      </c>
      <c r="F139" s="330"/>
      <c r="G139" s="160"/>
      <c r="H139" s="330"/>
      <c r="I139" s="330"/>
      <c r="J139" s="361"/>
      <c r="K139" s="180"/>
      <c r="L139" s="180"/>
      <c r="M139" s="180"/>
      <c r="N139" s="180"/>
      <c r="O139" s="361"/>
      <c r="P139" s="333"/>
      <c r="Q139" s="352"/>
      <c r="R139" s="333"/>
      <c r="S139" s="352"/>
      <c r="T139" s="355"/>
      <c r="U139" s="148"/>
      <c r="V139" s="156"/>
      <c r="W139" s="156"/>
      <c r="X139" s="156"/>
      <c r="Y139" s="150" t="s">
        <v>115</v>
      </c>
      <c r="Z139" s="134">
        <f>+IF(Y139='Tabla Valoración controles'!$D$4,'Tabla Valoración controles'!$F$4,IF('Mapa Corrupcion'!Y139='Tabla Valoración controles'!$D$5,'Tabla Valoración controles'!$F$5,IF(Y139=FORMULAS!$A$10,0,'Tabla Valoración controles'!$F$6)))</f>
        <v>0</v>
      </c>
      <c r="AA139" s="150"/>
      <c r="AB139" s="135">
        <f>+IF(AA139='Tabla Valoración controles'!$D$7,'Tabla Valoración controles'!$F$7,IF(Y139=FORMULAS!$A$10,0,'Tabla Valoración controles'!$F$8))</f>
        <v>0</v>
      </c>
      <c r="AC139" s="150"/>
      <c r="AD139" s="134">
        <f>+IF(AC139='Tabla Valoración controles'!$D$9,'Tabla Valoración controles'!$F$9,IF(Y139=FORMULAS!$A$10,0,'Tabla Valoración controles'!$F$10))</f>
        <v>0</v>
      </c>
      <c r="AE139" s="150"/>
      <c r="AF139" s="134">
        <f>+IF(AE139='Tabla Valoración controles'!$D$9,'Tabla Valoración controles'!$F$9,IF(AA139=FORMULAS!$A$10,0,'Tabla Valoración controles'!$F$10))</f>
        <v>0</v>
      </c>
      <c r="AG139" s="150"/>
      <c r="AH139" s="134">
        <f>+IF(AG139='Tabla Valoración controles'!$D$13,'Tabla Valoración controles'!$F$13,'Tabla Valoración controles'!$F$14)</f>
        <v>0</v>
      </c>
      <c r="AI139" s="193">
        <f t="shared" si="6"/>
        <v>0</v>
      </c>
      <c r="AJ139" s="151"/>
      <c r="AK139" s="152">
        <f>+IF(AJ139=[2]CONTROLES!$C$50,[2]CONTROLES!$D$50,[2]CONTROLES!$D$51)</f>
        <v>0</v>
      </c>
      <c r="AL139" s="151"/>
      <c r="AM139" s="152">
        <f>+IF(AL139=[2]CONTROLES!$C$52,[2]CONTROLES!$D$52,[2]CONTROLES!$D$53)</f>
        <v>0</v>
      </c>
      <c r="AN139" s="151"/>
      <c r="AO139" s="152">
        <f>+IF(AN139=[2]CONTROLES!$C$54,[2]CONTROLES!$D$54,[2]CONTROLES!$D$55)</f>
        <v>0</v>
      </c>
      <c r="AP139" s="151"/>
      <c r="AQ139" s="152">
        <f>+IF(AP139=[2]CONTROLES!$C$56,[2]CONTROLES!$D$56,IF(AP139=[2]CONTROLES!$C$57,[2]CONTROLES!$D$57,[2]CONTROLES!$D$58))</f>
        <v>0</v>
      </c>
      <c r="AR139" s="151"/>
      <c r="AS139" s="152">
        <f>+IF(AR139=[2]CONTROLES!$C$59,[2]CONTROLES!$D$59,[2]CONTROLES!$D$60)</f>
        <v>0</v>
      </c>
      <c r="AT139" s="151"/>
      <c r="AU139" s="152">
        <f>+IF(AT139=[2]CONTROLES!$C$61,[2]CONTROLES!$D$61,[2]CONTROLES!$D$62)</f>
        <v>0</v>
      </c>
      <c r="AV139" s="151"/>
      <c r="AW139" s="153">
        <f>+IF(AV139=[2]CONTROLES!$C$63,[2]CONTROLES!$D$63,IF(AV139=[2]CONTROLES!$C$64,[2]CONTROLES!$D$64,[2]CONTROLES!$D$65))</f>
        <v>0</v>
      </c>
      <c r="AX139" s="153">
        <f t="shared" si="7"/>
        <v>0</v>
      </c>
      <c r="AY139" s="154" t="str">
        <f t="shared" si="8"/>
        <v>Débil</v>
      </c>
      <c r="AZ139" s="361"/>
      <c r="BA139" s="333"/>
      <c r="BB139" s="358"/>
      <c r="BC139" s="352"/>
      <c r="BD139" s="355"/>
      <c r="BE139" s="355"/>
      <c r="BF139" s="136"/>
      <c r="BG139" s="136"/>
      <c r="BH139" s="179"/>
      <c r="BI139" s="136"/>
      <c r="BJ139" s="136"/>
      <c r="BK139" s="136"/>
      <c r="BL139" s="136"/>
      <c r="BM139" s="136" t="s">
        <v>171</v>
      </c>
      <c r="BN139" s="424"/>
      <c r="BO139" s="219"/>
      <c r="BP139" s="219"/>
      <c r="BQ139" s="219"/>
      <c r="BR139" s="219"/>
      <c r="BS139" s="219"/>
      <c r="BT139" s="219"/>
      <c r="BU139" s="219"/>
      <c r="BV139" s="219"/>
      <c r="BW139" s="219"/>
      <c r="BX139" s="219"/>
      <c r="BY139" s="219"/>
      <c r="BZ139" s="219"/>
      <c r="CA139" s="219"/>
      <c r="CB139" s="219"/>
      <c r="CC139" s="219"/>
      <c r="CD139" s="219"/>
      <c r="CE139" s="208"/>
      <c r="CF139" s="208"/>
      <c r="CG139" s="208"/>
      <c r="CH139" s="208"/>
      <c r="CI139" s="208"/>
      <c r="CJ139" s="208"/>
      <c r="CK139" s="208"/>
      <c r="CL139" s="208"/>
      <c r="CM139" s="208"/>
      <c r="CN139" s="208"/>
      <c r="CO139" s="208"/>
      <c r="CP139" s="208"/>
      <c r="CQ139" s="208"/>
      <c r="CR139" s="208"/>
      <c r="CS139" s="208"/>
      <c r="CT139" s="208"/>
      <c r="CU139" s="136"/>
      <c r="CV139" s="136"/>
      <c r="CW139" s="136"/>
      <c r="CX139" s="136"/>
      <c r="CY139" s="136"/>
      <c r="CZ139" s="136"/>
      <c r="DA139" s="136"/>
      <c r="DB139" s="136"/>
      <c r="DC139" s="136"/>
      <c r="DD139" s="136"/>
      <c r="DE139" s="136"/>
      <c r="DF139" s="136"/>
      <c r="DG139" s="136"/>
      <c r="DH139" s="136"/>
      <c r="DI139" s="136"/>
      <c r="DJ139" s="136"/>
      <c r="DK139" s="265"/>
      <c r="DL139" s="265"/>
      <c r="DM139" s="265"/>
      <c r="DN139" s="265"/>
      <c r="DO139" s="265"/>
      <c r="DP139" s="66"/>
      <c r="DQ139" s="66"/>
      <c r="DR139" s="66"/>
      <c r="DS139" s="66"/>
      <c r="DT139" s="268"/>
      <c r="DU139" s="268"/>
      <c r="DV139" s="268"/>
      <c r="DW139" s="268"/>
      <c r="DX139" s="267"/>
      <c r="DY139" s="271"/>
      <c r="DZ139" s="271"/>
      <c r="EA139" s="256"/>
      <c r="EB139" s="256"/>
      <c r="EC139" s="66"/>
      <c r="ED139" s="66"/>
      <c r="EE139" s="66"/>
      <c r="EF139" s="66"/>
      <c r="EG139" s="66"/>
      <c r="EH139" s="327"/>
      <c r="EI139" s="327"/>
      <c r="EJ139" s="327"/>
      <c r="EK139" s="327"/>
    </row>
    <row r="140" spans="1:141" ht="39.75" customHeight="1" x14ac:dyDescent="0.2">
      <c r="A140" s="365"/>
      <c r="B140" s="376"/>
      <c r="C140" s="362"/>
      <c r="D140" s="362"/>
      <c r="E140" s="160" t="s">
        <v>557</v>
      </c>
      <c r="F140" s="331"/>
      <c r="G140" s="160"/>
      <c r="H140" s="331"/>
      <c r="I140" s="331"/>
      <c r="J140" s="362"/>
      <c r="K140" s="181"/>
      <c r="L140" s="181"/>
      <c r="M140" s="181"/>
      <c r="N140" s="181"/>
      <c r="O140" s="362"/>
      <c r="P140" s="334"/>
      <c r="Q140" s="353"/>
      <c r="R140" s="334"/>
      <c r="S140" s="353"/>
      <c r="T140" s="356"/>
      <c r="U140" s="148"/>
      <c r="V140" s="156"/>
      <c r="W140" s="156"/>
      <c r="X140" s="156"/>
      <c r="Y140" s="150" t="s">
        <v>115</v>
      </c>
      <c r="Z140" s="134">
        <f>+IF(Y140='Tabla Valoración controles'!$D$4,'Tabla Valoración controles'!$F$4,IF('Mapa Corrupcion'!Y140='Tabla Valoración controles'!$D$5,'Tabla Valoración controles'!$F$5,IF(Y140=FORMULAS!$A$10,0,'Tabla Valoración controles'!$F$6)))</f>
        <v>0</v>
      </c>
      <c r="AA140" s="150"/>
      <c r="AB140" s="135">
        <f>+IF(AA140='Tabla Valoración controles'!$D$7,'Tabla Valoración controles'!$F$7,IF(Y140=FORMULAS!$A$10,0,'Tabla Valoración controles'!$F$8))</f>
        <v>0</v>
      </c>
      <c r="AC140" s="150"/>
      <c r="AD140" s="134">
        <f>+IF(AC140='Tabla Valoración controles'!$D$9,'Tabla Valoración controles'!$F$9,IF(Y140=FORMULAS!$A$10,0,'Tabla Valoración controles'!$F$10))</f>
        <v>0</v>
      </c>
      <c r="AE140" s="150"/>
      <c r="AF140" s="134">
        <f>+IF(AE140='Tabla Valoración controles'!$D$9,'Tabla Valoración controles'!$F$9,IF(AA140=FORMULAS!$A$10,0,'Tabla Valoración controles'!$F$10))</f>
        <v>0</v>
      </c>
      <c r="AG140" s="150"/>
      <c r="AH140" s="134">
        <f>+IF(AG140='Tabla Valoración controles'!$D$13,'Tabla Valoración controles'!$F$13,'Tabla Valoración controles'!$F$14)</f>
        <v>0</v>
      </c>
      <c r="AI140" s="193">
        <f t="shared" si="6"/>
        <v>0</v>
      </c>
      <c r="AJ140" s="151"/>
      <c r="AK140" s="152">
        <f>+IF(AJ140=[2]CONTROLES!$C$50,[2]CONTROLES!$D$50,[2]CONTROLES!$D$51)</f>
        <v>0</v>
      </c>
      <c r="AL140" s="151"/>
      <c r="AM140" s="152">
        <f>+IF(AL140=[2]CONTROLES!$C$52,[2]CONTROLES!$D$52,[2]CONTROLES!$D$53)</f>
        <v>0</v>
      </c>
      <c r="AN140" s="151"/>
      <c r="AO140" s="152">
        <f>+IF(AN140=[2]CONTROLES!$C$54,[2]CONTROLES!$D$54,[2]CONTROLES!$D$55)</f>
        <v>0</v>
      </c>
      <c r="AP140" s="151"/>
      <c r="AQ140" s="152">
        <f>+IF(AP140=[2]CONTROLES!$C$56,[2]CONTROLES!$D$56,IF(AP140=[2]CONTROLES!$C$57,[2]CONTROLES!$D$57,[2]CONTROLES!$D$58))</f>
        <v>0</v>
      </c>
      <c r="AR140" s="151"/>
      <c r="AS140" s="152">
        <f>+IF(AR140=[2]CONTROLES!$C$59,[2]CONTROLES!$D$59,[2]CONTROLES!$D$60)</f>
        <v>0</v>
      </c>
      <c r="AT140" s="151"/>
      <c r="AU140" s="152">
        <f>+IF(AT140=[2]CONTROLES!$C$61,[2]CONTROLES!$D$61,[2]CONTROLES!$D$62)</f>
        <v>0</v>
      </c>
      <c r="AV140" s="151"/>
      <c r="AW140" s="153">
        <f>+IF(AV140=[2]CONTROLES!$C$63,[2]CONTROLES!$D$63,IF(AV140=[2]CONTROLES!$C$64,[2]CONTROLES!$D$64,[2]CONTROLES!$D$65))</f>
        <v>0</v>
      </c>
      <c r="AX140" s="153">
        <f t="shared" si="7"/>
        <v>0</v>
      </c>
      <c r="AY140" s="154" t="str">
        <f t="shared" si="8"/>
        <v>Débil</v>
      </c>
      <c r="AZ140" s="362"/>
      <c r="BA140" s="334"/>
      <c r="BB140" s="359"/>
      <c r="BC140" s="353"/>
      <c r="BD140" s="356"/>
      <c r="BE140" s="356"/>
      <c r="BF140" s="136"/>
      <c r="BG140" s="136"/>
      <c r="BH140" s="179"/>
      <c r="BI140" s="136"/>
      <c r="BJ140" s="136"/>
      <c r="BK140" s="136"/>
      <c r="BL140" s="136"/>
      <c r="BM140" s="136" t="s">
        <v>171</v>
      </c>
      <c r="BN140" s="425"/>
      <c r="BO140" s="219"/>
      <c r="BP140" s="219"/>
      <c r="BQ140" s="219"/>
      <c r="BR140" s="219"/>
      <c r="BS140" s="219"/>
      <c r="BT140" s="219"/>
      <c r="BU140" s="219"/>
      <c r="BV140" s="219"/>
      <c r="BW140" s="219"/>
      <c r="BX140" s="219"/>
      <c r="BY140" s="219"/>
      <c r="BZ140" s="219"/>
      <c r="CA140" s="219"/>
      <c r="CB140" s="219"/>
      <c r="CC140" s="219"/>
      <c r="CD140" s="219"/>
      <c r="CE140" s="208"/>
      <c r="CF140" s="208"/>
      <c r="CG140" s="208"/>
      <c r="CH140" s="208"/>
      <c r="CI140" s="208"/>
      <c r="CJ140" s="208"/>
      <c r="CK140" s="208"/>
      <c r="CL140" s="208"/>
      <c r="CM140" s="208"/>
      <c r="CN140" s="208"/>
      <c r="CO140" s="208"/>
      <c r="CP140" s="208"/>
      <c r="CQ140" s="208"/>
      <c r="CR140" s="208"/>
      <c r="CS140" s="208"/>
      <c r="CT140" s="208"/>
      <c r="CU140" s="136"/>
      <c r="CV140" s="136"/>
      <c r="CW140" s="136"/>
      <c r="CX140" s="136"/>
      <c r="CY140" s="136"/>
      <c r="CZ140" s="136"/>
      <c r="DA140" s="136"/>
      <c r="DB140" s="136"/>
      <c r="DC140" s="136"/>
      <c r="DD140" s="136"/>
      <c r="DE140" s="136"/>
      <c r="DF140" s="136"/>
      <c r="DG140" s="136"/>
      <c r="DH140" s="136"/>
      <c r="DI140" s="136"/>
      <c r="DJ140" s="136"/>
      <c r="DK140" s="265"/>
      <c r="DL140" s="265"/>
      <c r="DM140" s="265"/>
      <c r="DN140" s="265"/>
      <c r="DO140" s="265"/>
      <c r="DP140" s="66"/>
      <c r="DQ140" s="66"/>
      <c r="DR140" s="66"/>
      <c r="DS140" s="66"/>
      <c r="DT140" s="268"/>
      <c r="DU140" s="268"/>
      <c r="DV140" s="268"/>
      <c r="DW140" s="268"/>
      <c r="DX140" s="267"/>
      <c r="DY140" s="271"/>
      <c r="DZ140" s="271"/>
      <c r="EA140" s="257"/>
      <c r="EB140" s="257"/>
      <c r="EC140" s="66"/>
      <c r="ED140" s="66"/>
      <c r="EE140" s="66"/>
      <c r="EF140" s="66"/>
      <c r="EG140" s="66"/>
      <c r="EH140" s="328"/>
      <c r="EI140" s="328"/>
      <c r="EJ140" s="328"/>
      <c r="EK140" s="328"/>
    </row>
    <row r="141" spans="1:141" ht="125.25" customHeight="1" x14ac:dyDescent="0.2">
      <c r="A141" s="363">
        <v>23</v>
      </c>
      <c r="B141" s="374" t="s">
        <v>134</v>
      </c>
      <c r="C141" s="360" t="str">
        <f>VLOOKUP(B141,FORMULAS!$A$30:$B$46,2,0)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141" s="360" t="str">
        <f>VLOOKUP(B141,FORMULAS!$A$30:$C$46,3,0)</f>
        <v xml:space="preserve">Subdirector Administrativo </v>
      </c>
      <c r="E141" s="160" t="s">
        <v>567</v>
      </c>
      <c r="F141" s="329" t="s">
        <v>566</v>
      </c>
      <c r="G141" s="160" t="s">
        <v>569</v>
      </c>
      <c r="H141" s="329" t="s">
        <v>564</v>
      </c>
      <c r="I141" s="329" t="s">
        <v>565</v>
      </c>
      <c r="J141" s="360" t="s">
        <v>605</v>
      </c>
      <c r="K141" s="147" t="s">
        <v>650</v>
      </c>
      <c r="L141" s="147" t="s">
        <v>650</v>
      </c>
      <c r="M141" s="147" t="s">
        <v>650</v>
      </c>
      <c r="N141" s="147" t="s">
        <v>650</v>
      </c>
      <c r="O141" s="360" t="s">
        <v>285</v>
      </c>
      <c r="P141" s="332" t="str">
        <f>VLOOKUP(O141,FORMULAS!$A$77:$B$82,2,0)</f>
        <v>Improbable</v>
      </c>
      <c r="Q141" s="351" t="str">
        <f>+P141</f>
        <v>Improbable</v>
      </c>
      <c r="R141" s="332" t="str">
        <f>VLOOKUP(A141,'Impacto Ri Inhe'!$B$5:$AF$41,31,1)</f>
        <v>Moderado</v>
      </c>
      <c r="S141" s="351" t="str">
        <f>CONCATENATE(R141,"-",Q141)</f>
        <v>Moderado-Improbable</v>
      </c>
      <c r="T141" s="354" t="str">
        <f>VLOOKUP(S141,FORMULAS!$I$77:$J$97,2,0)</f>
        <v>Moderado</v>
      </c>
      <c r="U141" s="148">
        <v>1</v>
      </c>
      <c r="V141" s="149" t="s">
        <v>792</v>
      </c>
      <c r="W141" s="149" t="s">
        <v>573</v>
      </c>
      <c r="X141" s="149" t="s">
        <v>574</v>
      </c>
      <c r="Y141" s="150" t="s">
        <v>12</v>
      </c>
      <c r="Z141" s="134">
        <f>+IF(Y141='Tabla Valoración controles'!$D$4,'Tabla Valoración controles'!$F$4,IF('Mapa Corrupcion'!Y141='Tabla Valoración controles'!$D$5,'Tabla Valoración controles'!$F$5,IF(Y141=FORMULAS!$A$10,0,'Tabla Valoración controles'!$F$6)))</f>
        <v>0.25</v>
      </c>
      <c r="AA141" s="150" t="s">
        <v>8</v>
      </c>
      <c r="AB141" s="135">
        <f>+IF(AA141='Tabla Valoración controles'!$D$7,'Tabla Valoración controles'!$F$7,IF(Y141=FORMULAS!$A$10,0,'Tabla Valoración controles'!$F$8))</f>
        <v>0.15</v>
      </c>
      <c r="AC141" s="150" t="s">
        <v>17</v>
      </c>
      <c r="AD141" s="134">
        <f>+IF(AC141='Tabla Valoración controles'!$D$9,'Tabla Valoración controles'!$F$9,IF(Y141=FORMULAS!$A$10,0,'Tabla Valoración controles'!$F$10))</f>
        <v>0</v>
      </c>
      <c r="AE141" s="150" t="s">
        <v>21</v>
      </c>
      <c r="AF141" s="134">
        <f>+IF(AE141='Tabla Valoración controles'!$D$9,'Tabla Valoración controles'!$F$9,IF(AA141=FORMULAS!$A$10,0,'Tabla Valoración controles'!$F$10))</f>
        <v>0</v>
      </c>
      <c r="AG141" s="150" t="s">
        <v>77</v>
      </c>
      <c r="AH141" s="134">
        <f>+IF(AG141='Tabla Valoración controles'!$D$13,'Tabla Valoración controles'!$F$13,'Tabla Valoración controles'!$F$14)</f>
        <v>0</v>
      </c>
      <c r="AI141" s="193">
        <f t="shared" si="6"/>
        <v>0.4</v>
      </c>
      <c r="AJ141" s="151" t="s">
        <v>685</v>
      </c>
      <c r="AK141" s="152">
        <f>+IF(AJ141=[2]CONTROLES!$C$50,[2]CONTROLES!$D$50,[2]CONTROLES!$D$51)</f>
        <v>15</v>
      </c>
      <c r="AL141" s="151" t="s">
        <v>691</v>
      </c>
      <c r="AM141" s="152">
        <f>+IF(AL141=[2]CONTROLES!$C$52,[2]CONTROLES!$D$52,[2]CONTROLES!$D$53)</f>
        <v>15</v>
      </c>
      <c r="AN141" s="151" t="s">
        <v>694</v>
      </c>
      <c r="AO141" s="152">
        <f>+IF(AN141=[2]CONTROLES!$C$54,[2]CONTROLES!$D$54,[2]CONTROLES!$D$55)</f>
        <v>15</v>
      </c>
      <c r="AP141" s="151" t="s">
        <v>697</v>
      </c>
      <c r="AQ141" s="152">
        <f>+IF(AP141=[2]CONTROLES!$C$56,[2]CONTROLES!$D$56,IF(AP141=[2]CONTROLES!$C$57,[2]CONTROLES!$D$57,[2]CONTROLES!$D$58))</f>
        <v>15</v>
      </c>
      <c r="AR141" s="151" t="s">
        <v>701</v>
      </c>
      <c r="AS141" s="152">
        <f>+IF(AR141=[2]CONTROLES!$C$59,[2]CONTROLES!$D$59,[2]CONTROLES!$D$60)</f>
        <v>15</v>
      </c>
      <c r="AT141" s="151" t="s">
        <v>704</v>
      </c>
      <c r="AU141" s="152">
        <f>+IF(AT141=[2]CONTROLES!$C$61,[2]CONTROLES!$D$61,[2]CONTROLES!$D$62)</f>
        <v>15</v>
      </c>
      <c r="AV141" s="151" t="s">
        <v>707</v>
      </c>
      <c r="AW141" s="153">
        <f>+IF(AV141=[2]CONTROLES!$C$63,[2]CONTROLES!$D$63,IF(AV141=[2]CONTROLES!$C$64,[2]CONTROLES!$D$64,[2]CONTROLES!$D$65))</f>
        <v>10</v>
      </c>
      <c r="AX141" s="153">
        <f t="shared" si="7"/>
        <v>100</v>
      </c>
      <c r="AY141" s="154" t="str">
        <f t="shared" si="8"/>
        <v>Fuerte</v>
      </c>
      <c r="AZ141" s="360" t="s">
        <v>286</v>
      </c>
      <c r="BA141" s="332" t="str">
        <f>VLOOKUP(AZ141,FORMULAS!$A$77:$B$82,2,0)</f>
        <v>Rara vez</v>
      </c>
      <c r="BB141" s="357" t="str">
        <f>+R141</f>
        <v>Moderado</v>
      </c>
      <c r="BC141" s="351" t="str">
        <f>CONCATENATE(BB141,"-",BA141)</f>
        <v>Moderado-Rara vez</v>
      </c>
      <c r="BD141" s="354" t="str">
        <f>VLOOKUP(BC141,FORMULAS!$I$77:$J$97,2,0)</f>
        <v>Moderado</v>
      </c>
      <c r="BE141" s="354" t="s">
        <v>118</v>
      </c>
      <c r="BF141" s="179" t="s">
        <v>575</v>
      </c>
      <c r="BG141" s="179" t="s">
        <v>414</v>
      </c>
      <c r="BH141" s="179" t="s">
        <v>225</v>
      </c>
      <c r="BI141" s="155">
        <v>44927</v>
      </c>
      <c r="BJ141" s="155">
        <v>45291</v>
      </c>
      <c r="BK141" s="179" t="s">
        <v>459</v>
      </c>
      <c r="BL141" s="179" t="s">
        <v>598</v>
      </c>
      <c r="BM141" s="136" t="s">
        <v>173</v>
      </c>
      <c r="BN141" s="423" t="s">
        <v>576</v>
      </c>
      <c r="BO141" s="219"/>
      <c r="BP141" s="219"/>
      <c r="BQ141" s="219"/>
      <c r="BR141" s="219"/>
      <c r="BS141" s="219"/>
      <c r="BT141" s="219"/>
      <c r="BU141" s="219"/>
      <c r="BV141" s="219"/>
      <c r="BW141" s="219"/>
      <c r="BX141" s="219"/>
      <c r="BY141" s="219"/>
      <c r="BZ141" s="219"/>
      <c r="CA141" s="219"/>
      <c r="CB141" s="219"/>
      <c r="CC141" s="219"/>
      <c r="CD141" s="219"/>
      <c r="CE141" s="236"/>
      <c r="CF141" s="236"/>
      <c r="CG141" s="221"/>
      <c r="CH141" s="221"/>
      <c r="CI141" s="197"/>
      <c r="CJ141" s="197"/>
      <c r="CK141" s="221"/>
      <c r="CL141" s="221"/>
      <c r="CM141" s="236"/>
      <c r="CN141" s="236"/>
      <c r="CO141" s="221"/>
      <c r="CP141" s="221"/>
      <c r="CQ141" s="236"/>
      <c r="CR141" s="236"/>
      <c r="CS141" s="221"/>
      <c r="CT141" s="221"/>
      <c r="CU141" s="197"/>
      <c r="CV141" s="197"/>
      <c r="CW141" s="223"/>
      <c r="CX141" s="223"/>
      <c r="CY141" s="197"/>
      <c r="CZ141" s="197"/>
      <c r="DA141" s="223"/>
      <c r="DB141" s="223"/>
      <c r="DC141" s="197"/>
      <c r="DD141" s="197"/>
      <c r="DE141" s="223"/>
      <c r="DF141" s="223"/>
      <c r="DG141" s="197"/>
      <c r="DH141" s="197"/>
      <c r="DI141" s="223"/>
      <c r="DJ141" s="223"/>
      <c r="DK141" s="263"/>
      <c r="DL141" s="263"/>
      <c r="DM141" s="263"/>
      <c r="DN141" s="273"/>
      <c r="DO141" s="263"/>
      <c r="DP141" s="66"/>
      <c r="DQ141" s="66"/>
      <c r="DR141" s="66"/>
      <c r="DS141" s="66"/>
      <c r="DT141" s="263"/>
      <c r="DU141" s="263"/>
      <c r="DV141" s="263"/>
      <c r="DW141" s="273"/>
      <c r="DX141" s="284"/>
      <c r="DY141" s="271"/>
      <c r="DZ141" s="271"/>
      <c r="EA141" s="258"/>
      <c r="EB141" s="258"/>
      <c r="EC141" s="244"/>
      <c r="ED141" s="66"/>
      <c r="EE141" s="251"/>
      <c r="EF141" s="66"/>
      <c r="EG141" s="66"/>
      <c r="EH141" s="326"/>
      <c r="EI141" s="326"/>
      <c r="EJ141" s="326"/>
      <c r="EK141" s="326"/>
    </row>
    <row r="142" spans="1:141" ht="39.75" customHeight="1" x14ac:dyDescent="0.2">
      <c r="A142" s="364"/>
      <c r="B142" s="375"/>
      <c r="C142" s="361"/>
      <c r="D142" s="361"/>
      <c r="E142" s="160" t="s">
        <v>568</v>
      </c>
      <c r="F142" s="330"/>
      <c r="G142" s="160" t="s">
        <v>572</v>
      </c>
      <c r="H142" s="330"/>
      <c r="I142" s="330"/>
      <c r="J142" s="361"/>
      <c r="K142" s="180"/>
      <c r="L142" s="180"/>
      <c r="M142" s="180"/>
      <c r="N142" s="180"/>
      <c r="O142" s="361"/>
      <c r="P142" s="333"/>
      <c r="Q142" s="352"/>
      <c r="R142" s="333"/>
      <c r="S142" s="352"/>
      <c r="T142" s="355"/>
      <c r="U142" s="148"/>
      <c r="V142" s="156"/>
      <c r="W142" s="156"/>
      <c r="X142" s="156"/>
      <c r="Y142" s="150" t="s">
        <v>115</v>
      </c>
      <c r="Z142" s="134">
        <f>+IF(Y142='Tabla Valoración controles'!$D$4,'Tabla Valoración controles'!$F$4,IF('Mapa Corrupcion'!Y142='Tabla Valoración controles'!$D$5,'Tabla Valoración controles'!$F$5,IF(Y142=FORMULAS!$A$10,0,'Tabla Valoración controles'!$F$6)))</f>
        <v>0</v>
      </c>
      <c r="AA142" s="150"/>
      <c r="AB142" s="135">
        <f>+IF(AA142='Tabla Valoración controles'!$D$7,'Tabla Valoración controles'!$F$7,IF(Y142=FORMULAS!$A$10,0,'Tabla Valoración controles'!$F$8))</f>
        <v>0</v>
      </c>
      <c r="AC142" s="150"/>
      <c r="AD142" s="134">
        <f>+IF(AC142='Tabla Valoración controles'!$D$9,'Tabla Valoración controles'!$F$9,IF(Y142=FORMULAS!$A$10,0,'Tabla Valoración controles'!$F$10))</f>
        <v>0</v>
      </c>
      <c r="AE142" s="150"/>
      <c r="AF142" s="134">
        <f>+IF(AE142='Tabla Valoración controles'!$D$9,'Tabla Valoración controles'!$F$9,IF(AA142=FORMULAS!$A$10,0,'Tabla Valoración controles'!$F$10))</f>
        <v>0</v>
      </c>
      <c r="AG142" s="150"/>
      <c r="AH142" s="134">
        <f>+IF(AG142='Tabla Valoración controles'!$D$13,'Tabla Valoración controles'!$F$13,'Tabla Valoración controles'!$F$14)</f>
        <v>0</v>
      </c>
      <c r="AI142" s="193">
        <f t="shared" si="6"/>
        <v>0</v>
      </c>
      <c r="AJ142" s="151"/>
      <c r="AK142" s="152">
        <f>+IF(AJ142=[2]CONTROLES!$C$50,[2]CONTROLES!$D$50,[2]CONTROLES!$D$51)</f>
        <v>0</v>
      </c>
      <c r="AL142" s="151"/>
      <c r="AM142" s="152">
        <f>+IF(AL142=[2]CONTROLES!$C$52,[2]CONTROLES!$D$52,[2]CONTROLES!$D$53)</f>
        <v>0</v>
      </c>
      <c r="AN142" s="151"/>
      <c r="AO142" s="152">
        <f>+IF(AN142=[2]CONTROLES!$C$54,[2]CONTROLES!$D$54,[2]CONTROLES!$D$55)</f>
        <v>0</v>
      </c>
      <c r="AP142" s="151"/>
      <c r="AQ142" s="152">
        <f>+IF(AP142=[2]CONTROLES!$C$56,[2]CONTROLES!$D$56,IF(AP142=[2]CONTROLES!$C$57,[2]CONTROLES!$D$57,[2]CONTROLES!$D$58))</f>
        <v>0</v>
      </c>
      <c r="AR142" s="151"/>
      <c r="AS142" s="152">
        <f>+IF(AR142=[2]CONTROLES!$C$59,[2]CONTROLES!$D$59,[2]CONTROLES!$D$60)</f>
        <v>0</v>
      </c>
      <c r="AT142" s="151"/>
      <c r="AU142" s="152">
        <f>+IF(AT142=[2]CONTROLES!$C$61,[2]CONTROLES!$D$61,[2]CONTROLES!$D$62)</f>
        <v>0</v>
      </c>
      <c r="AV142" s="151"/>
      <c r="AW142" s="153">
        <f>+IF(AV142=[2]CONTROLES!$C$63,[2]CONTROLES!$D$63,IF(AV142=[2]CONTROLES!$C$64,[2]CONTROLES!$D$64,[2]CONTROLES!$D$65))</f>
        <v>0</v>
      </c>
      <c r="AX142" s="153">
        <f t="shared" si="7"/>
        <v>0</v>
      </c>
      <c r="AY142" s="154" t="str">
        <f t="shared" si="8"/>
        <v>Débil</v>
      </c>
      <c r="AZ142" s="361"/>
      <c r="BA142" s="333"/>
      <c r="BB142" s="358"/>
      <c r="BC142" s="352"/>
      <c r="BD142" s="355"/>
      <c r="BE142" s="355"/>
      <c r="BF142" s="136"/>
      <c r="BG142" s="136"/>
      <c r="BH142" s="179"/>
      <c r="BI142" s="136"/>
      <c r="BJ142" s="136"/>
      <c r="BK142" s="136"/>
      <c r="BL142" s="136"/>
      <c r="BM142" s="136" t="s">
        <v>171</v>
      </c>
      <c r="BN142" s="424"/>
      <c r="BO142" s="219"/>
      <c r="BP142" s="219"/>
      <c r="BQ142" s="219"/>
      <c r="BR142" s="219"/>
      <c r="BS142" s="219"/>
      <c r="BT142" s="219"/>
      <c r="BU142" s="219"/>
      <c r="BV142" s="219"/>
      <c r="BW142" s="219"/>
      <c r="BX142" s="219"/>
      <c r="BY142" s="219"/>
      <c r="BZ142" s="219"/>
      <c r="CA142" s="219"/>
      <c r="CB142" s="219"/>
      <c r="CC142" s="219"/>
      <c r="CD142" s="219"/>
      <c r="CE142" s="238"/>
      <c r="CF142" s="238"/>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c r="DH142" s="136"/>
      <c r="DI142" s="136"/>
      <c r="DJ142" s="136"/>
      <c r="DK142" s="265"/>
      <c r="DL142" s="265"/>
      <c r="DM142" s="265"/>
      <c r="DN142" s="265"/>
      <c r="DO142" s="265"/>
      <c r="DP142" s="66"/>
      <c r="DQ142" s="66"/>
      <c r="DR142" s="66"/>
      <c r="DS142" s="66"/>
      <c r="DT142" s="268"/>
      <c r="DU142" s="268"/>
      <c r="DV142" s="268"/>
      <c r="DW142" s="268"/>
      <c r="DX142" s="267"/>
      <c r="DY142" s="289"/>
      <c r="DZ142" s="256"/>
      <c r="EA142" s="256"/>
      <c r="EB142" s="256"/>
      <c r="EC142" s="66"/>
      <c r="ED142" s="66"/>
      <c r="EE142" s="66"/>
      <c r="EF142" s="66"/>
      <c r="EG142" s="66"/>
      <c r="EH142" s="327"/>
      <c r="EI142" s="327"/>
      <c r="EJ142" s="327"/>
      <c r="EK142" s="327"/>
    </row>
    <row r="143" spans="1:141" ht="39.75" customHeight="1" x14ac:dyDescent="0.2">
      <c r="A143" s="364"/>
      <c r="B143" s="375"/>
      <c r="C143" s="361"/>
      <c r="D143" s="361"/>
      <c r="E143" s="160"/>
      <c r="F143" s="330"/>
      <c r="G143" s="160" t="s">
        <v>570</v>
      </c>
      <c r="H143" s="330"/>
      <c r="I143" s="330"/>
      <c r="J143" s="361"/>
      <c r="K143" s="180"/>
      <c r="L143" s="180"/>
      <c r="M143" s="180"/>
      <c r="N143" s="180"/>
      <c r="O143" s="361"/>
      <c r="P143" s="333"/>
      <c r="Q143" s="352"/>
      <c r="R143" s="333"/>
      <c r="S143" s="352"/>
      <c r="T143" s="355"/>
      <c r="U143" s="148"/>
      <c r="V143" s="156"/>
      <c r="W143" s="156"/>
      <c r="X143" s="156"/>
      <c r="Y143" s="150" t="s">
        <v>115</v>
      </c>
      <c r="Z143" s="134">
        <f>+IF(Y143='Tabla Valoración controles'!$D$4,'Tabla Valoración controles'!$F$4,IF('Mapa Corrupcion'!Y143='Tabla Valoración controles'!$D$5,'Tabla Valoración controles'!$F$5,IF(Y143=FORMULAS!$A$10,0,'Tabla Valoración controles'!$F$6)))</f>
        <v>0</v>
      </c>
      <c r="AA143" s="150"/>
      <c r="AB143" s="135">
        <f>+IF(AA143='Tabla Valoración controles'!$D$7,'Tabla Valoración controles'!$F$7,IF(Y143=FORMULAS!$A$10,0,'Tabla Valoración controles'!$F$8))</f>
        <v>0</v>
      </c>
      <c r="AC143" s="150"/>
      <c r="AD143" s="134">
        <f>+IF(AC143='Tabla Valoración controles'!$D$9,'Tabla Valoración controles'!$F$9,IF(Y143=FORMULAS!$A$10,0,'Tabla Valoración controles'!$F$10))</f>
        <v>0</v>
      </c>
      <c r="AE143" s="150"/>
      <c r="AF143" s="134">
        <f>+IF(AE143='Tabla Valoración controles'!$D$9,'Tabla Valoración controles'!$F$9,IF(AA143=FORMULAS!$A$10,0,'Tabla Valoración controles'!$F$10))</f>
        <v>0</v>
      </c>
      <c r="AG143" s="150"/>
      <c r="AH143" s="134">
        <f>+IF(AG143='Tabla Valoración controles'!$D$13,'Tabla Valoración controles'!$F$13,'Tabla Valoración controles'!$F$14)</f>
        <v>0</v>
      </c>
      <c r="AI143" s="193">
        <f t="shared" si="6"/>
        <v>0</v>
      </c>
      <c r="AJ143" s="151"/>
      <c r="AK143" s="152">
        <f>+IF(AJ143=[2]CONTROLES!$C$50,[2]CONTROLES!$D$50,[2]CONTROLES!$D$51)</f>
        <v>0</v>
      </c>
      <c r="AL143" s="151"/>
      <c r="AM143" s="152">
        <f>+IF(AL143=[2]CONTROLES!$C$52,[2]CONTROLES!$D$52,[2]CONTROLES!$D$53)</f>
        <v>0</v>
      </c>
      <c r="AN143" s="151"/>
      <c r="AO143" s="152">
        <f>+IF(AN143=[2]CONTROLES!$C$54,[2]CONTROLES!$D$54,[2]CONTROLES!$D$55)</f>
        <v>0</v>
      </c>
      <c r="AP143" s="151"/>
      <c r="AQ143" s="152">
        <f>+IF(AP143=[2]CONTROLES!$C$56,[2]CONTROLES!$D$56,IF(AP143=[2]CONTROLES!$C$57,[2]CONTROLES!$D$57,[2]CONTROLES!$D$58))</f>
        <v>0</v>
      </c>
      <c r="AR143" s="151"/>
      <c r="AS143" s="152">
        <f>+IF(AR143=[2]CONTROLES!$C$59,[2]CONTROLES!$D$59,[2]CONTROLES!$D$60)</f>
        <v>0</v>
      </c>
      <c r="AT143" s="151"/>
      <c r="AU143" s="152">
        <f>+IF(AT143=[2]CONTROLES!$C$61,[2]CONTROLES!$D$61,[2]CONTROLES!$D$62)</f>
        <v>0</v>
      </c>
      <c r="AV143" s="151"/>
      <c r="AW143" s="153">
        <f>+IF(AV143=[2]CONTROLES!$C$63,[2]CONTROLES!$D$63,IF(AV143=[2]CONTROLES!$C$64,[2]CONTROLES!$D$64,[2]CONTROLES!$D$65))</f>
        <v>0</v>
      </c>
      <c r="AX143" s="153">
        <f t="shared" si="7"/>
        <v>0</v>
      </c>
      <c r="AY143" s="154" t="str">
        <f t="shared" si="8"/>
        <v>Débil</v>
      </c>
      <c r="AZ143" s="361"/>
      <c r="BA143" s="333"/>
      <c r="BB143" s="358"/>
      <c r="BC143" s="352"/>
      <c r="BD143" s="355"/>
      <c r="BE143" s="355"/>
      <c r="BF143" s="136"/>
      <c r="BG143" s="136"/>
      <c r="BH143" s="179"/>
      <c r="BI143" s="136"/>
      <c r="BJ143" s="136"/>
      <c r="BK143" s="136"/>
      <c r="BL143" s="136"/>
      <c r="BM143" s="136" t="s">
        <v>171</v>
      </c>
      <c r="BN143" s="424"/>
      <c r="BO143" s="219"/>
      <c r="BP143" s="219"/>
      <c r="BQ143" s="219"/>
      <c r="BR143" s="219"/>
      <c r="BS143" s="219"/>
      <c r="BT143" s="219"/>
      <c r="BU143" s="219"/>
      <c r="BV143" s="219"/>
      <c r="BW143" s="219"/>
      <c r="BX143" s="219"/>
      <c r="BY143" s="219"/>
      <c r="BZ143" s="219"/>
      <c r="CA143" s="219"/>
      <c r="CB143" s="219"/>
      <c r="CC143" s="219"/>
      <c r="CD143" s="219"/>
      <c r="CE143" s="238"/>
      <c r="CF143" s="238"/>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c r="DH143" s="136"/>
      <c r="DI143" s="136"/>
      <c r="DJ143" s="136"/>
      <c r="DK143" s="265"/>
      <c r="DL143" s="265"/>
      <c r="DM143" s="265"/>
      <c r="DN143" s="265"/>
      <c r="DO143" s="265"/>
      <c r="DP143" s="66"/>
      <c r="DQ143" s="66"/>
      <c r="DR143" s="66"/>
      <c r="DS143" s="66"/>
      <c r="DT143" s="268"/>
      <c r="DU143" s="268"/>
      <c r="DV143" s="268"/>
      <c r="DW143" s="268"/>
      <c r="DX143" s="267"/>
      <c r="DY143" s="256"/>
      <c r="DZ143" s="256"/>
      <c r="EA143" s="256"/>
      <c r="EB143" s="256"/>
      <c r="EC143" s="66"/>
      <c r="ED143" s="66"/>
      <c r="EE143" s="66"/>
      <c r="EF143" s="66"/>
      <c r="EG143" s="66"/>
      <c r="EH143" s="327"/>
      <c r="EI143" s="327"/>
      <c r="EJ143" s="327"/>
      <c r="EK143" s="327"/>
    </row>
    <row r="144" spans="1:141" ht="39.75" customHeight="1" x14ac:dyDescent="0.2">
      <c r="A144" s="364"/>
      <c r="B144" s="375"/>
      <c r="C144" s="361"/>
      <c r="D144" s="361"/>
      <c r="E144" s="160"/>
      <c r="F144" s="330"/>
      <c r="G144" s="160" t="s">
        <v>571</v>
      </c>
      <c r="H144" s="330"/>
      <c r="I144" s="330"/>
      <c r="J144" s="361"/>
      <c r="K144" s="180"/>
      <c r="L144" s="180"/>
      <c r="M144" s="180"/>
      <c r="N144" s="180"/>
      <c r="O144" s="361"/>
      <c r="P144" s="333"/>
      <c r="Q144" s="352"/>
      <c r="R144" s="333"/>
      <c r="S144" s="352"/>
      <c r="T144" s="355"/>
      <c r="U144" s="148"/>
      <c r="V144" s="156"/>
      <c r="W144" s="156"/>
      <c r="X144" s="156"/>
      <c r="Y144" s="150" t="s">
        <v>115</v>
      </c>
      <c r="Z144" s="134">
        <f>+IF(Y144='Tabla Valoración controles'!$D$4,'Tabla Valoración controles'!$F$4,IF('Mapa Corrupcion'!Y144='Tabla Valoración controles'!$D$5,'Tabla Valoración controles'!$F$5,IF(Y144=FORMULAS!$A$10,0,'Tabla Valoración controles'!$F$6)))</f>
        <v>0</v>
      </c>
      <c r="AA144" s="150"/>
      <c r="AB144" s="135">
        <f>+IF(AA144='Tabla Valoración controles'!$D$7,'Tabla Valoración controles'!$F$7,IF(Y144=FORMULAS!$A$10,0,'Tabla Valoración controles'!$F$8))</f>
        <v>0</v>
      </c>
      <c r="AC144" s="150"/>
      <c r="AD144" s="134">
        <f>+IF(AC144='Tabla Valoración controles'!$D$9,'Tabla Valoración controles'!$F$9,IF(Y144=FORMULAS!$A$10,0,'Tabla Valoración controles'!$F$10))</f>
        <v>0</v>
      </c>
      <c r="AE144" s="150"/>
      <c r="AF144" s="134">
        <f>+IF(AE144='Tabla Valoración controles'!$D$9,'Tabla Valoración controles'!$F$9,IF(AA144=FORMULAS!$A$10,0,'Tabla Valoración controles'!$F$10))</f>
        <v>0</v>
      </c>
      <c r="AG144" s="150"/>
      <c r="AH144" s="134">
        <f>+IF(AG144='Tabla Valoración controles'!$D$13,'Tabla Valoración controles'!$F$13,'Tabla Valoración controles'!$F$14)</f>
        <v>0</v>
      </c>
      <c r="AI144" s="193">
        <f t="shared" si="6"/>
        <v>0</v>
      </c>
      <c r="AJ144" s="151"/>
      <c r="AK144" s="152">
        <f>+IF(AJ144=[2]CONTROLES!$C$50,[2]CONTROLES!$D$50,[2]CONTROLES!$D$51)</f>
        <v>0</v>
      </c>
      <c r="AL144" s="151"/>
      <c r="AM144" s="152">
        <f>+IF(AL144=[2]CONTROLES!$C$52,[2]CONTROLES!$D$52,[2]CONTROLES!$D$53)</f>
        <v>0</v>
      </c>
      <c r="AN144" s="151"/>
      <c r="AO144" s="152">
        <f>+IF(AN144=[2]CONTROLES!$C$54,[2]CONTROLES!$D$54,[2]CONTROLES!$D$55)</f>
        <v>0</v>
      </c>
      <c r="AP144" s="151"/>
      <c r="AQ144" s="152">
        <f>+IF(AP144=[2]CONTROLES!$C$56,[2]CONTROLES!$D$56,IF(AP144=[2]CONTROLES!$C$57,[2]CONTROLES!$D$57,[2]CONTROLES!$D$58))</f>
        <v>0</v>
      </c>
      <c r="AR144" s="151"/>
      <c r="AS144" s="152">
        <f>+IF(AR144=[2]CONTROLES!$C$59,[2]CONTROLES!$D$59,[2]CONTROLES!$D$60)</f>
        <v>0</v>
      </c>
      <c r="AT144" s="151"/>
      <c r="AU144" s="152">
        <f>+IF(AT144=[2]CONTROLES!$C$61,[2]CONTROLES!$D$61,[2]CONTROLES!$D$62)</f>
        <v>0</v>
      </c>
      <c r="AV144" s="151"/>
      <c r="AW144" s="153">
        <f>+IF(AV144=[2]CONTROLES!$C$63,[2]CONTROLES!$D$63,IF(AV144=[2]CONTROLES!$C$64,[2]CONTROLES!$D$64,[2]CONTROLES!$D$65))</f>
        <v>0</v>
      </c>
      <c r="AX144" s="153">
        <f t="shared" si="7"/>
        <v>0</v>
      </c>
      <c r="AY144" s="154" t="str">
        <f t="shared" si="8"/>
        <v>Débil</v>
      </c>
      <c r="AZ144" s="361"/>
      <c r="BA144" s="333"/>
      <c r="BB144" s="358"/>
      <c r="BC144" s="352"/>
      <c r="BD144" s="355"/>
      <c r="BE144" s="355"/>
      <c r="BF144" s="136"/>
      <c r="BG144" s="136"/>
      <c r="BH144" s="179"/>
      <c r="BI144" s="136"/>
      <c r="BJ144" s="136"/>
      <c r="BK144" s="136"/>
      <c r="BL144" s="136"/>
      <c r="BM144" s="136" t="s">
        <v>171</v>
      </c>
      <c r="BN144" s="424"/>
      <c r="BO144" s="219"/>
      <c r="BP144" s="219"/>
      <c r="BQ144" s="219"/>
      <c r="BR144" s="219"/>
      <c r="BS144" s="219"/>
      <c r="BT144" s="219"/>
      <c r="BU144" s="219"/>
      <c r="BV144" s="219"/>
      <c r="BW144" s="219"/>
      <c r="BX144" s="219"/>
      <c r="BY144" s="219"/>
      <c r="BZ144" s="219"/>
      <c r="CA144" s="219"/>
      <c r="CB144" s="219"/>
      <c r="CC144" s="219"/>
      <c r="CD144" s="219"/>
      <c r="CE144" s="238"/>
      <c r="CF144" s="238"/>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265"/>
      <c r="DL144" s="265"/>
      <c r="DM144" s="265"/>
      <c r="DN144" s="265"/>
      <c r="DO144" s="265"/>
      <c r="DP144" s="66"/>
      <c r="DQ144" s="66"/>
      <c r="DR144" s="66"/>
      <c r="DS144" s="66"/>
      <c r="DT144" s="268"/>
      <c r="DU144" s="268"/>
      <c r="DV144" s="268"/>
      <c r="DW144" s="268"/>
      <c r="DX144" s="267"/>
      <c r="DY144" s="256"/>
      <c r="DZ144" s="256"/>
      <c r="EA144" s="256"/>
      <c r="EB144" s="256"/>
      <c r="EC144" s="66"/>
      <c r="ED144" s="66"/>
      <c r="EE144" s="66"/>
      <c r="EF144" s="66"/>
      <c r="EG144" s="66"/>
      <c r="EH144" s="327"/>
      <c r="EI144" s="327"/>
      <c r="EJ144" s="327"/>
      <c r="EK144" s="327"/>
    </row>
    <row r="145" spans="1:141" ht="39.75" customHeight="1" x14ac:dyDescent="0.2">
      <c r="A145" s="364"/>
      <c r="B145" s="375"/>
      <c r="C145" s="361"/>
      <c r="D145" s="361"/>
      <c r="E145" s="160"/>
      <c r="F145" s="330"/>
      <c r="G145" s="160"/>
      <c r="H145" s="330"/>
      <c r="I145" s="330"/>
      <c r="J145" s="361"/>
      <c r="K145" s="180"/>
      <c r="L145" s="180"/>
      <c r="M145" s="180"/>
      <c r="N145" s="180"/>
      <c r="O145" s="361"/>
      <c r="P145" s="333"/>
      <c r="Q145" s="352"/>
      <c r="R145" s="333"/>
      <c r="S145" s="352"/>
      <c r="T145" s="355"/>
      <c r="U145" s="148"/>
      <c r="V145" s="156"/>
      <c r="W145" s="156"/>
      <c r="X145" s="156"/>
      <c r="Y145" s="150" t="s">
        <v>115</v>
      </c>
      <c r="Z145" s="134">
        <f>+IF(Y145='Tabla Valoración controles'!$D$4,'Tabla Valoración controles'!$F$4,IF('Mapa Corrupcion'!Y145='Tabla Valoración controles'!$D$5,'Tabla Valoración controles'!$F$5,IF(Y145=FORMULAS!$A$10,0,'Tabla Valoración controles'!$F$6)))</f>
        <v>0</v>
      </c>
      <c r="AA145" s="150"/>
      <c r="AB145" s="135">
        <f>+IF(AA145='Tabla Valoración controles'!$D$7,'Tabla Valoración controles'!$F$7,IF(Y145=FORMULAS!$A$10,0,'Tabla Valoración controles'!$F$8))</f>
        <v>0</v>
      </c>
      <c r="AC145" s="150"/>
      <c r="AD145" s="134">
        <f>+IF(AC145='Tabla Valoración controles'!$D$9,'Tabla Valoración controles'!$F$9,IF(Y145=FORMULAS!$A$10,0,'Tabla Valoración controles'!$F$10))</f>
        <v>0</v>
      </c>
      <c r="AE145" s="150"/>
      <c r="AF145" s="134">
        <f>+IF(AE145='Tabla Valoración controles'!$D$9,'Tabla Valoración controles'!$F$9,IF(AA145=FORMULAS!$A$10,0,'Tabla Valoración controles'!$F$10))</f>
        <v>0</v>
      </c>
      <c r="AG145" s="150"/>
      <c r="AH145" s="134">
        <f>+IF(AG145='Tabla Valoración controles'!$D$13,'Tabla Valoración controles'!$F$13,'Tabla Valoración controles'!$F$14)</f>
        <v>0</v>
      </c>
      <c r="AI145" s="193">
        <f t="shared" si="6"/>
        <v>0</v>
      </c>
      <c r="AJ145" s="151"/>
      <c r="AK145" s="152">
        <f>+IF(AJ145=[2]CONTROLES!$C$50,[2]CONTROLES!$D$50,[2]CONTROLES!$D$51)</f>
        <v>0</v>
      </c>
      <c r="AL145" s="151"/>
      <c r="AM145" s="152">
        <f>+IF(AL145=[2]CONTROLES!$C$52,[2]CONTROLES!$D$52,[2]CONTROLES!$D$53)</f>
        <v>0</v>
      </c>
      <c r="AN145" s="151"/>
      <c r="AO145" s="152">
        <f>+IF(AN145=[2]CONTROLES!$C$54,[2]CONTROLES!$D$54,[2]CONTROLES!$D$55)</f>
        <v>0</v>
      </c>
      <c r="AP145" s="151"/>
      <c r="AQ145" s="152">
        <f>+IF(AP145=[2]CONTROLES!$C$56,[2]CONTROLES!$D$56,IF(AP145=[2]CONTROLES!$C$57,[2]CONTROLES!$D$57,[2]CONTROLES!$D$58))</f>
        <v>0</v>
      </c>
      <c r="AR145" s="151"/>
      <c r="AS145" s="152">
        <f>+IF(AR145=[2]CONTROLES!$C$59,[2]CONTROLES!$D$59,[2]CONTROLES!$D$60)</f>
        <v>0</v>
      </c>
      <c r="AT145" s="151"/>
      <c r="AU145" s="152">
        <f>+IF(AT145=[2]CONTROLES!$C$61,[2]CONTROLES!$D$61,[2]CONTROLES!$D$62)</f>
        <v>0</v>
      </c>
      <c r="AV145" s="151"/>
      <c r="AW145" s="153">
        <f>+IF(AV145=[2]CONTROLES!$C$63,[2]CONTROLES!$D$63,IF(AV145=[2]CONTROLES!$C$64,[2]CONTROLES!$D$64,[2]CONTROLES!$D$65))</f>
        <v>0</v>
      </c>
      <c r="AX145" s="153">
        <f t="shared" si="7"/>
        <v>0</v>
      </c>
      <c r="AY145" s="154" t="str">
        <f t="shared" si="8"/>
        <v>Débil</v>
      </c>
      <c r="AZ145" s="361"/>
      <c r="BA145" s="333"/>
      <c r="BB145" s="358"/>
      <c r="BC145" s="352"/>
      <c r="BD145" s="355"/>
      <c r="BE145" s="355"/>
      <c r="BF145" s="136"/>
      <c r="BG145" s="136"/>
      <c r="BH145" s="179"/>
      <c r="BI145" s="136"/>
      <c r="BJ145" s="136"/>
      <c r="BK145" s="136"/>
      <c r="BL145" s="136"/>
      <c r="BM145" s="136" t="s">
        <v>171</v>
      </c>
      <c r="BN145" s="424"/>
      <c r="BO145" s="219"/>
      <c r="BP145" s="219"/>
      <c r="BQ145" s="219"/>
      <c r="BR145" s="219"/>
      <c r="BS145" s="219"/>
      <c r="BT145" s="219"/>
      <c r="BU145" s="219"/>
      <c r="BV145" s="219"/>
      <c r="BW145" s="219"/>
      <c r="BX145" s="219"/>
      <c r="BY145" s="219"/>
      <c r="BZ145" s="219"/>
      <c r="CA145" s="219"/>
      <c r="CB145" s="219"/>
      <c r="CC145" s="219"/>
      <c r="CD145" s="219"/>
      <c r="CE145" s="238"/>
      <c r="CF145" s="238"/>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c r="DH145" s="136"/>
      <c r="DI145" s="136"/>
      <c r="DJ145" s="136"/>
      <c r="DK145" s="265"/>
      <c r="DL145" s="265"/>
      <c r="DM145" s="265"/>
      <c r="DN145" s="265"/>
      <c r="DO145" s="265"/>
      <c r="DP145" s="66"/>
      <c r="DQ145" s="66"/>
      <c r="DR145" s="66"/>
      <c r="DS145" s="66"/>
      <c r="DT145" s="268"/>
      <c r="DU145" s="268"/>
      <c r="DV145" s="268"/>
      <c r="DW145" s="268"/>
      <c r="DX145" s="267"/>
      <c r="DY145" s="256"/>
      <c r="DZ145" s="256"/>
      <c r="EA145" s="256"/>
      <c r="EB145" s="256"/>
      <c r="EC145" s="66"/>
      <c r="ED145" s="66"/>
      <c r="EE145" s="66"/>
      <c r="EF145" s="66"/>
      <c r="EG145" s="66"/>
      <c r="EH145" s="327"/>
      <c r="EI145" s="327"/>
      <c r="EJ145" s="327"/>
      <c r="EK145" s="327"/>
    </row>
    <row r="146" spans="1:141" ht="39.75" customHeight="1" x14ac:dyDescent="0.2">
      <c r="A146" s="365"/>
      <c r="B146" s="376"/>
      <c r="C146" s="362"/>
      <c r="D146" s="362"/>
      <c r="E146" s="160"/>
      <c r="F146" s="331"/>
      <c r="G146" s="160"/>
      <c r="H146" s="331"/>
      <c r="I146" s="331"/>
      <c r="J146" s="362"/>
      <c r="K146" s="181"/>
      <c r="L146" s="181"/>
      <c r="M146" s="181"/>
      <c r="N146" s="181"/>
      <c r="O146" s="362"/>
      <c r="P146" s="334"/>
      <c r="Q146" s="353"/>
      <c r="R146" s="334"/>
      <c r="S146" s="353"/>
      <c r="T146" s="356"/>
      <c r="U146" s="148"/>
      <c r="V146" s="156"/>
      <c r="W146" s="156"/>
      <c r="X146" s="156"/>
      <c r="Y146" s="150" t="s">
        <v>115</v>
      </c>
      <c r="Z146" s="134">
        <f>+IF(Y146='Tabla Valoración controles'!$D$4,'Tabla Valoración controles'!$F$4,IF('Mapa Corrupcion'!Y146='Tabla Valoración controles'!$D$5,'Tabla Valoración controles'!$F$5,IF(Y146=FORMULAS!$A$10,0,'Tabla Valoración controles'!$F$6)))</f>
        <v>0</v>
      </c>
      <c r="AA146" s="150"/>
      <c r="AB146" s="135">
        <f>+IF(AA146='Tabla Valoración controles'!$D$7,'Tabla Valoración controles'!$F$7,IF(Y146=FORMULAS!$A$10,0,'Tabla Valoración controles'!$F$8))</f>
        <v>0</v>
      </c>
      <c r="AC146" s="150"/>
      <c r="AD146" s="134">
        <f>+IF(AC146='Tabla Valoración controles'!$D$9,'Tabla Valoración controles'!$F$9,IF(Y146=FORMULAS!$A$10,0,'Tabla Valoración controles'!$F$10))</f>
        <v>0</v>
      </c>
      <c r="AE146" s="150"/>
      <c r="AF146" s="134">
        <f>+IF(AE146='Tabla Valoración controles'!$D$9,'Tabla Valoración controles'!$F$9,IF(AA146=FORMULAS!$A$10,0,'Tabla Valoración controles'!$F$10))</f>
        <v>0</v>
      </c>
      <c r="AG146" s="150"/>
      <c r="AH146" s="134">
        <f>+IF(AG146='Tabla Valoración controles'!$D$13,'Tabla Valoración controles'!$F$13,'Tabla Valoración controles'!$F$14)</f>
        <v>0</v>
      </c>
      <c r="AI146" s="193">
        <f t="shared" si="6"/>
        <v>0</v>
      </c>
      <c r="AJ146" s="151"/>
      <c r="AK146" s="152">
        <f>+IF(AJ146=[2]CONTROLES!$C$50,[2]CONTROLES!$D$50,[2]CONTROLES!$D$51)</f>
        <v>0</v>
      </c>
      <c r="AL146" s="151"/>
      <c r="AM146" s="152">
        <f>+IF(AL146=[2]CONTROLES!$C$52,[2]CONTROLES!$D$52,[2]CONTROLES!$D$53)</f>
        <v>0</v>
      </c>
      <c r="AN146" s="151"/>
      <c r="AO146" s="152">
        <f>+IF(AN146=[2]CONTROLES!$C$54,[2]CONTROLES!$D$54,[2]CONTROLES!$D$55)</f>
        <v>0</v>
      </c>
      <c r="AP146" s="151"/>
      <c r="AQ146" s="152">
        <f>+IF(AP146=[2]CONTROLES!$C$56,[2]CONTROLES!$D$56,IF(AP146=[2]CONTROLES!$C$57,[2]CONTROLES!$D$57,[2]CONTROLES!$D$58))</f>
        <v>0</v>
      </c>
      <c r="AR146" s="151"/>
      <c r="AS146" s="152">
        <f>+IF(AR146=[2]CONTROLES!$C$59,[2]CONTROLES!$D$59,[2]CONTROLES!$D$60)</f>
        <v>0</v>
      </c>
      <c r="AT146" s="151"/>
      <c r="AU146" s="152">
        <f>+IF(AT146=[2]CONTROLES!$C$61,[2]CONTROLES!$D$61,[2]CONTROLES!$D$62)</f>
        <v>0</v>
      </c>
      <c r="AV146" s="151"/>
      <c r="AW146" s="153">
        <f>+IF(AV146=[2]CONTROLES!$C$63,[2]CONTROLES!$D$63,IF(AV146=[2]CONTROLES!$C$64,[2]CONTROLES!$D$64,[2]CONTROLES!$D$65))</f>
        <v>0</v>
      </c>
      <c r="AX146" s="153">
        <f t="shared" si="7"/>
        <v>0</v>
      </c>
      <c r="AY146" s="154" t="str">
        <f t="shared" si="8"/>
        <v>Débil</v>
      </c>
      <c r="AZ146" s="362"/>
      <c r="BA146" s="334"/>
      <c r="BB146" s="359"/>
      <c r="BC146" s="353"/>
      <c r="BD146" s="356"/>
      <c r="BE146" s="356"/>
      <c r="BF146" s="136"/>
      <c r="BG146" s="136"/>
      <c r="BH146" s="179"/>
      <c r="BI146" s="136"/>
      <c r="BJ146" s="136"/>
      <c r="BK146" s="136"/>
      <c r="BL146" s="136"/>
      <c r="BM146" s="136" t="s">
        <v>171</v>
      </c>
      <c r="BN146" s="425"/>
      <c r="BO146" s="219"/>
      <c r="BP146" s="219"/>
      <c r="BQ146" s="219"/>
      <c r="BR146" s="219"/>
      <c r="BS146" s="219"/>
      <c r="BT146" s="219"/>
      <c r="BU146" s="219"/>
      <c r="BV146" s="219"/>
      <c r="BW146" s="219"/>
      <c r="BX146" s="219"/>
      <c r="BY146" s="219"/>
      <c r="BZ146" s="219"/>
      <c r="CA146" s="219"/>
      <c r="CB146" s="219"/>
      <c r="CC146" s="219"/>
      <c r="CD146" s="219"/>
      <c r="CE146" s="238"/>
      <c r="CF146" s="238"/>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265"/>
      <c r="DL146" s="265"/>
      <c r="DM146" s="265"/>
      <c r="DN146" s="265"/>
      <c r="DO146" s="265"/>
      <c r="DP146" s="66"/>
      <c r="DQ146" s="66"/>
      <c r="DR146" s="66"/>
      <c r="DS146" s="66"/>
      <c r="DT146" s="268"/>
      <c r="DU146" s="268"/>
      <c r="DV146" s="268"/>
      <c r="DW146" s="268"/>
      <c r="DX146" s="267"/>
      <c r="DY146" s="257"/>
      <c r="DZ146" s="257"/>
      <c r="EA146" s="257"/>
      <c r="EB146" s="257"/>
      <c r="EC146" s="66"/>
      <c r="ED146" s="66"/>
      <c r="EE146" s="66"/>
      <c r="EF146" s="66"/>
      <c r="EG146" s="66"/>
      <c r="EH146" s="328"/>
      <c r="EI146" s="328"/>
      <c r="EJ146" s="328"/>
      <c r="EK146" s="328"/>
    </row>
    <row r="147" spans="1:141" ht="102" customHeight="1" x14ac:dyDescent="0.2">
      <c r="A147" s="363">
        <v>24</v>
      </c>
      <c r="B147" s="374" t="s">
        <v>132</v>
      </c>
      <c r="C147" s="360" t="str">
        <f>VLOOKUP(B147,FORMULAS!$A$30:$B$46,2,0)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47" s="360" t="str">
        <f>VLOOKUP(B147,FORMULAS!$A$30:$C$46,3,0)</f>
        <v>Subdirector Financiero</v>
      </c>
      <c r="E147" s="160" t="s">
        <v>711</v>
      </c>
      <c r="F147" s="367" t="s">
        <v>519</v>
      </c>
      <c r="G147" s="160" t="s">
        <v>521</v>
      </c>
      <c r="H147" s="367" t="s">
        <v>578</v>
      </c>
      <c r="I147" s="367" t="s">
        <v>517</v>
      </c>
      <c r="J147" s="360" t="s">
        <v>760</v>
      </c>
      <c r="K147" s="179" t="s">
        <v>662</v>
      </c>
      <c r="L147" s="179" t="s">
        <v>662</v>
      </c>
      <c r="M147" s="179" t="s">
        <v>662</v>
      </c>
      <c r="N147" s="179" t="s">
        <v>662</v>
      </c>
      <c r="O147" s="360" t="s">
        <v>286</v>
      </c>
      <c r="P147" s="332" t="str">
        <f>VLOOKUP(O147,FORMULAS!$A$77:$B$82,2,0)</f>
        <v>Rara vez</v>
      </c>
      <c r="Q147" s="351" t="str">
        <f>+P147</f>
        <v>Rara vez</v>
      </c>
      <c r="R147" s="332" t="str">
        <f>VLOOKUP(A147,'Impacto Ri Inhe'!$B$5:$AF$41,31,1)</f>
        <v>Moderado</v>
      </c>
      <c r="S147" s="351" t="str">
        <f>CONCATENATE(R147,"-",Q147)</f>
        <v>Moderado-Rara vez</v>
      </c>
      <c r="T147" s="354" t="str">
        <f>VLOOKUP(S147,FORMULAS!$I$77:$J$97,2,0)</f>
        <v>Moderado</v>
      </c>
      <c r="U147" s="148">
        <v>1</v>
      </c>
      <c r="V147" s="149" t="s">
        <v>805</v>
      </c>
      <c r="W147" s="149" t="s">
        <v>806</v>
      </c>
      <c r="X147" s="149" t="s">
        <v>807</v>
      </c>
      <c r="Y147" s="150" t="s">
        <v>12</v>
      </c>
      <c r="Z147" s="134">
        <f>+IF(Y147='Tabla Valoración controles'!$D$4,'Tabla Valoración controles'!$F$4,IF('Mapa Corrupcion'!Y147='Tabla Valoración controles'!$D$5,'Tabla Valoración controles'!$F$5,IF(Y147=FORMULAS!$A$10,0,'Tabla Valoración controles'!$F$6)))</f>
        <v>0.25</v>
      </c>
      <c r="AA147" s="150" t="s">
        <v>8</v>
      </c>
      <c r="AB147" s="135">
        <f>+IF(AA147='Tabla Valoración controles'!$D$7,'Tabla Valoración controles'!$F$7,IF(Y147=FORMULAS!$A$10,0,'Tabla Valoración controles'!$F$8))</f>
        <v>0.15</v>
      </c>
      <c r="AC147" s="150" t="s">
        <v>17</v>
      </c>
      <c r="AD147" s="134">
        <f>+IF(AC147='Tabla Valoración controles'!$D$9,'Tabla Valoración controles'!$F$9,IF(Y147=FORMULAS!$A$10,0,'Tabla Valoración controles'!$F$10))</f>
        <v>0</v>
      </c>
      <c r="AE147" s="150" t="s">
        <v>20</v>
      </c>
      <c r="AF147" s="134">
        <f>+IF(AE147='Tabla Valoración controles'!$D$9,'Tabla Valoración controles'!$F$9,IF(AA147=FORMULAS!$A$10,0,'Tabla Valoración controles'!$F$10))</f>
        <v>0</v>
      </c>
      <c r="AG147" s="150" t="s">
        <v>77</v>
      </c>
      <c r="AH147" s="134">
        <f>+IF(AG147='Tabla Valoración controles'!$D$13,'Tabla Valoración controles'!$F$13,'Tabla Valoración controles'!$F$14)</f>
        <v>0</v>
      </c>
      <c r="AI147" s="193">
        <f t="shared" si="6"/>
        <v>0.4</v>
      </c>
      <c r="AJ147" s="151" t="s">
        <v>685</v>
      </c>
      <c r="AK147" s="152">
        <f>+IF(AJ147=[2]CONTROLES!$C$50,[2]CONTROLES!$D$50,[2]CONTROLES!$D$51)</f>
        <v>15</v>
      </c>
      <c r="AL147" s="151" t="s">
        <v>691</v>
      </c>
      <c r="AM147" s="152">
        <f>+IF(AL147=[2]CONTROLES!$C$52,[2]CONTROLES!$D$52,[2]CONTROLES!$D$53)</f>
        <v>15</v>
      </c>
      <c r="AN147" s="151" t="s">
        <v>694</v>
      </c>
      <c r="AO147" s="152">
        <f>+IF(AN147=[2]CONTROLES!$C$54,[2]CONTROLES!$D$54,[2]CONTROLES!$D$55)</f>
        <v>15</v>
      </c>
      <c r="AP147" s="151" t="s">
        <v>697</v>
      </c>
      <c r="AQ147" s="152">
        <f>+IF(AP147=[2]CONTROLES!$C$56,[2]CONTROLES!$D$56,IF(AP147=[2]CONTROLES!$C$57,[2]CONTROLES!$D$57,[2]CONTROLES!$D$58))</f>
        <v>15</v>
      </c>
      <c r="AR147" s="151" t="s">
        <v>701</v>
      </c>
      <c r="AS147" s="152">
        <f>+IF(AR147=[2]CONTROLES!$C$59,[2]CONTROLES!$D$59,[2]CONTROLES!$D$60)</f>
        <v>15</v>
      </c>
      <c r="AT147" s="151" t="s">
        <v>704</v>
      </c>
      <c r="AU147" s="152">
        <f>+IF(AT147=[2]CONTROLES!$C$61,[2]CONTROLES!$D$61,[2]CONTROLES!$D$62)</f>
        <v>15</v>
      </c>
      <c r="AV147" s="151" t="s">
        <v>707</v>
      </c>
      <c r="AW147" s="153">
        <f>+IF(AV147=[2]CONTROLES!$C$63,[2]CONTROLES!$D$63,IF(AV147=[2]CONTROLES!$C$64,[2]CONTROLES!$D$64,[2]CONTROLES!$D$65))</f>
        <v>10</v>
      </c>
      <c r="AX147" s="153">
        <f t="shared" si="7"/>
        <v>100</v>
      </c>
      <c r="AY147" s="154" t="str">
        <f t="shared" si="8"/>
        <v>Fuerte</v>
      </c>
      <c r="AZ147" s="360" t="s">
        <v>286</v>
      </c>
      <c r="BA147" s="332" t="str">
        <f>VLOOKUP(AZ147,FORMULAS!$A$77:$B$82,2,0)</f>
        <v>Rara vez</v>
      </c>
      <c r="BB147" s="416" t="str">
        <f>+R147</f>
        <v>Moderado</v>
      </c>
      <c r="BC147" s="351" t="str">
        <f>CONCATENATE(BB147,"-",BA147)</f>
        <v>Moderado-Rara vez</v>
      </c>
      <c r="BD147" s="354" t="str">
        <f>VLOOKUP(BC147,FORMULAS!$I$77:$J$97,2,0)</f>
        <v>Moderado</v>
      </c>
      <c r="BE147" s="354" t="s">
        <v>118</v>
      </c>
      <c r="BF147" s="179" t="s">
        <v>808</v>
      </c>
      <c r="BG147" s="179" t="s">
        <v>528</v>
      </c>
      <c r="BH147" s="179" t="s">
        <v>222</v>
      </c>
      <c r="BI147" s="155">
        <v>44958</v>
      </c>
      <c r="BJ147" s="155">
        <v>45291</v>
      </c>
      <c r="BK147" s="179" t="s">
        <v>809</v>
      </c>
      <c r="BL147" s="179" t="s">
        <v>810</v>
      </c>
      <c r="BM147" s="136" t="s">
        <v>173</v>
      </c>
      <c r="BN147" s="423" t="s">
        <v>531</v>
      </c>
      <c r="BO147" s="219"/>
      <c r="BP147" s="219"/>
      <c r="BQ147" s="219"/>
      <c r="BR147" s="219"/>
      <c r="BS147" s="219"/>
      <c r="BT147" s="219"/>
      <c r="BU147" s="219"/>
      <c r="BV147" s="219"/>
      <c r="BW147" s="219"/>
      <c r="BX147" s="219"/>
      <c r="BY147" s="219"/>
      <c r="BZ147" s="219"/>
      <c r="CA147" s="219"/>
      <c r="CB147" s="219"/>
      <c r="CC147" s="219"/>
      <c r="CD147" s="219"/>
      <c r="CE147" s="219"/>
      <c r="CF147" s="219"/>
      <c r="CG147" s="219"/>
      <c r="CH147" s="217"/>
      <c r="CI147" s="219"/>
      <c r="CJ147" s="219"/>
      <c r="CK147" s="219"/>
      <c r="CL147" s="217"/>
      <c r="CM147" s="219"/>
      <c r="CN147" s="219"/>
      <c r="CO147" s="219"/>
      <c r="CP147" s="217"/>
      <c r="CQ147" s="219"/>
      <c r="CR147" s="220"/>
      <c r="CS147" s="220"/>
      <c r="CT147" s="220"/>
      <c r="CU147" s="219"/>
      <c r="CV147" s="219"/>
      <c r="CW147" s="219"/>
      <c r="CX147" s="217"/>
      <c r="CY147" s="219"/>
      <c r="CZ147" s="219"/>
      <c r="DA147" s="219"/>
      <c r="DB147" s="217"/>
      <c r="DC147" s="219"/>
      <c r="DD147" s="219"/>
      <c r="DE147" s="219"/>
      <c r="DF147" s="217"/>
      <c r="DG147" s="219"/>
      <c r="DH147" s="219"/>
      <c r="DI147" s="219"/>
      <c r="DJ147" s="217"/>
      <c r="DK147" s="263"/>
      <c r="DL147" s="263"/>
      <c r="DM147" s="263"/>
      <c r="DN147" s="280"/>
      <c r="DO147" s="263"/>
      <c r="DP147" s="66"/>
      <c r="DQ147" s="66"/>
      <c r="DR147" s="66"/>
      <c r="DS147" s="66"/>
      <c r="DT147" s="263"/>
      <c r="DU147" s="263"/>
      <c r="DV147" s="263"/>
      <c r="DW147" s="280"/>
      <c r="DX147" s="281"/>
      <c r="DY147" s="263"/>
      <c r="DZ147" s="263"/>
      <c r="EA147" s="258"/>
      <c r="EB147" s="258"/>
      <c r="EC147" s="244"/>
      <c r="ED147" s="66"/>
      <c r="EE147" s="251"/>
      <c r="EF147" s="254"/>
      <c r="EG147" s="66"/>
      <c r="EH147" s="326"/>
      <c r="EI147" s="326"/>
      <c r="EJ147" s="326"/>
      <c r="EK147" s="326"/>
    </row>
    <row r="148" spans="1:141" ht="39.75" customHeight="1" x14ac:dyDescent="0.2">
      <c r="A148" s="364"/>
      <c r="B148" s="375"/>
      <c r="C148" s="361"/>
      <c r="D148" s="361"/>
      <c r="E148" s="160"/>
      <c r="F148" s="367"/>
      <c r="G148" s="160"/>
      <c r="H148" s="367"/>
      <c r="I148" s="367"/>
      <c r="J148" s="361"/>
      <c r="K148" s="180"/>
      <c r="L148" s="180"/>
      <c r="M148" s="180"/>
      <c r="N148" s="180"/>
      <c r="O148" s="361"/>
      <c r="P148" s="333"/>
      <c r="Q148" s="352"/>
      <c r="R148" s="333"/>
      <c r="S148" s="352"/>
      <c r="T148" s="355"/>
      <c r="U148" s="148"/>
      <c r="V148" s="156"/>
      <c r="W148" s="156"/>
      <c r="X148" s="156"/>
      <c r="Y148" s="150" t="s">
        <v>115</v>
      </c>
      <c r="Z148" s="134">
        <f>+IF(Y148='Tabla Valoración controles'!$D$4,'Tabla Valoración controles'!$F$4,IF('Mapa Corrupcion'!Y148='Tabla Valoración controles'!$D$5,'Tabla Valoración controles'!$F$5,IF(Y148=FORMULAS!$A$10,0,'Tabla Valoración controles'!$F$6)))</f>
        <v>0</v>
      </c>
      <c r="AA148" s="150"/>
      <c r="AB148" s="135">
        <f>+IF(AA148='Tabla Valoración controles'!$D$7,'Tabla Valoración controles'!$F$7,IF(Y148=FORMULAS!$A$10,0,'Tabla Valoración controles'!$F$8))</f>
        <v>0</v>
      </c>
      <c r="AC148" s="150"/>
      <c r="AD148" s="134">
        <f>+IF(AC148='Tabla Valoración controles'!$D$9,'Tabla Valoración controles'!$F$9,IF(Y148=FORMULAS!$A$10,0,'Tabla Valoración controles'!$F$10))</f>
        <v>0</v>
      </c>
      <c r="AE148" s="150"/>
      <c r="AF148" s="134">
        <f>+IF(AE148='Tabla Valoración controles'!$D$9,'Tabla Valoración controles'!$F$9,IF(AA148=FORMULAS!$A$10,0,'Tabla Valoración controles'!$F$10))</f>
        <v>0</v>
      </c>
      <c r="AG148" s="150"/>
      <c r="AH148" s="134">
        <f>+IF(AG148='Tabla Valoración controles'!$D$13,'Tabla Valoración controles'!$F$13,'Tabla Valoración controles'!$F$14)</f>
        <v>0</v>
      </c>
      <c r="AI148" s="193">
        <f t="shared" si="6"/>
        <v>0</v>
      </c>
      <c r="AJ148" s="151"/>
      <c r="AK148" s="152">
        <f>+IF(AJ148=[2]CONTROLES!$C$50,[2]CONTROLES!$D$50,[2]CONTROLES!$D$51)</f>
        <v>0</v>
      </c>
      <c r="AL148" s="151"/>
      <c r="AM148" s="152">
        <f>+IF(AL148=[2]CONTROLES!$C$52,[2]CONTROLES!$D$52,[2]CONTROLES!$D$53)</f>
        <v>0</v>
      </c>
      <c r="AN148" s="151"/>
      <c r="AO148" s="152">
        <f>+IF(AN148=[2]CONTROLES!$C$54,[2]CONTROLES!$D$54,[2]CONTROLES!$D$55)</f>
        <v>0</v>
      </c>
      <c r="AP148" s="151"/>
      <c r="AQ148" s="152">
        <f>+IF(AP148=[2]CONTROLES!$C$56,[2]CONTROLES!$D$56,IF(AP148=[2]CONTROLES!$C$57,[2]CONTROLES!$D$57,[2]CONTROLES!$D$58))</f>
        <v>0</v>
      </c>
      <c r="AR148" s="151"/>
      <c r="AS148" s="152">
        <f>+IF(AR148=[2]CONTROLES!$C$59,[2]CONTROLES!$D$59,[2]CONTROLES!$D$60)</f>
        <v>0</v>
      </c>
      <c r="AT148" s="151"/>
      <c r="AU148" s="152">
        <f>+IF(AT148=[2]CONTROLES!$C$61,[2]CONTROLES!$D$61,[2]CONTROLES!$D$62)</f>
        <v>0</v>
      </c>
      <c r="AV148" s="151"/>
      <c r="AW148" s="153">
        <f>+IF(AV148=[2]CONTROLES!$C$63,[2]CONTROLES!$D$63,IF(AV148=[2]CONTROLES!$C$64,[2]CONTROLES!$D$64,[2]CONTROLES!$D$65))</f>
        <v>0</v>
      </c>
      <c r="AX148" s="153">
        <f t="shared" si="7"/>
        <v>0</v>
      </c>
      <c r="AY148" s="154" t="str">
        <f t="shared" si="8"/>
        <v>Débil</v>
      </c>
      <c r="AZ148" s="361"/>
      <c r="BA148" s="333"/>
      <c r="BB148" s="417"/>
      <c r="BC148" s="352"/>
      <c r="BD148" s="355"/>
      <c r="BE148" s="355"/>
      <c r="BF148" s="136"/>
      <c r="BG148" s="136"/>
      <c r="BH148" s="179"/>
      <c r="BI148" s="136"/>
      <c r="BJ148" s="136"/>
      <c r="BK148" s="136"/>
      <c r="BL148" s="136"/>
      <c r="BM148" s="136" t="s">
        <v>171</v>
      </c>
      <c r="BN148" s="424"/>
      <c r="BO148" s="182"/>
      <c r="BP148" s="182"/>
      <c r="BQ148" s="182"/>
      <c r="BR148" s="182"/>
      <c r="BS148" s="182"/>
      <c r="BT148" s="182"/>
      <c r="BU148" s="182"/>
      <c r="BV148" s="182"/>
      <c r="BW148" s="182"/>
      <c r="BX148" s="182"/>
      <c r="BY148" s="182"/>
      <c r="BZ148" s="182"/>
      <c r="CA148" s="182"/>
      <c r="CB148" s="182"/>
      <c r="CC148" s="182"/>
      <c r="CD148" s="182"/>
      <c r="CE148" s="238"/>
      <c r="CF148" s="238"/>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c r="DH148" s="136"/>
      <c r="DI148" s="136"/>
      <c r="DJ148" s="136"/>
      <c r="DK148" s="265"/>
      <c r="DL148" s="265"/>
      <c r="DM148" s="265"/>
      <c r="DN148" s="265"/>
      <c r="DO148" s="265"/>
      <c r="DP148" s="66"/>
      <c r="DQ148" s="66"/>
      <c r="DR148" s="66"/>
      <c r="DS148" s="66"/>
      <c r="DT148" s="268"/>
      <c r="DU148" s="268"/>
      <c r="DV148" s="268"/>
      <c r="DW148" s="268"/>
      <c r="DX148" s="267"/>
      <c r="DY148" s="256"/>
      <c r="DZ148" s="256"/>
      <c r="EA148" s="256"/>
      <c r="EB148" s="256"/>
      <c r="EC148" s="66"/>
      <c r="ED148" s="66"/>
      <c r="EE148" s="66"/>
      <c r="EF148" s="66"/>
      <c r="EG148" s="66"/>
      <c r="EH148" s="327"/>
      <c r="EI148" s="327"/>
      <c r="EJ148" s="327"/>
      <c r="EK148" s="327"/>
    </row>
    <row r="149" spans="1:141" ht="39.75" customHeight="1" x14ac:dyDescent="0.2">
      <c r="A149" s="364"/>
      <c r="B149" s="375"/>
      <c r="C149" s="361"/>
      <c r="D149" s="361"/>
      <c r="E149" s="160"/>
      <c r="F149" s="367"/>
      <c r="G149" s="160"/>
      <c r="H149" s="367"/>
      <c r="I149" s="367"/>
      <c r="J149" s="361"/>
      <c r="K149" s="180"/>
      <c r="L149" s="180"/>
      <c r="M149" s="180"/>
      <c r="N149" s="180"/>
      <c r="O149" s="361"/>
      <c r="P149" s="333"/>
      <c r="Q149" s="352"/>
      <c r="R149" s="333"/>
      <c r="S149" s="352"/>
      <c r="T149" s="355"/>
      <c r="U149" s="148"/>
      <c r="V149" s="156"/>
      <c r="W149" s="156"/>
      <c r="X149" s="156"/>
      <c r="Y149" s="150" t="s">
        <v>115</v>
      </c>
      <c r="Z149" s="134">
        <f>+IF(Y149='Tabla Valoración controles'!$D$4,'Tabla Valoración controles'!$F$4,IF('Mapa Corrupcion'!Y149='Tabla Valoración controles'!$D$5,'Tabla Valoración controles'!$F$5,IF(Y149=FORMULAS!$A$10,0,'Tabla Valoración controles'!$F$6)))</f>
        <v>0</v>
      </c>
      <c r="AA149" s="150"/>
      <c r="AB149" s="135">
        <f>+IF(AA149='Tabla Valoración controles'!$D$7,'Tabla Valoración controles'!$F$7,IF(Y149=FORMULAS!$A$10,0,'Tabla Valoración controles'!$F$8))</f>
        <v>0</v>
      </c>
      <c r="AC149" s="150"/>
      <c r="AD149" s="134">
        <f>+IF(AC149='Tabla Valoración controles'!$D$9,'Tabla Valoración controles'!$F$9,IF(Y149=FORMULAS!$A$10,0,'Tabla Valoración controles'!$F$10))</f>
        <v>0</v>
      </c>
      <c r="AE149" s="150"/>
      <c r="AF149" s="134">
        <f>+IF(AE149='Tabla Valoración controles'!$D$9,'Tabla Valoración controles'!$F$9,IF(AA149=FORMULAS!$A$10,0,'Tabla Valoración controles'!$F$10))</f>
        <v>0</v>
      </c>
      <c r="AG149" s="150"/>
      <c r="AH149" s="134">
        <f>+IF(AG149='Tabla Valoración controles'!$D$13,'Tabla Valoración controles'!$F$13,'Tabla Valoración controles'!$F$14)</f>
        <v>0</v>
      </c>
      <c r="AI149" s="193">
        <f t="shared" si="6"/>
        <v>0</v>
      </c>
      <c r="AJ149" s="151"/>
      <c r="AK149" s="152">
        <f>+IF(AJ149=[2]CONTROLES!$C$50,[2]CONTROLES!$D$50,[2]CONTROLES!$D$51)</f>
        <v>0</v>
      </c>
      <c r="AL149" s="151"/>
      <c r="AM149" s="152">
        <f>+IF(AL149=[2]CONTROLES!$C$52,[2]CONTROLES!$D$52,[2]CONTROLES!$D$53)</f>
        <v>0</v>
      </c>
      <c r="AN149" s="151"/>
      <c r="AO149" s="152">
        <f>+IF(AN149=[2]CONTROLES!$C$54,[2]CONTROLES!$D$54,[2]CONTROLES!$D$55)</f>
        <v>0</v>
      </c>
      <c r="AP149" s="151"/>
      <c r="AQ149" s="152">
        <f>+IF(AP149=[2]CONTROLES!$C$56,[2]CONTROLES!$D$56,IF(AP149=[2]CONTROLES!$C$57,[2]CONTROLES!$D$57,[2]CONTROLES!$D$58))</f>
        <v>0</v>
      </c>
      <c r="AR149" s="151"/>
      <c r="AS149" s="152">
        <f>+IF(AR149=[2]CONTROLES!$C$59,[2]CONTROLES!$D$59,[2]CONTROLES!$D$60)</f>
        <v>0</v>
      </c>
      <c r="AT149" s="151"/>
      <c r="AU149" s="152">
        <f>+IF(AT149=[2]CONTROLES!$C$61,[2]CONTROLES!$D$61,[2]CONTROLES!$D$62)</f>
        <v>0</v>
      </c>
      <c r="AV149" s="151"/>
      <c r="AW149" s="153">
        <f>+IF(AV149=[2]CONTROLES!$C$63,[2]CONTROLES!$D$63,IF(AV149=[2]CONTROLES!$C$64,[2]CONTROLES!$D$64,[2]CONTROLES!$D$65))</f>
        <v>0</v>
      </c>
      <c r="AX149" s="153">
        <f t="shared" si="7"/>
        <v>0</v>
      </c>
      <c r="AY149" s="154" t="str">
        <f t="shared" si="8"/>
        <v>Débil</v>
      </c>
      <c r="AZ149" s="361"/>
      <c r="BA149" s="333"/>
      <c r="BB149" s="417"/>
      <c r="BC149" s="352"/>
      <c r="BD149" s="355"/>
      <c r="BE149" s="355"/>
      <c r="BF149" s="136"/>
      <c r="BG149" s="136"/>
      <c r="BH149" s="179"/>
      <c r="BI149" s="136"/>
      <c r="BJ149" s="136"/>
      <c r="BK149" s="136"/>
      <c r="BL149" s="136"/>
      <c r="BM149" s="136" t="s">
        <v>171</v>
      </c>
      <c r="BN149" s="424"/>
      <c r="BO149" s="182"/>
      <c r="BP149" s="182"/>
      <c r="BQ149" s="182"/>
      <c r="BR149" s="182"/>
      <c r="BS149" s="182"/>
      <c r="BT149" s="182"/>
      <c r="BU149" s="182"/>
      <c r="BV149" s="182"/>
      <c r="BW149" s="182"/>
      <c r="BX149" s="182"/>
      <c r="BY149" s="182"/>
      <c r="BZ149" s="182"/>
      <c r="CA149" s="182"/>
      <c r="CB149" s="182"/>
      <c r="CC149" s="182"/>
      <c r="CD149" s="182"/>
      <c r="CE149" s="238"/>
      <c r="CF149" s="238"/>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c r="DK149" s="265"/>
      <c r="DL149" s="265"/>
      <c r="DM149" s="265"/>
      <c r="DN149" s="265"/>
      <c r="DO149" s="265"/>
      <c r="DP149" s="66"/>
      <c r="DQ149" s="66"/>
      <c r="DR149" s="66"/>
      <c r="DS149" s="66"/>
      <c r="DT149" s="268"/>
      <c r="DU149" s="268"/>
      <c r="DV149" s="268"/>
      <c r="DW149" s="268"/>
      <c r="DX149" s="267"/>
      <c r="DY149" s="256"/>
      <c r="DZ149" s="256"/>
      <c r="EA149" s="256"/>
      <c r="EB149" s="256"/>
      <c r="EC149" s="66"/>
      <c r="ED149" s="66"/>
      <c r="EE149" s="66"/>
      <c r="EF149" s="66"/>
      <c r="EG149" s="66"/>
      <c r="EH149" s="327"/>
      <c r="EI149" s="327"/>
      <c r="EJ149" s="327"/>
      <c r="EK149" s="327"/>
    </row>
    <row r="150" spans="1:141" ht="39.75" customHeight="1" x14ac:dyDescent="0.2">
      <c r="A150" s="364"/>
      <c r="B150" s="375"/>
      <c r="C150" s="361"/>
      <c r="D150" s="361"/>
      <c r="E150" s="160"/>
      <c r="F150" s="367"/>
      <c r="G150" s="160"/>
      <c r="H150" s="367"/>
      <c r="I150" s="367"/>
      <c r="J150" s="361"/>
      <c r="K150" s="180"/>
      <c r="L150" s="180"/>
      <c r="M150" s="180"/>
      <c r="N150" s="180"/>
      <c r="O150" s="361"/>
      <c r="P150" s="333"/>
      <c r="Q150" s="352"/>
      <c r="R150" s="333"/>
      <c r="S150" s="352"/>
      <c r="T150" s="355"/>
      <c r="U150" s="148"/>
      <c r="V150" s="156"/>
      <c r="W150" s="156"/>
      <c r="X150" s="156"/>
      <c r="Y150" s="150" t="s">
        <v>115</v>
      </c>
      <c r="Z150" s="134">
        <f>+IF(Y150='Tabla Valoración controles'!$D$4,'Tabla Valoración controles'!$F$4,IF('Mapa Corrupcion'!Y150='Tabla Valoración controles'!$D$5,'Tabla Valoración controles'!$F$5,IF(Y150=FORMULAS!$A$10,0,'Tabla Valoración controles'!$F$6)))</f>
        <v>0</v>
      </c>
      <c r="AA150" s="150"/>
      <c r="AB150" s="135">
        <f>+IF(AA150='Tabla Valoración controles'!$D$7,'Tabla Valoración controles'!$F$7,IF(Y150=FORMULAS!$A$10,0,'Tabla Valoración controles'!$F$8))</f>
        <v>0</v>
      </c>
      <c r="AC150" s="150"/>
      <c r="AD150" s="134">
        <f>+IF(AC150='Tabla Valoración controles'!$D$9,'Tabla Valoración controles'!$F$9,IF(Y150=FORMULAS!$A$10,0,'Tabla Valoración controles'!$F$10))</f>
        <v>0</v>
      </c>
      <c r="AE150" s="150"/>
      <c r="AF150" s="134">
        <f>+IF(AE150='Tabla Valoración controles'!$D$9,'Tabla Valoración controles'!$F$9,IF(AA150=FORMULAS!$A$10,0,'Tabla Valoración controles'!$F$10))</f>
        <v>0</v>
      </c>
      <c r="AG150" s="150"/>
      <c r="AH150" s="134">
        <f>+IF(AG150='Tabla Valoración controles'!$D$13,'Tabla Valoración controles'!$F$13,'Tabla Valoración controles'!$F$14)</f>
        <v>0</v>
      </c>
      <c r="AI150" s="193">
        <f t="shared" si="6"/>
        <v>0</v>
      </c>
      <c r="AJ150" s="151"/>
      <c r="AK150" s="152">
        <f>+IF(AJ150=[2]CONTROLES!$C$50,[2]CONTROLES!$D$50,[2]CONTROLES!$D$51)</f>
        <v>0</v>
      </c>
      <c r="AL150" s="151"/>
      <c r="AM150" s="152">
        <f>+IF(AL150=[2]CONTROLES!$C$52,[2]CONTROLES!$D$52,[2]CONTROLES!$D$53)</f>
        <v>0</v>
      </c>
      <c r="AN150" s="151"/>
      <c r="AO150" s="152">
        <f>+IF(AN150=[2]CONTROLES!$C$54,[2]CONTROLES!$D$54,[2]CONTROLES!$D$55)</f>
        <v>0</v>
      </c>
      <c r="AP150" s="151"/>
      <c r="AQ150" s="152">
        <f>+IF(AP150=[2]CONTROLES!$C$56,[2]CONTROLES!$D$56,IF(AP150=[2]CONTROLES!$C$57,[2]CONTROLES!$D$57,[2]CONTROLES!$D$58))</f>
        <v>0</v>
      </c>
      <c r="AR150" s="151"/>
      <c r="AS150" s="152">
        <f>+IF(AR150=[2]CONTROLES!$C$59,[2]CONTROLES!$D$59,[2]CONTROLES!$D$60)</f>
        <v>0</v>
      </c>
      <c r="AT150" s="151"/>
      <c r="AU150" s="152">
        <f>+IF(AT150=[2]CONTROLES!$C$61,[2]CONTROLES!$D$61,[2]CONTROLES!$D$62)</f>
        <v>0</v>
      </c>
      <c r="AV150" s="151"/>
      <c r="AW150" s="153">
        <f>+IF(AV150=[2]CONTROLES!$C$63,[2]CONTROLES!$D$63,IF(AV150=[2]CONTROLES!$C$64,[2]CONTROLES!$D$64,[2]CONTROLES!$D$65))</f>
        <v>0</v>
      </c>
      <c r="AX150" s="153">
        <f t="shared" si="7"/>
        <v>0</v>
      </c>
      <c r="AY150" s="154" t="str">
        <f t="shared" si="8"/>
        <v>Débil</v>
      </c>
      <c r="AZ150" s="361"/>
      <c r="BA150" s="333"/>
      <c r="BB150" s="417"/>
      <c r="BC150" s="352"/>
      <c r="BD150" s="355"/>
      <c r="BE150" s="355"/>
      <c r="BF150" s="136"/>
      <c r="BG150" s="136"/>
      <c r="BH150" s="179"/>
      <c r="BI150" s="136"/>
      <c r="BJ150" s="136"/>
      <c r="BK150" s="136"/>
      <c r="BL150" s="136"/>
      <c r="BM150" s="136" t="s">
        <v>171</v>
      </c>
      <c r="BN150" s="424"/>
      <c r="BO150" s="182"/>
      <c r="BP150" s="182"/>
      <c r="BQ150" s="182"/>
      <c r="BR150" s="182"/>
      <c r="BS150" s="182"/>
      <c r="BT150" s="182"/>
      <c r="BU150" s="182"/>
      <c r="BV150" s="182"/>
      <c r="BW150" s="182"/>
      <c r="BX150" s="182"/>
      <c r="BY150" s="182"/>
      <c r="BZ150" s="182"/>
      <c r="CA150" s="182"/>
      <c r="CB150" s="182"/>
      <c r="CC150" s="182"/>
      <c r="CD150" s="182"/>
      <c r="CE150" s="238"/>
      <c r="CF150" s="238"/>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265"/>
      <c r="DL150" s="265"/>
      <c r="DM150" s="265"/>
      <c r="DN150" s="265"/>
      <c r="DO150" s="265"/>
      <c r="DP150" s="66"/>
      <c r="DQ150" s="66"/>
      <c r="DR150" s="66"/>
      <c r="DS150" s="66"/>
      <c r="DT150" s="268"/>
      <c r="DU150" s="268"/>
      <c r="DV150" s="268"/>
      <c r="DW150" s="268"/>
      <c r="DX150" s="267"/>
      <c r="DY150" s="256"/>
      <c r="DZ150" s="256"/>
      <c r="EA150" s="256"/>
      <c r="EB150" s="256"/>
      <c r="EC150" s="66"/>
      <c r="ED150" s="66"/>
      <c r="EE150" s="66"/>
      <c r="EF150" s="66"/>
      <c r="EG150" s="66"/>
      <c r="EH150" s="327"/>
      <c r="EI150" s="327"/>
      <c r="EJ150" s="327"/>
      <c r="EK150" s="327"/>
    </row>
    <row r="151" spans="1:141" ht="39.75" customHeight="1" x14ac:dyDescent="0.2">
      <c r="A151" s="364"/>
      <c r="B151" s="375"/>
      <c r="C151" s="361"/>
      <c r="D151" s="361"/>
      <c r="E151" s="160"/>
      <c r="F151" s="367"/>
      <c r="G151" s="160"/>
      <c r="H151" s="367"/>
      <c r="I151" s="367"/>
      <c r="J151" s="361"/>
      <c r="K151" s="180"/>
      <c r="L151" s="180"/>
      <c r="M151" s="180"/>
      <c r="N151" s="180"/>
      <c r="O151" s="361"/>
      <c r="P151" s="333"/>
      <c r="Q151" s="352"/>
      <c r="R151" s="333"/>
      <c r="S151" s="352"/>
      <c r="T151" s="355"/>
      <c r="U151" s="148"/>
      <c r="V151" s="156"/>
      <c r="W151" s="156"/>
      <c r="X151" s="156"/>
      <c r="Y151" s="150" t="s">
        <v>115</v>
      </c>
      <c r="Z151" s="134">
        <f>+IF(Y151='Tabla Valoración controles'!$D$4,'Tabla Valoración controles'!$F$4,IF('Mapa Corrupcion'!Y151='Tabla Valoración controles'!$D$5,'Tabla Valoración controles'!$F$5,IF(Y151=FORMULAS!$A$10,0,'Tabla Valoración controles'!$F$6)))</f>
        <v>0</v>
      </c>
      <c r="AA151" s="150"/>
      <c r="AB151" s="135">
        <f>+IF(AA151='Tabla Valoración controles'!$D$7,'Tabla Valoración controles'!$F$7,IF(Y151=FORMULAS!$A$10,0,'Tabla Valoración controles'!$F$8))</f>
        <v>0</v>
      </c>
      <c r="AC151" s="150"/>
      <c r="AD151" s="134">
        <f>+IF(AC151='Tabla Valoración controles'!$D$9,'Tabla Valoración controles'!$F$9,IF(Y151=FORMULAS!$A$10,0,'Tabla Valoración controles'!$F$10))</f>
        <v>0</v>
      </c>
      <c r="AE151" s="150"/>
      <c r="AF151" s="134">
        <f>+IF(AE151='Tabla Valoración controles'!$D$9,'Tabla Valoración controles'!$F$9,IF(AA151=FORMULAS!$A$10,0,'Tabla Valoración controles'!$F$10))</f>
        <v>0</v>
      </c>
      <c r="AG151" s="150"/>
      <c r="AH151" s="134">
        <f>+IF(AG151='Tabla Valoración controles'!$D$13,'Tabla Valoración controles'!$F$13,'Tabla Valoración controles'!$F$14)</f>
        <v>0</v>
      </c>
      <c r="AI151" s="193">
        <f t="shared" si="6"/>
        <v>0</v>
      </c>
      <c r="AJ151" s="151"/>
      <c r="AK151" s="152">
        <f>+IF(AJ151=[2]CONTROLES!$C$50,[2]CONTROLES!$D$50,[2]CONTROLES!$D$51)</f>
        <v>0</v>
      </c>
      <c r="AL151" s="151"/>
      <c r="AM151" s="152">
        <f>+IF(AL151=[2]CONTROLES!$C$52,[2]CONTROLES!$D$52,[2]CONTROLES!$D$53)</f>
        <v>0</v>
      </c>
      <c r="AN151" s="151"/>
      <c r="AO151" s="152">
        <f>+IF(AN151=[2]CONTROLES!$C$54,[2]CONTROLES!$D$54,[2]CONTROLES!$D$55)</f>
        <v>0</v>
      </c>
      <c r="AP151" s="151"/>
      <c r="AQ151" s="152">
        <f>+IF(AP151=[2]CONTROLES!$C$56,[2]CONTROLES!$D$56,IF(AP151=[2]CONTROLES!$C$57,[2]CONTROLES!$D$57,[2]CONTROLES!$D$58))</f>
        <v>0</v>
      </c>
      <c r="AR151" s="151"/>
      <c r="AS151" s="152">
        <f>+IF(AR151=[2]CONTROLES!$C$59,[2]CONTROLES!$D$59,[2]CONTROLES!$D$60)</f>
        <v>0</v>
      </c>
      <c r="AT151" s="151"/>
      <c r="AU151" s="152">
        <f>+IF(AT151=[2]CONTROLES!$C$61,[2]CONTROLES!$D$61,[2]CONTROLES!$D$62)</f>
        <v>0</v>
      </c>
      <c r="AV151" s="151"/>
      <c r="AW151" s="153">
        <f>+IF(AV151=[2]CONTROLES!$C$63,[2]CONTROLES!$D$63,IF(AV151=[2]CONTROLES!$C$64,[2]CONTROLES!$D$64,[2]CONTROLES!$D$65))</f>
        <v>0</v>
      </c>
      <c r="AX151" s="153">
        <f t="shared" si="7"/>
        <v>0</v>
      </c>
      <c r="AY151" s="154" t="str">
        <f t="shared" si="8"/>
        <v>Débil</v>
      </c>
      <c r="AZ151" s="361"/>
      <c r="BA151" s="333"/>
      <c r="BB151" s="417"/>
      <c r="BC151" s="352"/>
      <c r="BD151" s="355"/>
      <c r="BE151" s="355"/>
      <c r="BF151" s="136"/>
      <c r="BG151" s="136"/>
      <c r="BH151" s="179"/>
      <c r="BI151" s="136"/>
      <c r="BJ151" s="136"/>
      <c r="BK151" s="136"/>
      <c r="BL151" s="136"/>
      <c r="BM151" s="136" t="s">
        <v>171</v>
      </c>
      <c r="BN151" s="424"/>
      <c r="BO151" s="182"/>
      <c r="BP151" s="182"/>
      <c r="BQ151" s="182"/>
      <c r="BR151" s="182"/>
      <c r="BS151" s="182"/>
      <c r="BT151" s="182"/>
      <c r="BU151" s="182"/>
      <c r="BV151" s="182"/>
      <c r="BW151" s="182"/>
      <c r="BX151" s="182"/>
      <c r="BY151" s="182"/>
      <c r="BZ151" s="182"/>
      <c r="CA151" s="182"/>
      <c r="CB151" s="182"/>
      <c r="CC151" s="182"/>
      <c r="CD151" s="182"/>
      <c r="CE151" s="238"/>
      <c r="CF151" s="238"/>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265"/>
      <c r="DL151" s="265"/>
      <c r="DM151" s="265"/>
      <c r="DN151" s="265"/>
      <c r="DO151" s="265"/>
      <c r="DP151" s="66"/>
      <c r="DQ151" s="66"/>
      <c r="DR151" s="66"/>
      <c r="DS151" s="66"/>
      <c r="DT151" s="268"/>
      <c r="DU151" s="268"/>
      <c r="DV151" s="268"/>
      <c r="DW151" s="268"/>
      <c r="DX151" s="267"/>
      <c r="DY151" s="256"/>
      <c r="DZ151" s="256"/>
      <c r="EA151" s="256"/>
      <c r="EB151" s="256"/>
      <c r="EC151" s="66"/>
      <c r="ED151" s="66"/>
      <c r="EE151" s="66"/>
      <c r="EF151" s="66"/>
      <c r="EG151" s="66"/>
      <c r="EH151" s="327"/>
      <c r="EI151" s="327"/>
      <c r="EJ151" s="327"/>
      <c r="EK151" s="327"/>
    </row>
    <row r="152" spans="1:141" ht="39.75" customHeight="1" x14ac:dyDescent="0.2">
      <c r="A152" s="365"/>
      <c r="B152" s="376"/>
      <c r="C152" s="362"/>
      <c r="D152" s="362"/>
      <c r="E152" s="160"/>
      <c r="F152" s="367"/>
      <c r="G152" s="160"/>
      <c r="H152" s="367"/>
      <c r="I152" s="367"/>
      <c r="J152" s="362"/>
      <c r="K152" s="181"/>
      <c r="L152" s="181"/>
      <c r="M152" s="181"/>
      <c r="N152" s="181"/>
      <c r="O152" s="362"/>
      <c r="P152" s="334"/>
      <c r="Q152" s="353"/>
      <c r="R152" s="334"/>
      <c r="S152" s="353"/>
      <c r="T152" s="356"/>
      <c r="U152" s="148"/>
      <c r="V152" s="156"/>
      <c r="W152" s="156"/>
      <c r="X152" s="156"/>
      <c r="Y152" s="150" t="s">
        <v>115</v>
      </c>
      <c r="Z152" s="134">
        <f>+IF(Y152='Tabla Valoración controles'!$D$4,'Tabla Valoración controles'!$F$4,IF('Mapa Corrupcion'!Y152='Tabla Valoración controles'!$D$5,'Tabla Valoración controles'!$F$5,IF(Y152=FORMULAS!$A$10,0,'Tabla Valoración controles'!$F$6)))</f>
        <v>0</v>
      </c>
      <c r="AA152" s="150"/>
      <c r="AB152" s="135">
        <f>+IF(AA152='Tabla Valoración controles'!$D$7,'Tabla Valoración controles'!$F$7,IF(Y152=FORMULAS!$A$10,0,'Tabla Valoración controles'!$F$8))</f>
        <v>0</v>
      </c>
      <c r="AC152" s="150"/>
      <c r="AD152" s="134">
        <f>+IF(AC152='Tabla Valoración controles'!$D$9,'Tabla Valoración controles'!$F$9,IF(Y152=FORMULAS!$A$10,0,'Tabla Valoración controles'!$F$10))</f>
        <v>0</v>
      </c>
      <c r="AE152" s="150"/>
      <c r="AF152" s="134">
        <f>+IF(AE152='Tabla Valoración controles'!$D$9,'Tabla Valoración controles'!$F$9,IF(AA152=FORMULAS!$A$10,0,'Tabla Valoración controles'!$F$10))</f>
        <v>0</v>
      </c>
      <c r="AG152" s="150"/>
      <c r="AH152" s="134">
        <f>+IF(AG152='Tabla Valoración controles'!$D$13,'Tabla Valoración controles'!$F$13,'Tabla Valoración controles'!$F$14)</f>
        <v>0</v>
      </c>
      <c r="AI152" s="193">
        <f t="shared" si="6"/>
        <v>0</v>
      </c>
      <c r="AJ152" s="151"/>
      <c r="AK152" s="152">
        <f>+IF(AJ152=[2]CONTROLES!$C$50,[2]CONTROLES!$D$50,[2]CONTROLES!$D$51)</f>
        <v>0</v>
      </c>
      <c r="AL152" s="151"/>
      <c r="AM152" s="152">
        <f>+IF(AL152=[2]CONTROLES!$C$52,[2]CONTROLES!$D$52,[2]CONTROLES!$D$53)</f>
        <v>0</v>
      </c>
      <c r="AN152" s="151"/>
      <c r="AO152" s="152">
        <f>+IF(AN152=[2]CONTROLES!$C$54,[2]CONTROLES!$D$54,[2]CONTROLES!$D$55)</f>
        <v>0</v>
      </c>
      <c r="AP152" s="151"/>
      <c r="AQ152" s="152">
        <f>+IF(AP152=[2]CONTROLES!$C$56,[2]CONTROLES!$D$56,IF(AP152=[2]CONTROLES!$C$57,[2]CONTROLES!$D$57,[2]CONTROLES!$D$58))</f>
        <v>0</v>
      </c>
      <c r="AR152" s="151"/>
      <c r="AS152" s="152">
        <f>+IF(AR152=[2]CONTROLES!$C$59,[2]CONTROLES!$D$59,[2]CONTROLES!$D$60)</f>
        <v>0</v>
      </c>
      <c r="AT152" s="151"/>
      <c r="AU152" s="152">
        <f>+IF(AT152=[2]CONTROLES!$C$61,[2]CONTROLES!$D$61,[2]CONTROLES!$D$62)</f>
        <v>0</v>
      </c>
      <c r="AV152" s="151"/>
      <c r="AW152" s="153">
        <f>+IF(AV152=[2]CONTROLES!$C$63,[2]CONTROLES!$D$63,IF(AV152=[2]CONTROLES!$C$64,[2]CONTROLES!$D$64,[2]CONTROLES!$D$65))</f>
        <v>0</v>
      </c>
      <c r="AX152" s="153">
        <f t="shared" si="7"/>
        <v>0</v>
      </c>
      <c r="AY152" s="154" t="str">
        <f t="shared" si="8"/>
        <v>Débil</v>
      </c>
      <c r="AZ152" s="362"/>
      <c r="BA152" s="334"/>
      <c r="BB152" s="417"/>
      <c r="BC152" s="353"/>
      <c r="BD152" s="356"/>
      <c r="BE152" s="356"/>
      <c r="BF152" s="136"/>
      <c r="BG152" s="136"/>
      <c r="BH152" s="136"/>
      <c r="BI152" s="136"/>
      <c r="BJ152" s="136"/>
      <c r="BK152" s="136"/>
      <c r="BL152" s="136"/>
      <c r="BM152" s="136" t="s">
        <v>171</v>
      </c>
      <c r="BN152" s="425"/>
      <c r="BO152" s="183"/>
      <c r="BP152" s="183"/>
      <c r="BQ152" s="183"/>
      <c r="BR152" s="183"/>
      <c r="BS152" s="183"/>
      <c r="BT152" s="183"/>
      <c r="BU152" s="183"/>
      <c r="BV152" s="183"/>
      <c r="BW152" s="183"/>
      <c r="BX152" s="183"/>
      <c r="BY152" s="183"/>
      <c r="BZ152" s="183"/>
      <c r="CA152" s="183"/>
      <c r="CB152" s="183"/>
      <c r="CC152" s="183"/>
      <c r="CD152" s="183"/>
      <c r="CE152" s="238"/>
      <c r="CF152" s="238"/>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290"/>
      <c r="DL152" s="290"/>
      <c r="DM152" s="290"/>
      <c r="DN152" s="290"/>
      <c r="DO152" s="290"/>
      <c r="DP152" s="66"/>
      <c r="DQ152" s="66"/>
      <c r="DR152" s="66"/>
      <c r="DS152" s="66"/>
      <c r="DT152" s="291"/>
      <c r="DU152" s="291"/>
      <c r="DV152" s="291"/>
      <c r="DW152" s="291"/>
      <c r="DX152" s="292"/>
      <c r="DY152" s="257"/>
      <c r="DZ152" s="257"/>
      <c r="EA152" s="257"/>
      <c r="EB152" s="257"/>
      <c r="EC152" s="66"/>
      <c r="ED152" s="66"/>
      <c r="EE152" s="66"/>
      <c r="EF152" s="66"/>
      <c r="EG152" s="66"/>
      <c r="EH152" s="328"/>
      <c r="EI152" s="328"/>
      <c r="EJ152" s="328"/>
      <c r="EK152" s="328"/>
    </row>
    <row r="153" spans="1:141" ht="39.75" hidden="1" customHeight="1" x14ac:dyDescent="0.2">
      <c r="A153" s="363"/>
      <c r="B153" s="368" t="s">
        <v>121</v>
      </c>
      <c r="C153" s="368" t="str">
        <f>VLOOKUP(B153,FORMULAS!$A$30:$B$46,2,0)</f>
        <v>OBJETIVO PROCESO</v>
      </c>
      <c r="D153" s="368" t="str">
        <f>VLOOKUP(B153,FORMULAS!$A$30:$C$46,3,0)</f>
        <v>RESPONSABLE</v>
      </c>
      <c r="E153" s="197"/>
      <c r="F153" s="366"/>
      <c r="G153" s="197"/>
      <c r="H153" s="371"/>
      <c r="I153" s="367"/>
      <c r="J153" s="187"/>
      <c r="K153" s="161"/>
      <c r="L153" s="161"/>
      <c r="M153" s="161"/>
      <c r="N153" s="161"/>
      <c r="O153" s="368" t="s">
        <v>3</v>
      </c>
      <c r="P153" s="335" t="str">
        <f>VLOOKUP(O153,FORMULAS!$A$77:$B$82,2,0)</f>
        <v>Probabilidad</v>
      </c>
      <c r="Q153" s="348" t="str">
        <f>+P153</f>
        <v>Probabilidad</v>
      </c>
      <c r="R153" s="335" t="e">
        <f>VLOOKUP(A153,'Impacto Ri Inhe'!$B$5:$AF$41,31,1)</f>
        <v>#N/A</v>
      </c>
      <c r="S153" s="348" t="e">
        <f>CONCATENATE(R153,"-",Q153)</f>
        <v>#N/A</v>
      </c>
      <c r="T153" s="326" t="e">
        <f>VLOOKUP(S153,FORMULAS!$I$77:$J$97,2,0)</f>
        <v>#N/A</v>
      </c>
      <c r="U153" s="162"/>
      <c r="V153" s="163"/>
      <c r="W153" s="163"/>
      <c r="X153" s="163"/>
      <c r="Y153" s="164" t="s">
        <v>115</v>
      </c>
      <c r="Z153" s="132">
        <f>+IF(Y153='Tabla Valoración controles'!$D$4,'Tabla Valoración controles'!$F$4,IF('Mapa Corrupcion'!Y153='Tabla Valoración controles'!$D$5,'Tabla Valoración controles'!$F$5,IF(Y153=FORMULAS!$A$10,0,'Tabla Valoración controles'!$F$6)))</f>
        <v>0</v>
      </c>
      <c r="AA153" s="164"/>
      <c r="AB153" s="133">
        <f>+IF(AA153='Tabla Valoración controles'!$D$7,'Tabla Valoración controles'!$F$7,IF(Y153=FORMULAS!$A$10,0,'Tabla Valoración controles'!$F$8))</f>
        <v>0</v>
      </c>
      <c r="AC153" s="164"/>
      <c r="AD153" s="132">
        <f>+IF(AC153='Tabla Valoración controles'!$D$9,'Tabla Valoración controles'!$F$9,IF(Y153=FORMULAS!$A$10,0,'Tabla Valoración controles'!$F$10))</f>
        <v>0</v>
      </c>
      <c r="AE153" s="164"/>
      <c r="AF153" s="132">
        <f>+IF(AE153='Tabla Valoración controles'!$D$9,'Tabla Valoración controles'!$F$9,IF(AA153=FORMULAS!$A$10,0,'Tabla Valoración controles'!$F$10))</f>
        <v>0</v>
      </c>
      <c r="AG153" s="164"/>
      <c r="AH153" s="132">
        <f>+IF(AG153='Tabla Valoración controles'!$D$13,'Tabla Valoración controles'!$F$13,'Tabla Valoración controles'!$F$14)</f>
        <v>0</v>
      </c>
      <c r="AI153" s="192">
        <f t="shared" si="6"/>
        <v>0</v>
      </c>
      <c r="AJ153" s="165"/>
      <c r="AK153" s="166">
        <f>+IF(AJ153=[2]CONTROLES!$C$50,[2]CONTROLES!$D$50,[2]CONTROLES!$D$51)</f>
        <v>0</v>
      </c>
      <c r="AL153" s="165"/>
      <c r="AM153" s="166">
        <f>+IF(AL153=[2]CONTROLES!$C$52,[2]CONTROLES!$D$52,[2]CONTROLES!$D$53)</f>
        <v>0</v>
      </c>
      <c r="AN153" s="165"/>
      <c r="AO153" s="166">
        <f>+IF(AN153=[2]CONTROLES!$C$54,[2]CONTROLES!$D$54,[2]CONTROLES!$D$55)</f>
        <v>0</v>
      </c>
      <c r="AP153" s="165"/>
      <c r="AQ153" s="166">
        <f>+IF(AP153=[2]CONTROLES!$C$56,[2]CONTROLES!$D$56,IF(AP153=[2]CONTROLES!$C$57,[2]CONTROLES!$D$57,[2]CONTROLES!$D$58))</f>
        <v>0</v>
      </c>
      <c r="AR153" s="165"/>
      <c r="AS153" s="166">
        <f>+IF(AR153=[2]CONTROLES!$C$59,[2]CONTROLES!$D$59,[2]CONTROLES!$D$60)</f>
        <v>0</v>
      </c>
      <c r="AT153" s="165"/>
      <c r="AU153" s="166">
        <f>+IF(AT153=[2]CONTROLES!$C$61,[2]CONTROLES!$D$61,[2]CONTROLES!$D$62)</f>
        <v>0</v>
      </c>
      <c r="AV153" s="165"/>
      <c r="AW153" s="167">
        <f>+IF(AV153=[2]CONTROLES!$C$63,[2]CONTROLES!$D$63,IF(AV153=[2]CONTROLES!$C$64,[2]CONTROLES!$D$64,[2]CONTROLES!$D$65))</f>
        <v>0</v>
      </c>
      <c r="AX153" s="167">
        <f t="shared" si="7"/>
        <v>0</v>
      </c>
      <c r="AY153" s="168" t="str">
        <f t="shared" si="8"/>
        <v>Débil</v>
      </c>
      <c r="AZ153" s="368" t="s">
        <v>3</v>
      </c>
      <c r="BA153" s="335" t="str">
        <f>VLOOKUP(AZ153,FORMULAS!$A$77:$B$82,2,0)</f>
        <v>Probabilidad</v>
      </c>
      <c r="BB153" s="418" t="e">
        <f>+R153</f>
        <v>#N/A</v>
      </c>
      <c r="BC153" s="348" t="e">
        <f>CONCATENATE(BB153,"-",BA153)</f>
        <v>#N/A</v>
      </c>
      <c r="BD153" s="326" t="e">
        <f>VLOOKUP(BC153,FORMULAS!$I$77:$J$97,2,0)</f>
        <v>#N/A</v>
      </c>
      <c r="BE153" s="326"/>
      <c r="BF153" s="66"/>
      <c r="BG153" s="66"/>
      <c r="BH153" s="169"/>
      <c r="BI153" s="66"/>
      <c r="BJ153" s="66"/>
      <c r="BK153" s="66"/>
      <c r="BL153" s="66"/>
      <c r="BM153" s="66" t="s">
        <v>171</v>
      </c>
      <c r="BN153" s="326"/>
      <c r="BO153" s="184"/>
      <c r="BP153" s="184"/>
      <c r="BQ153" s="184"/>
      <c r="BR153" s="184"/>
      <c r="BS153" s="184"/>
      <c r="BT153" s="184"/>
      <c r="BU153" s="184"/>
      <c r="BV153" s="184"/>
      <c r="BW153" s="184"/>
      <c r="BX153" s="184"/>
      <c r="BY153" s="184"/>
      <c r="BZ153" s="184"/>
      <c r="CA153" s="184"/>
      <c r="CB153" s="184"/>
      <c r="CC153" s="184"/>
      <c r="CD153" s="184"/>
      <c r="CE153" s="184"/>
      <c r="CF153" s="184"/>
      <c r="CG153" s="326"/>
      <c r="CH153" s="326"/>
      <c r="CI153" s="326"/>
      <c r="CJ153" s="326"/>
      <c r="CK153" s="326"/>
      <c r="CL153" s="326"/>
      <c r="CM153" s="326"/>
      <c r="CN153" s="326"/>
      <c r="CO153" s="326"/>
      <c r="CP153" s="326"/>
      <c r="CQ153" s="326"/>
      <c r="CR153" s="326"/>
      <c r="CS153" s="326"/>
      <c r="CT153" s="326"/>
      <c r="CU153" s="326"/>
      <c r="CV153" s="326"/>
      <c r="CW153" s="326"/>
      <c r="CX153" s="326"/>
      <c r="CY153" s="326"/>
      <c r="CZ153" s="326"/>
      <c r="DA153" s="326"/>
      <c r="DB153" s="326"/>
      <c r="DC153" s="326"/>
      <c r="DD153" s="326"/>
      <c r="DE153" s="326"/>
      <c r="DF153" s="326"/>
      <c r="DG153" s="326"/>
      <c r="DH153" s="326"/>
      <c r="DI153" s="326"/>
      <c r="DJ153" s="326"/>
      <c r="DK153" s="326"/>
      <c r="DL153" s="326"/>
      <c r="DM153" s="326"/>
      <c r="DN153" s="326"/>
      <c r="DO153" s="326"/>
      <c r="DP153" s="326"/>
      <c r="DQ153" s="326"/>
      <c r="DR153" s="326"/>
      <c r="DS153" s="326"/>
      <c r="DT153" s="258"/>
      <c r="DU153" s="258"/>
      <c r="DV153" s="258"/>
      <c r="DW153" s="258"/>
      <c r="DX153" s="258"/>
      <c r="DY153" s="258"/>
      <c r="DZ153" s="258"/>
      <c r="EA153" s="258"/>
      <c r="EB153" s="258"/>
      <c r="EC153" s="326"/>
      <c r="ED153" s="326"/>
      <c r="EE153" s="326"/>
      <c r="EF153" s="326"/>
      <c r="EG153" s="326"/>
      <c r="EH153" s="326"/>
      <c r="EI153" s="326"/>
      <c r="EJ153" s="326"/>
      <c r="EK153" s="326"/>
    </row>
    <row r="154" spans="1:141" ht="39.75" hidden="1" customHeight="1" x14ac:dyDescent="0.2">
      <c r="A154" s="364"/>
      <c r="B154" s="369"/>
      <c r="C154" s="369"/>
      <c r="D154" s="369"/>
      <c r="E154" s="197"/>
      <c r="F154" s="366"/>
      <c r="G154" s="197"/>
      <c r="H154" s="372"/>
      <c r="I154" s="367"/>
      <c r="J154" s="188"/>
      <c r="K154" s="170"/>
      <c r="L154" s="170"/>
      <c r="M154" s="170"/>
      <c r="N154" s="170"/>
      <c r="O154" s="369"/>
      <c r="P154" s="336"/>
      <c r="Q154" s="349"/>
      <c r="R154" s="336"/>
      <c r="S154" s="349"/>
      <c r="T154" s="327"/>
      <c r="U154" s="162"/>
      <c r="V154" s="163"/>
      <c r="W154" s="163"/>
      <c r="X154" s="163"/>
      <c r="Y154" s="164" t="s">
        <v>115</v>
      </c>
      <c r="Z154" s="132">
        <f>+IF(Y154='Tabla Valoración controles'!$D$4,'Tabla Valoración controles'!$F$4,IF('Mapa Corrupcion'!Y154='Tabla Valoración controles'!$D$5,'Tabla Valoración controles'!$F$5,IF(Y154=FORMULAS!$A$10,0,'Tabla Valoración controles'!$F$6)))</f>
        <v>0</v>
      </c>
      <c r="AA154" s="164"/>
      <c r="AB154" s="133">
        <f>+IF(AA154='Tabla Valoración controles'!$D$7,'Tabla Valoración controles'!$F$7,IF(Y154=FORMULAS!$A$10,0,'Tabla Valoración controles'!$F$8))</f>
        <v>0</v>
      </c>
      <c r="AC154" s="164"/>
      <c r="AD154" s="132">
        <f>+IF(AC154='Tabla Valoración controles'!$D$9,'Tabla Valoración controles'!$F$9,IF(Y154=FORMULAS!$A$10,0,'Tabla Valoración controles'!$F$10))</f>
        <v>0</v>
      </c>
      <c r="AE154" s="164"/>
      <c r="AF154" s="132">
        <f>+IF(AE154='Tabla Valoración controles'!$D$9,'Tabla Valoración controles'!$F$9,IF(AA154=FORMULAS!$A$10,0,'Tabla Valoración controles'!$F$10))</f>
        <v>0</v>
      </c>
      <c r="AG154" s="164"/>
      <c r="AH154" s="132">
        <f>+IF(AG154='Tabla Valoración controles'!$D$13,'Tabla Valoración controles'!$F$13,'Tabla Valoración controles'!$F$14)</f>
        <v>0</v>
      </c>
      <c r="AI154" s="192">
        <f t="shared" si="6"/>
        <v>0</v>
      </c>
      <c r="AJ154" s="165"/>
      <c r="AK154" s="166">
        <f>+IF(AJ154=[2]CONTROLES!$C$50,[2]CONTROLES!$D$50,[2]CONTROLES!$D$51)</f>
        <v>0</v>
      </c>
      <c r="AL154" s="165"/>
      <c r="AM154" s="166">
        <f>+IF(AL154=[2]CONTROLES!$C$52,[2]CONTROLES!$D$52,[2]CONTROLES!$D$53)</f>
        <v>0</v>
      </c>
      <c r="AN154" s="165"/>
      <c r="AO154" s="166">
        <f>+IF(AN154=[2]CONTROLES!$C$54,[2]CONTROLES!$D$54,[2]CONTROLES!$D$55)</f>
        <v>0</v>
      </c>
      <c r="AP154" s="165"/>
      <c r="AQ154" s="166">
        <f>+IF(AP154=[2]CONTROLES!$C$56,[2]CONTROLES!$D$56,IF(AP154=[2]CONTROLES!$C$57,[2]CONTROLES!$D$57,[2]CONTROLES!$D$58))</f>
        <v>0</v>
      </c>
      <c r="AR154" s="165"/>
      <c r="AS154" s="166">
        <f>+IF(AR154=[2]CONTROLES!$C$59,[2]CONTROLES!$D$59,[2]CONTROLES!$D$60)</f>
        <v>0</v>
      </c>
      <c r="AT154" s="165"/>
      <c r="AU154" s="166">
        <f>+IF(AT154=[2]CONTROLES!$C$61,[2]CONTROLES!$D$61,[2]CONTROLES!$D$62)</f>
        <v>0</v>
      </c>
      <c r="AV154" s="165"/>
      <c r="AW154" s="167">
        <f>+IF(AV154=[2]CONTROLES!$C$63,[2]CONTROLES!$D$63,IF(AV154=[2]CONTROLES!$C$64,[2]CONTROLES!$D$64,[2]CONTROLES!$D$65))</f>
        <v>0</v>
      </c>
      <c r="AX154" s="167">
        <f t="shared" si="7"/>
        <v>0</v>
      </c>
      <c r="AY154" s="168" t="str">
        <f t="shared" si="8"/>
        <v>Débil</v>
      </c>
      <c r="AZ154" s="369"/>
      <c r="BA154" s="336"/>
      <c r="BB154" s="419"/>
      <c r="BC154" s="349"/>
      <c r="BD154" s="327"/>
      <c r="BE154" s="327"/>
      <c r="BF154" s="66"/>
      <c r="BG154" s="66"/>
      <c r="BH154" s="169"/>
      <c r="BI154" s="66"/>
      <c r="BJ154" s="66"/>
      <c r="BK154" s="66"/>
      <c r="BL154" s="66"/>
      <c r="BM154" s="66" t="s">
        <v>171</v>
      </c>
      <c r="BN154" s="327"/>
      <c r="BO154" s="185"/>
      <c r="BP154" s="185"/>
      <c r="BQ154" s="185"/>
      <c r="BR154" s="185"/>
      <c r="BS154" s="185"/>
      <c r="BT154" s="185"/>
      <c r="BU154" s="185"/>
      <c r="BV154" s="185"/>
      <c r="BW154" s="185"/>
      <c r="BX154" s="185"/>
      <c r="BY154" s="185"/>
      <c r="BZ154" s="185"/>
      <c r="CA154" s="185"/>
      <c r="CB154" s="185"/>
      <c r="CC154" s="185"/>
      <c r="CD154" s="185"/>
      <c r="CE154" s="185"/>
      <c r="CF154" s="185"/>
      <c r="CG154" s="327"/>
      <c r="CH154" s="327"/>
      <c r="CI154" s="327"/>
      <c r="CJ154" s="327"/>
      <c r="CK154" s="327"/>
      <c r="CL154" s="327"/>
      <c r="CM154" s="327"/>
      <c r="CN154" s="327"/>
      <c r="CO154" s="327"/>
      <c r="CP154" s="327"/>
      <c r="CQ154" s="327"/>
      <c r="CR154" s="327"/>
      <c r="CS154" s="327"/>
      <c r="CT154" s="327"/>
      <c r="CU154" s="327"/>
      <c r="CV154" s="327"/>
      <c r="CW154" s="327"/>
      <c r="CX154" s="327"/>
      <c r="CY154" s="327"/>
      <c r="CZ154" s="327"/>
      <c r="DA154" s="327"/>
      <c r="DB154" s="327"/>
      <c r="DC154" s="327"/>
      <c r="DD154" s="327"/>
      <c r="DE154" s="327"/>
      <c r="DF154" s="327"/>
      <c r="DG154" s="327"/>
      <c r="DH154" s="327"/>
      <c r="DI154" s="327"/>
      <c r="DJ154" s="327"/>
      <c r="DK154" s="327"/>
      <c r="DL154" s="327"/>
      <c r="DM154" s="327"/>
      <c r="DN154" s="327"/>
      <c r="DO154" s="327"/>
      <c r="DP154" s="327"/>
      <c r="DQ154" s="327"/>
      <c r="DR154" s="327"/>
      <c r="DS154" s="327"/>
      <c r="DT154" s="256"/>
      <c r="DU154" s="256"/>
      <c r="DV154" s="256"/>
      <c r="DW154" s="256"/>
      <c r="DX154" s="256"/>
      <c r="DY154" s="256"/>
      <c r="DZ154" s="256"/>
      <c r="EA154" s="256"/>
      <c r="EB154" s="256"/>
      <c r="EC154" s="327"/>
      <c r="ED154" s="327"/>
      <c r="EE154" s="327"/>
      <c r="EF154" s="327"/>
      <c r="EG154" s="327"/>
      <c r="EH154" s="327"/>
      <c r="EI154" s="327"/>
      <c r="EJ154" s="327"/>
      <c r="EK154" s="327"/>
    </row>
    <row r="155" spans="1:141" ht="39.75" hidden="1" customHeight="1" x14ac:dyDescent="0.2">
      <c r="A155" s="364"/>
      <c r="B155" s="369"/>
      <c r="C155" s="369"/>
      <c r="D155" s="369"/>
      <c r="E155" s="197"/>
      <c r="F155" s="366"/>
      <c r="G155" s="197"/>
      <c r="H155" s="372"/>
      <c r="I155" s="367"/>
      <c r="J155" s="188"/>
      <c r="K155" s="170"/>
      <c r="L155" s="170"/>
      <c r="M155" s="170"/>
      <c r="N155" s="170"/>
      <c r="O155" s="369"/>
      <c r="P155" s="336"/>
      <c r="Q155" s="349"/>
      <c r="R155" s="336"/>
      <c r="S155" s="349"/>
      <c r="T155" s="327"/>
      <c r="U155" s="162"/>
      <c r="V155" s="163"/>
      <c r="W155" s="163"/>
      <c r="X155" s="163"/>
      <c r="Y155" s="164" t="s">
        <v>115</v>
      </c>
      <c r="Z155" s="132">
        <f>+IF(Y155='Tabla Valoración controles'!$D$4,'Tabla Valoración controles'!$F$4,IF('Mapa Corrupcion'!Y155='Tabla Valoración controles'!$D$5,'Tabla Valoración controles'!$F$5,IF(Y155=FORMULAS!$A$10,0,'Tabla Valoración controles'!$F$6)))</f>
        <v>0</v>
      </c>
      <c r="AA155" s="164"/>
      <c r="AB155" s="133">
        <f>+IF(AA155='Tabla Valoración controles'!$D$7,'Tabla Valoración controles'!$F$7,IF(Y155=FORMULAS!$A$10,0,'Tabla Valoración controles'!$F$8))</f>
        <v>0</v>
      </c>
      <c r="AC155" s="164"/>
      <c r="AD155" s="132">
        <f>+IF(AC155='Tabla Valoración controles'!$D$9,'Tabla Valoración controles'!$F$9,IF(Y155=FORMULAS!$A$10,0,'Tabla Valoración controles'!$F$10))</f>
        <v>0</v>
      </c>
      <c r="AE155" s="164"/>
      <c r="AF155" s="132">
        <f>+IF(AE155='Tabla Valoración controles'!$D$9,'Tabla Valoración controles'!$F$9,IF(AA155=FORMULAS!$A$10,0,'Tabla Valoración controles'!$F$10))</f>
        <v>0</v>
      </c>
      <c r="AG155" s="164"/>
      <c r="AH155" s="132">
        <f>+IF(AG155='Tabla Valoración controles'!$D$13,'Tabla Valoración controles'!$F$13,'Tabla Valoración controles'!$F$14)</f>
        <v>0</v>
      </c>
      <c r="AI155" s="192">
        <f t="shared" si="6"/>
        <v>0</v>
      </c>
      <c r="AJ155" s="165"/>
      <c r="AK155" s="166">
        <f>+IF(AJ155=[2]CONTROLES!$C$50,[2]CONTROLES!$D$50,[2]CONTROLES!$D$51)</f>
        <v>0</v>
      </c>
      <c r="AL155" s="165"/>
      <c r="AM155" s="166">
        <f>+IF(AL155=[2]CONTROLES!$C$52,[2]CONTROLES!$D$52,[2]CONTROLES!$D$53)</f>
        <v>0</v>
      </c>
      <c r="AN155" s="165"/>
      <c r="AO155" s="166">
        <f>+IF(AN155=[2]CONTROLES!$C$54,[2]CONTROLES!$D$54,[2]CONTROLES!$D$55)</f>
        <v>0</v>
      </c>
      <c r="AP155" s="165"/>
      <c r="AQ155" s="166">
        <f>+IF(AP155=[2]CONTROLES!$C$56,[2]CONTROLES!$D$56,IF(AP155=[2]CONTROLES!$C$57,[2]CONTROLES!$D$57,[2]CONTROLES!$D$58))</f>
        <v>0</v>
      </c>
      <c r="AR155" s="165"/>
      <c r="AS155" s="166">
        <f>+IF(AR155=[2]CONTROLES!$C$59,[2]CONTROLES!$D$59,[2]CONTROLES!$D$60)</f>
        <v>0</v>
      </c>
      <c r="AT155" s="165"/>
      <c r="AU155" s="166">
        <f>+IF(AT155=[2]CONTROLES!$C$61,[2]CONTROLES!$D$61,[2]CONTROLES!$D$62)</f>
        <v>0</v>
      </c>
      <c r="AV155" s="165"/>
      <c r="AW155" s="167">
        <f>+IF(AV155=[2]CONTROLES!$C$63,[2]CONTROLES!$D$63,IF(AV155=[2]CONTROLES!$C$64,[2]CONTROLES!$D$64,[2]CONTROLES!$D$65))</f>
        <v>0</v>
      </c>
      <c r="AX155" s="167">
        <f t="shared" si="7"/>
        <v>0</v>
      </c>
      <c r="AY155" s="168" t="str">
        <f t="shared" si="8"/>
        <v>Débil</v>
      </c>
      <c r="AZ155" s="369"/>
      <c r="BA155" s="336"/>
      <c r="BB155" s="419"/>
      <c r="BC155" s="349"/>
      <c r="BD155" s="327"/>
      <c r="BE155" s="327"/>
      <c r="BF155" s="66"/>
      <c r="BG155" s="66"/>
      <c r="BH155" s="169"/>
      <c r="BI155" s="66"/>
      <c r="BJ155" s="66"/>
      <c r="BK155" s="66"/>
      <c r="BL155" s="66"/>
      <c r="BM155" s="66" t="s">
        <v>171</v>
      </c>
      <c r="BN155" s="327"/>
      <c r="BO155" s="185"/>
      <c r="BP155" s="185"/>
      <c r="BQ155" s="185"/>
      <c r="BR155" s="185"/>
      <c r="BS155" s="185"/>
      <c r="BT155" s="185"/>
      <c r="BU155" s="185"/>
      <c r="BV155" s="185"/>
      <c r="BW155" s="185"/>
      <c r="BX155" s="185"/>
      <c r="BY155" s="185"/>
      <c r="BZ155" s="185"/>
      <c r="CA155" s="185"/>
      <c r="CB155" s="185"/>
      <c r="CC155" s="185"/>
      <c r="CD155" s="185"/>
      <c r="CE155" s="185"/>
      <c r="CF155" s="185"/>
      <c r="CG155" s="327"/>
      <c r="CH155" s="327"/>
      <c r="CI155" s="327"/>
      <c r="CJ155" s="327"/>
      <c r="CK155" s="327"/>
      <c r="CL155" s="327"/>
      <c r="CM155" s="327"/>
      <c r="CN155" s="327"/>
      <c r="CO155" s="327"/>
      <c r="CP155" s="327"/>
      <c r="CQ155" s="327"/>
      <c r="CR155" s="327"/>
      <c r="CS155" s="327"/>
      <c r="CT155" s="327"/>
      <c r="CU155" s="327"/>
      <c r="CV155" s="327"/>
      <c r="CW155" s="327"/>
      <c r="CX155" s="327"/>
      <c r="CY155" s="327"/>
      <c r="CZ155" s="327"/>
      <c r="DA155" s="327"/>
      <c r="DB155" s="327"/>
      <c r="DC155" s="327"/>
      <c r="DD155" s="327"/>
      <c r="DE155" s="327"/>
      <c r="DF155" s="327"/>
      <c r="DG155" s="327"/>
      <c r="DH155" s="327"/>
      <c r="DI155" s="327"/>
      <c r="DJ155" s="327"/>
      <c r="DK155" s="327"/>
      <c r="DL155" s="327"/>
      <c r="DM155" s="327"/>
      <c r="DN155" s="327"/>
      <c r="DO155" s="327"/>
      <c r="DP155" s="327"/>
      <c r="DQ155" s="327"/>
      <c r="DR155" s="327"/>
      <c r="DS155" s="327"/>
      <c r="DT155" s="256"/>
      <c r="DU155" s="256"/>
      <c r="DV155" s="256"/>
      <c r="DW155" s="256"/>
      <c r="DX155" s="256"/>
      <c r="DY155" s="256"/>
      <c r="DZ155" s="256"/>
      <c r="EA155" s="256"/>
      <c r="EB155" s="256"/>
      <c r="EC155" s="327"/>
      <c r="ED155" s="327"/>
      <c r="EE155" s="327"/>
      <c r="EF155" s="327"/>
      <c r="EG155" s="327"/>
      <c r="EH155" s="327"/>
      <c r="EI155" s="327"/>
      <c r="EJ155" s="327"/>
      <c r="EK155" s="327"/>
    </row>
    <row r="156" spans="1:141" ht="39.75" hidden="1" customHeight="1" x14ac:dyDescent="0.2">
      <c r="A156" s="364"/>
      <c r="B156" s="369"/>
      <c r="C156" s="369"/>
      <c r="D156" s="369"/>
      <c r="E156" s="197"/>
      <c r="F156" s="366"/>
      <c r="G156" s="197"/>
      <c r="H156" s="372"/>
      <c r="I156" s="367"/>
      <c r="J156" s="188"/>
      <c r="K156" s="170"/>
      <c r="L156" s="170"/>
      <c r="M156" s="170"/>
      <c r="N156" s="170"/>
      <c r="O156" s="369"/>
      <c r="P156" s="336"/>
      <c r="Q156" s="349"/>
      <c r="R156" s="336"/>
      <c r="S156" s="349"/>
      <c r="T156" s="327"/>
      <c r="U156" s="162"/>
      <c r="V156" s="163"/>
      <c r="W156" s="163"/>
      <c r="X156" s="163"/>
      <c r="Y156" s="164" t="s">
        <v>115</v>
      </c>
      <c r="Z156" s="132">
        <f>+IF(Y156='Tabla Valoración controles'!$D$4,'Tabla Valoración controles'!$F$4,IF('Mapa Corrupcion'!Y156='Tabla Valoración controles'!$D$5,'Tabla Valoración controles'!$F$5,IF(Y156=FORMULAS!$A$10,0,'Tabla Valoración controles'!$F$6)))</f>
        <v>0</v>
      </c>
      <c r="AA156" s="164"/>
      <c r="AB156" s="133">
        <f>+IF(AA156='Tabla Valoración controles'!$D$7,'Tabla Valoración controles'!$F$7,IF(Y156=FORMULAS!$A$10,0,'Tabla Valoración controles'!$F$8))</f>
        <v>0</v>
      </c>
      <c r="AC156" s="164"/>
      <c r="AD156" s="132">
        <f>+IF(AC156='Tabla Valoración controles'!$D$9,'Tabla Valoración controles'!$F$9,IF(Y156=FORMULAS!$A$10,0,'Tabla Valoración controles'!$F$10))</f>
        <v>0</v>
      </c>
      <c r="AE156" s="164"/>
      <c r="AF156" s="132">
        <f>+IF(AE156='Tabla Valoración controles'!$D$9,'Tabla Valoración controles'!$F$9,IF(AA156=FORMULAS!$A$10,0,'Tabla Valoración controles'!$F$10))</f>
        <v>0</v>
      </c>
      <c r="AG156" s="164"/>
      <c r="AH156" s="132">
        <f>+IF(AG156='Tabla Valoración controles'!$D$13,'Tabla Valoración controles'!$F$13,'Tabla Valoración controles'!$F$14)</f>
        <v>0</v>
      </c>
      <c r="AI156" s="192">
        <f t="shared" si="6"/>
        <v>0</v>
      </c>
      <c r="AJ156" s="165"/>
      <c r="AK156" s="166">
        <f>+IF(AJ156=[2]CONTROLES!$C$50,[2]CONTROLES!$D$50,[2]CONTROLES!$D$51)</f>
        <v>0</v>
      </c>
      <c r="AL156" s="165"/>
      <c r="AM156" s="166">
        <f>+IF(AL156=[2]CONTROLES!$C$52,[2]CONTROLES!$D$52,[2]CONTROLES!$D$53)</f>
        <v>0</v>
      </c>
      <c r="AN156" s="165"/>
      <c r="AO156" s="166">
        <f>+IF(AN156=[2]CONTROLES!$C$54,[2]CONTROLES!$D$54,[2]CONTROLES!$D$55)</f>
        <v>0</v>
      </c>
      <c r="AP156" s="165"/>
      <c r="AQ156" s="166">
        <f>+IF(AP156=[2]CONTROLES!$C$56,[2]CONTROLES!$D$56,IF(AP156=[2]CONTROLES!$C$57,[2]CONTROLES!$D$57,[2]CONTROLES!$D$58))</f>
        <v>0</v>
      </c>
      <c r="AR156" s="165"/>
      <c r="AS156" s="166">
        <f>+IF(AR156=[2]CONTROLES!$C$59,[2]CONTROLES!$D$59,[2]CONTROLES!$D$60)</f>
        <v>0</v>
      </c>
      <c r="AT156" s="165"/>
      <c r="AU156" s="166">
        <f>+IF(AT156=[2]CONTROLES!$C$61,[2]CONTROLES!$D$61,[2]CONTROLES!$D$62)</f>
        <v>0</v>
      </c>
      <c r="AV156" s="165"/>
      <c r="AW156" s="167">
        <f>+IF(AV156=[2]CONTROLES!$C$63,[2]CONTROLES!$D$63,IF(AV156=[2]CONTROLES!$C$64,[2]CONTROLES!$D$64,[2]CONTROLES!$D$65))</f>
        <v>0</v>
      </c>
      <c r="AX156" s="167">
        <f t="shared" si="7"/>
        <v>0</v>
      </c>
      <c r="AY156" s="168" t="str">
        <f t="shared" si="8"/>
        <v>Débil</v>
      </c>
      <c r="AZ156" s="369"/>
      <c r="BA156" s="336"/>
      <c r="BB156" s="419"/>
      <c r="BC156" s="349"/>
      <c r="BD156" s="327"/>
      <c r="BE156" s="327"/>
      <c r="BF156" s="66"/>
      <c r="BG156" s="66"/>
      <c r="BH156" s="169"/>
      <c r="BI156" s="66"/>
      <c r="BJ156" s="66"/>
      <c r="BK156" s="66"/>
      <c r="BL156" s="66"/>
      <c r="BM156" s="66" t="s">
        <v>171</v>
      </c>
      <c r="BN156" s="327"/>
      <c r="BO156" s="185"/>
      <c r="BP156" s="185"/>
      <c r="BQ156" s="185"/>
      <c r="BR156" s="185"/>
      <c r="BS156" s="185"/>
      <c r="BT156" s="185"/>
      <c r="BU156" s="185"/>
      <c r="BV156" s="185"/>
      <c r="BW156" s="185"/>
      <c r="BX156" s="185"/>
      <c r="BY156" s="185"/>
      <c r="BZ156" s="185"/>
      <c r="CA156" s="185"/>
      <c r="CB156" s="185"/>
      <c r="CC156" s="185"/>
      <c r="CD156" s="185"/>
      <c r="CE156" s="185"/>
      <c r="CF156" s="185"/>
      <c r="CG156" s="327"/>
      <c r="CH156" s="327"/>
      <c r="CI156" s="327"/>
      <c r="CJ156" s="327"/>
      <c r="CK156" s="327"/>
      <c r="CL156" s="327"/>
      <c r="CM156" s="327"/>
      <c r="CN156" s="327"/>
      <c r="CO156" s="327"/>
      <c r="CP156" s="327"/>
      <c r="CQ156" s="327"/>
      <c r="CR156" s="327"/>
      <c r="CS156" s="327"/>
      <c r="CT156" s="327"/>
      <c r="CU156" s="327"/>
      <c r="CV156" s="327"/>
      <c r="CW156" s="327"/>
      <c r="CX156" s="327"/>
      <c r="CY156" s="327"/>
      <c r="CZ156" s="327"/>
      <c r="DA156" s="327"/>
      <c r="DB156" s="327"/>
      <c r="DC156" s="327"/>
      <c r="DD156" s="327"/>
      <c r="DE156" s="327"/>
      <c r="DF156" s="327"/>
      <c r="DG156" s="327"/>
      <c r="DH156" s="327"/>
      <c r="DI156" s="327"/>
      <c r="DJ156" s="327"/>
      <c r="DK156" s="327"/>
      <c r="DL156" s="327"/>
      <c r="DM156" s="327"/>
      <c r="DN156" s="327"/>
      <c r="DO156" s="327"/>
      <c r="DP156" s="327"/>
      <c r="DQ156" s="327"/>
      <c r="DR156" s="327"/>
      <c r="DS156" s="327"/>
      <c r="DT156" s="256"/>
      <c r="DU156" s="256"/>
      <c r="DV156" s="256"/>
      <c r="DW156" s="256"/>
      <c r="DX156" s="256"/>
      <c r="DY156" s="256"/>
      <c r="DZ156" s="256"/>
      <c r="EA156" s="256"/>
      <c r="EB156" s="256"/>
      <c r="EC156" s="327"/>
      <c r="ED156" s="327"/>
      <c r="EE156" s="327"/>
      <c r="EF156" s="327"/>
      <c r="EG156" s="327"/>
      <c r="EH156" s="327"/>
      <c r="EI156" s="327"/>
      <c r="EJ156" s="327"/>
      <c r="EK156" s="327"/>
    </row>
    <row r="157" spans="1:141" ht="39.75" hidden="1" customHeight="1" x14ac:dyDescent="0.2">
      <c r="A157" s="364"/>
      <c r="B157" s="369"/>
      <c r="C157" s="369"/>
      <c r="D157" s="369"/>
      <c r="E157" s="197"/>
      <c r="F157" s="366"/>
      <c r="G157" s="197"/>
      <c r="H157" s="372"/>
      <c r="I157" s="367"/>
      <c r="J157" s="188"/>
      <c r="K157" s="170"/>
      <c r="L157" s="170"/>
      <c r="M157" s="170"/>
      <c r="N157" s="170"/>
      <c r="O157" s="369"/>
      <c r="P157" s="336"/>
      <c r="Q157" s="349"/>
      <c r="R157" s="336"/>
      <c r="S157" s="349"/>
      <c r="T157" s="327"/>
      <c r="U157" s="162"/>
      <c r="V157" s="163"/>
      <c r="W157" s="163"/>
      <c r="X157" s="163"/>
      <c r="Y157" s="164" t="s">
        <v>115</v>
      </c>
      <c r="Z157" s="132">
        <f>+IF(Y157='Tabla Valoración controles'!$D$4,'Tabla Valoración controles'!$F$4,IF('Mapa Corrupcion'!Y157='Tabla Valoración controles'!$D$5,'Tabla Valoración controles'!$F$5,IF(Y157=FORMULAS!$A$10,0,'Tabla Valoración controles'!$F$6)))</f>
        <v>0</v>
      </c>
      <c r="AA157" s="164"/>
      <c r="AB157" s="133">
        <f>+IF(AA157='Tabla Valoración controles'!$D$7,'Tabla Valoración controles'!$F$7,IF(Y157=FORMULAS!$A$10,0,'Tabla Valoración controles'!$F$8))</f>
        <v>0</v>
      </c>
      <c r="AC157" s="164"/>
      <c r="AD157" s="132">
        <f>+IF(AC157='Tabla Valoración controles'!$D$9,'Tabla Valoración controles'!$F$9,IF(Y157=FORMULAS!$A$10,0,'Tabla Valoración controles'!$F$10))</f>
        <v>0</v>
      </c>
      <c r="AE157" s="164"/>
      <c r="AF157" s="132">
        <f>+IF(AE157='Tabla Valoración controles'!$D$9,'Tabla Valoración controles'!$F$9,IF(AA157=FORMULAS!$A$10,0,'Tabla Valoración controles'!$F$10))</f>
        <v>0</v>
      </c>
      <c r="AG157" s="164"/>
      <c r="AH157" s="132">
        <f>+IF(AG157='Tabla Valoración controles'!$D$13,'Tabla Valoración controles'!$F$13,'Tabla Valoración controles'!$F$14)</f>
        <v>0</v>
      </c>
      <c r="AI157" s="192">
        <f t="shared" si="6"/>
        <v>0</v>
      </c>
      <c r="AJ157" s="165"/>
      <c r="AK157" s="166">
        <f>+IF(AJ157=[2]CONTROLES!$C$50,[2]CONTROLES!$D$50,[2]CONTROLES!$D$51)</f>
        <v>0</v>
      </c>
      <c r="AL157" s="165"/>
      <c r="AM157" s="166">
        <f>+IF(AL157=[2]CONTROLES!$C$52,[2]CONTROLES!$D$52,[2]CONTROLES!$D$53)</f>
        <v>0</v>
      </c>
      <c r="AN157" s="165"/>
      <c r="AO157" s="166">
        <f>+IF(AN157=[2]CONTROLES!$C$54,[2]CONTROLES!$D$54,[2]CONTROLES!$D$55)</f>
        <v>0</v>
      </c>
      <c r="AP157" s="165"/>
      <c r="AQ157" s="166">
        <f>+IF(AP157=[2]CONTROLES!$C$56,[2]CONTROLES!$D$56,IF(AP157=[2]CONTROLES!$C$57,[2]CONTROLES!$D$57,[2]CONTROLES!$D$58))</f>
        <v>0</v>
      </c>
      <c r="AR157" s="165"/>
      <c r="AS157" s="166">
        <f>+IF(AR157=[2]CONTROLES!$C$59,[2]CONTROLES!$D$59,[2]CONTROLES!$D$60)</f>
        <v>0</v>
      </c>
      <c r="AT157" s="165"/>
      <c r="AU157" s="166">
        <f>+IF(AT157=[2]CONTROLES!$C$61,[2]CONTROLES!$D$61,[2]CONTROLES!$D$62)</f>
        <v>0</v>
      </c>
      <c r="AV157" s="165"/>
      <c r="AW157" s="167">
        <f>+IF(AV157=[2]CONTROLES!$C$63,[2]CONTROLES!$D$63,IF(AV157=[2]CONTROLES!$C$64,[2]CONTROLES!$D$64,[2]CONTROLES!$D$65))</f>
        <v>0</v>
      </c>
      <c r="AX157" s="167">
        <f t="shared" si="7"/>
        <v>0</v>
      </c>
      <c r="AY157" s="168" t="str">
        <f t="shared" si="8"/>
        <v>Débil</v>
      </c>
      <c r="AZ157" s="369"/>
      <c r="BA157" s="336"/>
      <c r="BB157" s="419"/>
      <c r="BC157" s="349"/>
      <c r="BD157" s="327"/>
      <c r="BE157" s="327"/>
      <c r="BF157" s="66"/>
      <c r="BG157" s="66"/>
      <c r="BH157" s="169"/>
      <c r="BI157" s="66"/>
      <c r="BJ157" s="66"/>
      <c r="BK157" s="66"/>
      <c r="BL157" s="66"/>
      <c r="BM157" s="66" t="s">
        <v>171</v>
      </c>
      <c r="BN157" s="327"/>
      <c r="BO157" s="185"/>
      <c r="BP157" s="185"/>
      <c r="BQ157" s="185"/>
      <c r="BR157" s="185"/>
      <c r="BS157" s="185"/>
      <c r="BT157" s="185"/>
      <c r="BU157" s="185"/>
      <c r="BV157" s="185"/>
      <c r="BW157" s="185"/>
      <c r="BX157" s="185"/>
      <c r="BY157" s="185"/>
      <c r="BZ157" s="185"/>
      <c r="CA157" s="185"/>
      <c r="CB157" s="185"/>
      <c r="CC157" s="185"/>
      <c r="CD157" s="185"/>
      <c r="CE157" s="185"/>
      <c r="CF157" s="185"/>
      <c r="CG157" s="327"/>
      <c r="CH157" s="327"/>
      <c r="CI157" s="327"/>
      <c r="CJ157" s="327"/>
      <c r="CK157" s="327"/>
      <c r="CL157" s="327"/>
      <c r="CM157" s="327"/>
      <c r="CN157" s="327"/>
      <c r="CO157" s="327"/>
      <c r="CP157" s="327"/>
      <c r="CQ157" s="327"/>
      <c r="CR157" s="327"/>
      <c r="CS157" s="327"/>
      <c r="CT157" s="327"/>
      <c r="CU157" s="327"/>
      <c r="CV157" s="327"/>
      <c r="CW157" s="327"/>
      <c r="CX157" s="327"/>
      <c r="CY157" s="327"/>
      <c r="CZ157" s="327"/>
      <c r="DA157" s="327"/>
      <c r="DB157" s="327"/>
      <c r="DC157" s="327"/>
      <c r="DD157" s="327"/>
      <c r="DE157" s="327"/>
      <c r="DF157" s="327"/>
      <c r="DG157" s="327"/>
      <c r="DH157" s="327"/>
      <c r="DI157" s="327"/>
      <c r="DJ157" s="327"/>
      <c r="DK157" s="327"/>
      <c r="DL157" s="327"/>
      <c r="DM157" s="327"/>
      <c r="DN157" s="327"/>
      <c r="DO157" s="327"/>
      <c r="DP157" s="327"/>
      <c r="DQ157" s="327"/>
      <c r="DR157" s="327"/>
      <c r="DS157" s="327"/>
      <c r="DT157" s="256"/>
      <c r="DU157" s="256"/>
      <c r="DV157" s="256"/>
      <c r="DW157" s="256"/>
      <c r="DX157" s="256"/>
      <c r="DY157" s="256"/>
      <c r="DZ157" s="256"/>
      <c r="EA157" s="256"/>
      <c r="EB157" s="256"/>
      <c r="EC157" s="327"/>
      <c r="ED157" s="327"/>
      <c r="EE157" s="327"/>
      <c r="EF157" s="327"/>
      <c r="EG157" s="327"/>
      <c r="EH157" s="327"/>
      <c r="EI157" s="327"/>
      <c r="EJ157" s="327"/>
      <c r="EK157" s="327"/>
    </row>
    <row r="158" spans="1:141" ht="39.75" hidden="1" customHeight="1" x14ac:dyDescent="0.2">
      <c r="A158" s="365"/>
      <c r="B158" s="370"/>
      <c r="C158" s="370"/>
      <c r="D158" s="370"/>
      <c r="E158" s="197"/>
      <c r="F158" s="366"/>
      <c r="G158" s="197"/>
      <c r="H158" s="373"/>
      <c r="I158" s="367"/>
      <c r="J158" s="189"/>
      <c r="K158" s="171"/>
      <c r="L158" s="171"/>
      <c r="M158" s="171"/>
      <c r="N158" s="171"/>
      <c r="O158" s="370"/>
      <c r="P158" s="337"/>
      <c r="Q158" s="350"/>
      <c r="R158" s="337"/>
      <c r="S158" s="350"/>
      <c r="T158" s="328"/>
      <c r="U158" s="162"/>
      <c r="V158" s="163"/>
      <c r="W158" s="163"/>
      <c r="X158" s="163"/>
      <c r="Y158" s="164" t="s">
        <v>115</v>
      </c>
      <c r="Z158" s="132">
        <f>+IF(Y158='Tabla Valoración controles'!$D$4,'Tabla Valoración controles'!$F$4,IF('Mapa Corrupcion'!Y158='Tabla Valoración controles'!$D$5,'Tabla Valoración controles'!$F$5,IF(Y158=FORMULAS!$A$10,0,'Tabla Valoración controles'!$F$6)))</f>
        <v>0</v>
      </c>
      <c r="AA158" s="164"/>
      <c r="AB158" s="133">
        <f>+IF(AA158='Tabla Valoración controles'!$D$7,'Tabla Valoración controles'!$F$7,IF(Y158=FORMULAS!$A$10,0,'Tabla Valoración controles'!$F$8))</f>
        <v>0</v>
      </c>
      <c r="AC158" s="164"/>
      <c r="AD158" s="132">
        <f>+IF(AC158='Tabla Valoración controles'!$D$9,'Tabla Valoración controles'!$F$9,IF(Y158=FORMULAS!$A$10,0,'Tabla Valoración controles'!$F$10))</f>
        <v>0</v>
      </c>
      <c r="AE158" s="164"/>
      <c r="AF158" s="132">
        <f>+IF(AE158='Tabla Valoración controles'!$D$9,'Tabla Valoración controles'!$F$9,IF(AA158=FORMULAS!$A$10,0,'Tabla Valoración controles'!$F$10))</f>
        <v>0</v>
      </c>
      <c r="AG158" s="164"/>
      <c r="AH158" s="132">
        <f>+IF(AG158='Tabla Valoración controles'!$D$13,'Tabla Valoración controles'!$F$13,'Tabla Valoración controles'!$F$14)</f>
        <v>0</v>
      </c>
      <c r="AI158" s="192">
        <f t="shared" si="6"/>
        <v>0</v>
      </c>
      <c r="AJ158" s="165"/>
      <c r="AK158" s="166">
        <f>+IF(AJ158=[2]CONTROLES!$C$50,[2]CONTROLES!$D$50,[2]CONTROLES!$D$51)</f>
        <v>0</v>
      </c>
      <c r="AL158" s="165"/>
      <c r="AM158" s="166">
        <f>+IF(AL158=[2]CONTROLES!$C$52,[2]CONTROLES!$D$52,[2]CONTROLES!$D$53)</f>
        <v>0</v>
      </c>
      <c r="AN158" s="165"/>
      <c r="AO158" s="166">
        <f>+IF(AN158=[2]CONTROLES!$C$54,[2]CONTROLES!$D$54,[2]CONTROLES!$D$55)</f>
        <v>0</v>
      </c>
      <c r="AP158" s="165"/>
      <c r="AQ158" s="166">
        <f>+IF(AP158=[2]CONTROLES!$C$56,[2]CONTROLES!$D$56,IF(AP158=[2]CONTROLES!$C$57,[2]CONTROLES!$D$57,[2]CONTROLES!$D$58))</f>
        <v>0</v>
      </c>
      <c r="AR158" s="165"/>
      <c r="AS158" s="166">
        <f>+IF(AR158=[2]CONTROLES!$C$59,[2]CONTROLES!$D$59,[2]CONTROLES!$D$60)</f>
        <v>0</v>
      </c>
      <c r="AT158" s="165"/>
      <c r="AU158" s="166">
        <f>+IF(AT158=[2]CONTROLES!$C$61,[2]CONTROLES!$D$61,[2]CONTROLES!$D$62)</f>
        <v>0</v>
      </c>
      <c r="AV158" s="165"/>
      <c r="AW158" s="167">
        <f>+IF(AV158=[2]CONTROLES!$C$63,[2]CONTROLES!$D$63,IF(AV158=[2]CONTROLES!$C$64,[2]CONTROLES!$D$64,[2]CONTROLES!$D$65))</f>
        <v>0</v>
      </c>
      <c r="AX158" s="167">
        <f t="shared" si="7"/>
        <v>0</v>
      </c>
      <c r="AY158" s="168" t="str">
        <f t="shared" si="8"/>
        <v>Débil</v>
      </c>
      <c r="AZ158" s="370"/>
      <c r="BA158" s="337"/>
      <c r="BB158" s="419"/>
      <c r="BC158" s="350"/>
      <c r="BD158" s="328"/>
      <c r="BE158" s="328"/>
      <c r="BF158" s="66"/>
      <c r="BG158" s="66"/>
      <c r="BH158" s="169"/>
      <c r="BI158" s="66"/>
      <c r="BJ158" s="66"/>
      <c r="BK158" s="66"/>
      <c r="BL158" s="66"/>
      <c r="BM158" s="66" t="s">
        <v>171</v>
      </c>
      <c r="BN158" s="328"/>
      <c r="BO158" s="186"/>
      <c r="BP158" s="186"/>
      <c r="BQ158" s="186"/>
      <c r="BR158" s="186"/>
      <c r="BS158" s="186"/>
      <c r="BT158" s="186"/>
      <c r="BU158" s="186"/>
      <c r="BV158" s="186"/>
      <c r="BW158" s="186"/>
      <c r="BX158" s="186"/>
      <c r="BY158" s="186"/>
      <c r="BZ158" s="186"/>
      <c r="CA158" s="186"/>
      <c r="CB158" s="186"/>
      <c r="CC158" s="186"/>
      <c r="CD158" s="186"/>
      <c r="CE158" s="186"/>
      <c r="CF158" s="186"/>
      <c r="CG158" s="328"/>
      <c r="CH158" s="328"/>
      <c r="CI158" s="328"/>
      <c r="CJ158" s="328"/>
      <c r="CK158" s="328"/>
      <c r="CL158" s="328"/>
      <c r="CM158" s="328"/>
      <c r="CN158" s="328"/>
      <c r="CO158" s="328"/>
      <c r="CP158" s="328"/>
      <c r="CQ158" s="328"/>
      <c r="CR158" s="328"/>
      <c r="CS158" s="328"/>
      <c r="CT158" s="328"/>
      <c r="CU158" s="328"/>
      <c r="CV158" s="328"/>
      <c r="CW158" s="328"/>
      <c r="CX158" s="328"/>
      <c r="CY158" s="328"/>
      <c r="CZ158" s="328"/>
      <c r="DA158" s="328"/>
      <c r="DB158" s="328"/>
      <c r="DC158" s="328"/>
      <c r="DD158" s="328"/>
      <c r="DE158" s="328"/>
      <c r="DF158" s="328"/>
      <c r="DG158" s="328"/>
      <c r="DH158" s="328"/>
      <c r="DI158" s="328"/>
      <c r="DJ158" s="328"/>
      <c r="DK158" s="328"/>
      <c r="DL158" s="328"/>
      <c r="DM158" s="328"/>
      <c r="DN158" s="328"/>
      <c r="DO158" s="328"/>
      <c r="DP158" s="328"/>
      <c r="DQ158" s="328"/>
      <c r="DR158" s="328"/>
      <c r="DS158" s="328"/>
      <c r="DT158" s="257"/>
      <c r="DU158" s="257"/>
      <c r="DV158" s="257"/>
      <c r="DW158" s="257"/>
      <c r="DX158" s="257"/>
      <c r="DY158" s="257"/>
      <c r="DZ158" s="257"/>
      <c r="EA158" s="257"/>
      <c r="EB158" s="257"/>
      <c r="EC158" s="328"/>
      <c r="ED158" s="328"/>
      <c r="EE158" s="328"/>
      <c r="EF158" s="328"/>
      <c r="EG158" s="328"/>
      <c r="EH158" s="328"/>
      <c r="EI158" s="328"/>
      <c r="EJ158" s="328"/>
      <c r="EK158" s="328"/>
    </row>
    <row r="159" spans="1:141" ht="39.75" hidden="1" customHeight="1" x14ac:dyDescent="0.2">
      <c r="A159" s="363"/>
      <c r="B159" s="368" t="s">
        <v>121</v>
      </c>
      <c r="C159" s="368" t="str">
        <f>VLOOKUP(B159,FORMULAS!$A$30:$B$46,2,0)</f>
        <v>OBJETIVO PROCESO</v>
      </c>
      <c r="D159" s="368" t="str">
        <f>VLOOKUP(B159,FORMULAS!$A$30:$C$46,3,0)</f>
        <v>RESPONSABLE</v>
      </c>
      <c r="E159" s="197"/>
      <c r="F159" s="366"/>
      <c r="G159" s="197"/>
      <c r="H159" s="371"/>
      <c r="I159" s="367"/>
      <c r="J159" s="187"/>
      <c r="K159" s="161"/>
      <c r="L159" s="161"/>
      <c r="M159" s="161"/>
      <c r="N159" s="161"/>
      <c r="O159" s="368" t="s">
        <v>3</v>
      </c>
      <c r="P159" s="335" t="str">
        <f>VLOOKUP(O159,FORMULAS!$A$77:$B$82,2,0)</f>
        <v>Probabilidad</v>
      </c>
      <c r="Q159" s="348" t="str">
        <f>+P159</f>
        <v>Probabilidad</v>
      </c>
      <c r="R159" s="335" t="e">
        <f>VLOOKUP(A159,'Impacto Ri Inhe'!$B$5:$AF$41,31,1)</f>
        <v>#N/A</v>
      </c>
      <c r="S159" s="348" t="e">
        <f>CONCATENATE(R159,"-",Q159)</f>
        <v>#N/A</v>
      </c>
      <c r="T159" s="326" t="e">
        <f>VLOOKUP(S159,FORMULAS!$I$77:$J$97,2,0)</f>
        <v>#N/A</v>
      </c>
      <c r="U159" s="162"/>
      <c r="V159" s="163"/>
      <c r="W159" s="163"/>
      <c r="X159" s="163"/>
      <c r="Y159" s="164" t="s">
        <v>115</v>
      </c>
      <c r="Z159" s="132">
        <f>+IF(Y159='Tabla Valoración controles'!$D$4,'Tabla Valoración controles'!$F$4,IF('Mapa Corrupcion'!Y159='Tabla Valoración controles'!$D$5,'Tabla Valoración controles'!$F$5,IF(Y159=FORMULAS!$A$10,0,'Tabla Valoración controles'!$F$6)))</f>
        <v>0</v>
      </c>
      <c r="AA159" s="164"/>
      <c r="AB159" s="133">
        <f>+IF(AA159='Tabla Valoración controles'!$D$7,'Tabla Valoración controles'!$F$7,IF(Y159=FORMULAS!$A$10,0,'Tabla Valoración controles'!$F$8))</f>
        <v>0</v>
      </c>
      <c r="AC159" s="164"/>
      <c r="AD159" s="132">
        <f>+IF(AC159='Tabla Valoración controles'!$D$9,'Tabla Valoración controles'!$F$9,IF(Y159=FORMULAS!$A$10,0,'Tabla Valoración controles'!$F$10))</f>
        <v>0</v>
      </c>
      <c r="AE159" s="164"/>
      <c r="AF159" s="132">
        <f>+IF(AE159='Tabla Valoración controles'!$D$9,'Tabla Valoración controles'!$F$9,IF(AA159=FORMULAS!$A$10,0,'Tabla Valoración controles'!$F$10))</f>
        <v>0</v>
      </c>
      <c r="AG159" s="164"/>
      <c r="AH159" s="132">
        <f>+IF(AG159='Tabla Valoración controles'!$D$13,'Tabla Valoración controles'!$F$13,'Tabla Valoración controles'!$F$14)</f>
        <v>0</v>
      </c>
      <c r="AI159" s="192">
        <f t="shared" si="6"/>
        <v>0</v>
      </c>
      <c r="AJ159" s="165"/>
      <c r="AK159" s="166">
        <f>+IF(AJ159=[2]CONTROLES!$C$50,[2]CONTROLES!$D$50,[2]CONTROLES!$D$51)</f>
        <v>0</v>
      </c>
      <c r="AL159" s="165"/>
      <c r="AM159" s="166">
        <f>+IF(AL159=[2]CONTROLES!$C$52,[2]CONTROLES!$D$52,[2]CONTROLES!$D$53)</f>
        <v>0</v>
      </c>
      <c r="AN159" s="165"/>
      <c r="AO159" s="166">
        <f>+IF(AN159=[2]CONTROLES!$C$54,[2]CONTROLES!$D$54,[2]CONTROLES!$D$55)</f>
        <v>0</v>
      </c>
      <c r="AP159" s="165"/>
      <c r="AQ159" s="166">
        <f>+IF(AP159=[2]CONTROLES!$C$56,[2]CONTROLES!$D$56,IF(AP159=[2]CONTROLES!$C$57,[2]CONTROLES!$D$57,[2]CONTROLES!$D$58))</f>
        <v>0</v>
      </c>
      <c r="AR159" s="165"/>
      <c r="AS159" s="166">
        <f>+IF(AR159=[2]CONTROLES!$C$59,[2]CONTROLES!$D$59,[2]CONTROLES!$D$60)</f>
        <v>0</v>
      </c>
      <c r="AT159" s="165"/>
      <c r="AU159" s="166">
        <f>+IF(AT159=[2]CONTROLES!$C$61,[2]CONTROLES!$D$61,[2]CONTROLES!$D$62)</f>
        <v>0</v>
      </c>
      <c r="AV159" s="165"/>
      <c r="AW159" s="167">
        <f>+IF(AV159=[2]CONTROLES!$C$63,[2]CONTROLES!$D$63,IF(AV159=[2]CONTROLES!$C$64,[2]CONTROLES!$D$64,[2]CONTROLES!$D$65))</f>
        <v>0</v>
      </c>
      <c r="AX159" s="167">
        <f t="shared" si="7"/>
        <v>0</v>
      </c>
      <c r="AY159" s="168" t="str">
        <f t="shared" si="8"/>
        <v>Débil</v>
      </c>
      <c r="AZ159" s="368" t="s">
        <v>3</v>
      </c>
      <c r="BA159" s="335" t="str">
        <f>VLOOKUP(AZ159,FORMULAS!$A$77:$B$82,2,0)</f>
        <v>Probabilidad</v>
      </c>
      <c r="BB159" s="418" t="e">
        <f>+R159</f>
        <v>#N/A</v>
      </c>
      <c r="BC159" s="348" t="e">
        <f>CONCATENATE(BB159,"-",BA159)</f>
        <v>#N/A</v>
      </c>
      <c r="BD159" s="326" t="e">
        <f>VLOOKUP(BC159,FORMULAS!$I$77:$J$97,2,0)</f>
        <v>#N/A</v>
      </c>
      <c r="BE159" s="326"/>
      <c r="BF159" s="66"/>
      <c r="BG159" s="66"/>
      <c r="BH159" s="169"/>
      <c r="BI159" s="66"/>
      <c r="BJ159" s="66"/>
      <c r="BK159" s="66"/>
      <c r="BL159" s="66"/>
      <c r="BM159" s="66" t="s">
        <v>171</v>
      </c>
      <c r="BN159" s="326"/>
      <c r="BO159" s="184"/>
      <c r="BP159" s="184"/>
      <c r="BQ159" s="184"/>
      <c r="BR159" s="184"/>
      <c r="BS159" s="184"/>
      <c r="BT159" s="184"/>
      <c r="BU159" s="184"/>
      <c r="BV159" s="184"/>
      <c r="BW159" s="184"/>
      <c r="BX159" s="184"/>
      <c r="BY159" s="184"/>
      <c r="BZ159" s="184"/>
      <c r="CA159" s="184"/>
      <c r="CB159" s="184"/>
      <c r="CC159" s="184"/>
      <c r="CD159" s="184"/>
      <c r="CE159" s="184"/>
      <c r="CF159" s="184"/>
      <c r="CG159" s="326"/>
      <c r="CH159" s="326"/>
      <c r="CI159" s="326"/>
      <c r="CJ159" s="326"/>
      <c r="CK159" s="326"/>
      <c r="CL159" s="326"/>
      <c r="CM159" s="326"/>
      <c r="CN159" s="326"/>
      <c r="CO159" s="326"/>
      <c r="CP159" s="326"/>
      <c r="CQ159" s="326"/>
      <c r="CR159" s="326"/>
      <c r="CS159" s="326"/>
      <c r="CT159" s="326"/>
      <c r="CU159" s="326"/>
      <c r="CV159" s="326"/>
      <c r="CW159" s="326"/>
      <c r="CX159" s="326"/>
      <c r="CY159" s="326"/>
      <c r="CZ159" s="326"/>
      <c r="DA159" s="326"/>
      <c r="DB159" s="326"/>
      <c r="DC159" s="326"/>
      <c r="DD159" s="326"/>
      <c r="DE159" s="326"/>
      <c r="DF159" s="326"/>
      <c r="DG159" s="326"/>
      <c r="DH159" s="326"/>
      <c r="DI159" s="326"/>
      <c r="DJ159" s="326"/>
      <c r="DK159" s="326"/>
      <c r="DL159" s="326"/>
      <c r="DM159" s="326"/>
      <c r="DN159" s="326"/>
      <c r="DO159" s="326"/>
      <c r="DP159" s="326"/>
      <c r="DQ159" s="326"/>
      <c r="DR159" s="326"/>
      <c r="DS159" s="326"/>
      <c r="DT159" s="258"/>
      <c r="DU159" s="258"/>
      <c r="DV159" s="258"/>
      <c r="DW159" s="258"/>
      <c r="DX159" s="258"/>
      <c r="DY159" s="258"/>
      <c r="DZ159" s="258"/>
      <c r="EA159" s="258"/>
      <c r="EB159" s="258"/>
      <c r="EC159" s="326"/>
      <c r="ED159" s="326"/>
      <c r="EE159" s="326"/>
      <c r="EF159" s="326"/>
      <c r="EG159" s="326"/>
      <c r="EH159" s="326"/>
      <c r="EI159" s="326"/>
      <c r="EJ159" s="326"/>
      <c r="EK159" s="326"/>
    </row>
    <row r="160" spans="1:141" ht="39.75" hidden="1" customHeight="1" x14ac:dyDescent="0.2">
      <c r="A160" s="364"/>
      <c r="B160" s="369"/>
      <c r="C160" s="369"/>
      <c r="D160" s="369"/>
      <c r="E160" s="197"/>
      <c r="F160" s="366"/>
      <c r="G160" s="197"/>
      <c r="H160" s="372"/>
      <c r="I160" s="367"/>
      <c r="J160" s="188"/>
      <c r="K160" s="170"/>
      <c r="L160" s="170"/>
      <c r="M160" s="170"/>
      <c r="N160" s="170"/>
      <c r="O160" s="369"/>
      <c r="P160" s="336"/>
      <c r="Q160" s="349"/>
      <c r="R160" s="336"/>
      <c r="S160" s="349"/>
      <c r="T160" s="327"/>
      <c r="U160" s="162"/>
      <c r="V160" s="163"/>
      <c r="W160" s="163"/>
      <c r="X160" s="163"/>
      <c r="Y160" s="164" t="s">
        <v>115</v>
      </c>
      <c r="Z160" s="132">
        <f>+IF(Y160='Tabla Valoración controles'!$D$4,'Tabla Valoración controles'!$F$4,IF('Mapa Corrupcion'!Y160='Tabla Valoración controles'!$D$5,'Tabla Valoración controles'!$F$5,IF(Y160=FORMULAS!$A$10,0,'Tabla Valoración controles'!$F$6)))</f>
        <v>0</v>
      </c>
      <c r="AA160" s="164"/>
      <c r="AB160" s="133">
        <f>+IF(AA160='Tabla Valoración controles'!$D$7,'Tabla Valoración controles'!$F$7,IF(Y160=FORMULAS!$A$10,0,'Tabla Valoración controles'!$F$8))</f>
        <v>0</v>
      </c>
      <c r="AC160" s="164"/>
      <c r="AD160" s="132">
        <f>+IF(AC160='Tabla Valoración controles'!$D$9,'Tabla Valoración controles'!$F$9,IF(Y160=FORMULAS!$A$10,0,'Tabla Valoración controles'!$F$10))</f>
        <v>0</v>
      </c>
      <c r="AE160" s="164"/>
      <c r="AF160" s="132">
        <f>+IF(AE160='Tabla Valoración controles'!$D$9,'Tabla Valoración controles'!$F$9,IF(AA160=FORMULAS!$A$10,0,'Tabla Valoración controles'!$F$10))</f>
        <v>0</v>
      </c>
      <c r="AG160" s="164"/>
      <c r="AH160" s="132">
        <f>+IF(AG160='Tabla Valoración controles'!$D$13,'Tabla Valoración controles'!$F$13,'Tabla Valoración controles'!$F$14)</f>
        <v>0</v>
      </c>
      <c r="AI160" s="192">
        <f t="shared" si="6"/>
        <v>0</v>
      </c>
      <c r="AJ160" s="165"/>
      <c r="AK160" s="166">
        <f>+IF(AJ160=[2]CONTROLES!$C$50,[2]CONTROLES!$D$50,[2]CONTROLES!$D$51)</f>
        <v>0</v>
      </c>
      <c r="AL160" s="165"/>
      <c r="AM160" s="166">
        <f>+IF(AL160=[2]CONTROLES!$C$52,[2]CONTROLES!$D$52,[2]CONTROLES!$D$53)</f>
        <v>0</v>
      </c>
      <c r="AN160" s="165"/>
      <c r="AO160" s="166">
        <f>+IF(AN160=[2]CONTROLES!$C$54,[2]CONTROLES!$D$54,[2]CONTROLES!$D$55)</f>
        <v>0</v>
      </c>
      <c r="AP160" s="165"/>
      <c r="AQ160" s="166">
        <f>+IF(AP160=[2]CONTROLES!$C$56,[2]CONTROLES!$D$56,IF(AP160=[2]CONTROLES!$C$57,[2]CONTROLES!$D$57,[2]CONTROLES!$D$58))</f>
        <v>0</v>
      </c>
      <c r="AR160" s="165"/>
      <c r="AS160" s="166">
        <f>+IF(AR160=[2]CONTROLES!$C$59,[2]CONTROLES!$D$59,[2]CONTROLES!$D$60)</f>
        <v>0</v>
      </c>
      <c r="AT160" s="165"/>
      <c r="AU160" s="166">
        <f>+IF(AT160=[2]CONTROLES!$C$61,[2]CONTROLES!$D$61,[2]CONTROLES!$D$62)</f>
        <v>0</v>
      </c>
      <c r="AV160" s="165"/>
      <c r="AW160" s="167">
        <f>+IF(AV160=[2]CONTROLES!$C$63,[2]CONTROLES!$D$63,IF(AV160=[2]CONTROLES!$C$64,[2]CONTROLES!$D$64,[2]CONTROLES!$D$65))</f>
        <v>0</v>
      </c>
      <c r="AX160" s="167">
        <f t="shared" si="7"/>
        <v>0</v>
      </c>
      <c r="AY160" s="168" t="str">
        <f t="shared" si="8"/>
        <v>Débil</v>
      </c>
      <c r="AZ160" s="369"/>
      <c r="BA160" s="336"/>
      <c r="BB160" s="419"/>
      <c r="BC160" s="349"/>
      <c r="BD160" s="327"/>
      <c r="BE160" s="327"/>
      <c r="BF160" s="66"/>
      <c r="BG160" s="66"/>
      <c r="BH160" s="169"/>
      <c r="BI160" s="66"/>
      <c r="BJ160" s="66"/>
      <c r="BK160" s="66"/>
      <c r="BL160" s="66"/>
      <c r="BM160" s="66" t="s">
        <v>171</v>
      </c>
      <c r="BN160" s="327"/>
      <c r="BO160" s="185"/>
      <c r="BP160" s="185"/>
      <c r="BQ160" s="185"/>
      <c r="BR160" s="185"/>
      <c r="BS160" s="185"/>
      <c r="BT160" s="185"/>
      <c r="BU160" s="185"/>
      <c r="BV160" s="185"/>
      <c r="BW160" s="185"/>
      <c r="BX160" s="185"/>
      <c r="BY160" s="185"/>
      <c r="BZ160" s="185"/>
      <c r="CA160" s="185"/>
      <c r="CB160" s="185"/>
      <c r="CC160" s="185"/>
      <c r="CD160" s="185"/>
      <c r="CE160" s="185"/>
      <c r="CF160" s="185"/>
      <c r="CG160" s="327"/>
      <c r="CH160" s="327"/>
      <c r="CI160" s="327"/>
      <c r="CJ160" s="327"/>
      <c r="CK160" s="327"/>
      <c r="CL160" s="327"/>
      <c r="CM160" s="327"/>
      <c r="CN160" s="327"/>
      <c r="CO160" s="327"/>
      <c r="CP160" s="327"/>
      <c r="CQ160" s="327"/>
      <c r="CR160" s="327"/>
      <c r="CS160" s="327"/>
      <c r="CT160" s="327"/>
      <c r="CU160" s="327"/>
      <c r="CV160" s="327"/>
      <c r="CW160" s="327"/>
      <c r="CX160" s="327"/>
      <c r="CY160" s="327"/>
      <c r="CZ160" s="327"/>
      <c r="DA160" s="327"/>
      <c r="DB160" s="327"/>
      <c r="DC160" s="327"/>
      <c r="DD160" s="327"/>
      <c r="DE160" s="327"/>
      <c r="DF160" s="327"/>
      <c r="DG160" s="327"/>
      <c r="DH160" s="327"/>
      <c r="DI160" s="327"/>
      <c r="DJ160" s="327"/>
      <c r="DK160" s="327"/>
      <c r="DL160" s="327"/>
      <c r="DM160" s="327"/>
      <c r="DN160" s="327"/>
      <c r="DO160" s="327"/>
      <c r="DP160" s="327"/>
      <c r="DQ160" s="327"/>
      <c r="DR160" s="327"/>
      <c r="DS160" s="327"/>
      <c r="DT160" s="256"/>
      <c r="DU160" s="256"/>
      <c r="DV160" s="256"/>
      <c r="DW160" s="256"/>
      <c r="DX160" s="256"/>
      <c r="DY160" s="256"/>
      <c r="DZ160" s="256"/>
      <c r="EA160" s="256"/>
      <c r="EB160" s="256"/>
      <c r="EC160" s="327"/>
      <c r="ED160" s="327"/>
      <c r="EE160" s="327"/>
      <c r="EF160" s="327"/>
      <c r="EG160" s="327"/>
      <c r="EH160" s="327"/>
      <c r="EI160" s="327"/>
      <c r="EJ160" s="327"/>
      <c r="EK160" s="327"/>
    </row>
    <row r="161" spans="1:141" ht="39.75" hidden="1" customHeight="1" x14ac:dyDescent="0.2">
      <c r="A161" s="364"/>
      <c r="B161" s="369"/>
      <c r="C161" s="369"/>
      <c r="D161" s="369"/>
      <c r="E161" s="197"/>
      <c r="F161" s="366"/>
      <c r="G161" s="197"/>
      <c r="H161" s="372"/>
      <c r="I161" s="367"/>
      <c r="J161" s="188"/>
      <c r="K161" s="170"/>
      <c r="L161" s="170"/>
      <c r="M161" s="170"/>
      <c r="N161" s="170"/>
      <c r="O161" s="369"/>
      <c r="P161" s="336"/>
      <c r="Q161" s="349"/>
      <c r="R161" s="336"/>
      <c r="S161" s="349"/>
      <c r="T161" s="327"/>
      <c r="U161" s="162"/>
      <c r="V161" s="163"/>
      <c r="W161" s="163"/>
      <c r="X161" s="163"/>
      <c r="Y161" s="164" t="s">
        <v>115</v>
      </c>
      <c r="Z161" s="132">
        <f>+IF(Y161='Tabla Valoración controles'!$D$4,'Tabla Valoración controles'!$F$4,IF('Mapa Corrupcion'!Y161='Tabla Valoración controles'!$D$5,'Tabla Valoración controles'!$F$5,IF(Y161=FORMULAS!$A$10,0,'Tabla Valoración controles'!$F$6)))</f>
        <v>0</v>
      </c>
      <c r="AA161" s="164"/>
      <c r="AB161" s="133">
        <f>+IF(AA161='Tabla Valoración controles'!$D$7,'Tabla Valoración controles'!$F$7,IF(Y161=FORMULAS!$A$10,0,'Tabla Valoración controles'!$F$8))</f>
        <v>0</v>
      </c>
      <c r="AC161" s="164"/>
      <c r="AD161" s="132">
        <f>+IF(AC161='Tabla Valoración controles'!$D$9,'Tabla Valoración controles'!$F$9,IF(Y161=FORMULAS!$A$10,0,'Tabla Valoración controles'!$F$10))</f>
        <v>0</v>
      </c>
      <c r="AE161" s="164"/>
      <c r="AF161" s="132">
        <f>+IF(AE161='Tabla Valoración controles'!$D$9,'Tabla Valoración controles'!$F$9,IF(AA161=FORMULAS!$A$10,0,'Tabla Valoración controles'!$F$10))</f>
        <v>0</v>
      </c>
      <c r="AG161" s="164"/>
      <c r="AH161" s="132">
        <f>+IF(AG161='Tabla Valoración controles'!$D$13,'Tabla Valoración controles'!$F$13,'Tabla Valoración controles'!$F$14)</f>
        <v>0</v>
      </c>
      <c r="AI161" s="192">
        <f t="shared" si="6"/>
        <v>0</v>
      </c>
      <c r="AJ161" s="165"/>
      <c r="AK161" s="166">
        <f>+IF(AJ161=[2]CONTROLES!$C$50,[2]CONTROLES!$D$50,[2]CONTROLES!$D$51)</f>
        <v>0</v>
      </c>
      <c r="AL161" s="165"/>
      <c r="AM161" s="166">
        <f>+IF(AL161=[2]CONTROLES!$C$52,[2]CONTROLES!$D$52,[2]CONTROLES!$D$53)</f>
        <v>0</v>
      </c>
      <c r="AN161" s="165"/>
      <c r="AO161" s="166">
        <f>+IF(AN161=[2]CONTROLES!$C$54,[2]CONTROLES!$D$54,[2]CONTROLES!$D$55)</f>
        <v>0</v>
      </c>
      <c r="AP161" s="165"/>
      <c r="AQ161" s="166">
        <f>+IF(AP161=[2]CONTROLES!$C$56,[2]CONTROLES!$D$56,IF(AP161=[2]CONTROLES!$C$57,[2]CONTROLES!$D$57,[2]CONTROLES!$D$58))</f>
        <v>0</v>
      </c>
      <c r="AR161" s="165"/>
      <c r="AS161" s="166">
        <f>+IF(AR161=[2]CONTROLES!$C$59,[2]CONTROLES!$D$59,[2]CONTROLES!$D$60)</f>
        <v>0</v>
      </c>
      <c r="AT161" s="165"/>
      <c r="AU161" s="166">
        <f>+IF(AT161=[2]CONTROLES!$C$61,[2]CONTROLES!$D$61,[2]CONTROLES!$D$62)</f>
        <v>0</v>
      </c>
      <c r="AV161" s="165"/>
      <c r="AW161" s="167">
        <f>+IF(AV161=[2]CONTROLES!$C$63,[2]CONTROLES!$D$63,IF(AV161=[2]CONTROLES!$C$64,[2]CONTROLES!$D$64,[2]CONTROLES!$D$65))</f>
        <v>0</v>
      </c>
      <c r="AX161" s="167">
        <f t="shared" si="7"/>
        <v>0</v>
      </c>
      <c r="AY161" s="168" t="str">
        <f t="shared" si="8"/>
        <v>Débil</v>
      </c>
      <c r="AZ161" s="369"/>
      <c r="BA161" s="336"/>
      <c r="BB161" s="419"/>
      <c r="BC161" s="349"/>
      <c r="BD161" s="327"/>
      <c r="BE161" s="327"/>
      <c r="BF161" s="66"/>
      <c r="BG161" s="66"/>
      <c r="BH161" s="169"/>
      <c r="BI161" s="66"/>
      <c r="BJ161" s="66"/>
      <c r="BK161" s="66"/>
      <c r="BL161" s="66"/>
      <c r="BM161" s="66" t="s">
        <v>171</v>
      </c>
      <c r="BN161" s="327"/>
      <c r="BO161" s="185"/>
      <c r="BP161" s="185"/>
      <c r="BQ161" s="185"/>
      <c r="BR161" s="185"/>
      <c r="BS161" s="185"/>
      <c r="BT161" s="185"/>
      <c r="BU161" s="185"/>
      <c r="BV161" s="185"/>
      <c r="BW161" s="185"/>
      <c r="BX161" s="185"/>
      <c r="BY161" s="185"/>
      <c r="BZ161" s="185"/>
      <c r="CA161" s="185"/>
      <c r="CB161" s="185"/>
      <c r="CC161" s="185"/>
      <c r="CD161" s="185"/>
      <c r="CE161" s="185"/>
      <c r="CF161" s="185"/>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256"/>
      <c r="DU161" s="256"/>
      <c r="DV161" s="256"/>
      <c r="DW161" s="256"/>
      <c r="DX161" s="256"/>
      <c r="DY161" s="256"/>
      <c r="DZ161" s="256"/>
      <c r="EA161" s="256"/>
      <c r="EB161" s="256"/>
      <c r="EC161" s="327"/>
      <c r="ED161" s="327"/>
      <c r="EE161" s="327"/>
      <c r="EF161" s="327"/>
      <c r="EG161" s="327"/>
      <c r="EH161" s="327"/>
      <c r="EI161" s="327"/>
      <c r="EJ161" s="327"/>
      <c r="EK161" s="327"/>
    </row>
    <row r="162" spans="1:141" ht="39.75" hidden="1" customHeight="1" x14ac:dyDescent="0.2">
      <c r="A162" s="364"/>
      <c r="B162" s="369"/>
      <c r="C162" s="369"/>
      <c r="D162" s="369"/>
      <c r="E162" s="197"/>
      <c r="F162" s="366"/>
      <c r="G162" s="197"/>
      <c r="H162" s="372"/>
      <c r="I162" s="367"/>
      <c r="J162" s="188"/>
      <c r="K162" s="170"/>
      <c r="L162" s="170"/>
      <c r="M162" s="170"/>
      <c r="N162" s="170"/>
      <c r="O162" s="369"/>
      <c r="P162" s="336"/>
      <c r="Q162" s="349"/>
      <c r="R162" s="336"/>
      <c r="S162" s="349"/>
      <c r="T162" s="327"/>
      <c r="U162" s="162"/>
      <c r="V162" s="163"/>
      <c r="W162" s="163"/>
      <c r="X162" s="163"/>
      <c r="Y162" s="164" t="s">
        <v>115</v>
      </c>
      <c r="Z162" s="132">
        <f>+IF(Y162='Tabla Valoración controles'!$D$4,'Tabla Valoración controles'!$F$4,IF('Mapa Corrupcion'!Y162='Tabla Valoración controles'!$D$5,'Tabla Valoración controles'!$F$5,IF(Y162=FORMULAS!$A$10,0,'Tabla Valoración controles'!$F$6)))</f>
        <v>0</v>
      </c>
      <c r="AA162" s="164"/>
      <c r="AB162" s="133">
        <f>+IF(AA162='Tabla Valoración controles'!$D$7,'Tabla Valoración controles'!$F$7,IF(Y162=FORMULAS!$A$10,0,'Tabla Valoración controles'!$F$8))</f>
        <v>0</v>
      </c>
      <c r="AC162" s="164"/>
      <c r="AD162" s="132">
        <f>+IF(AC162='Tabla Valoración controles'!$D$9,'Tabla Valoración controles'!$F$9,IF(Y162=FORMULAS!$A$10,0,'Tabla Valoración controles'!$F$10))</f>
        <v>0</v>
      </c>
      <c r="AE162" s="164"/>
      <c r="AF162" s="132">
        <f>+IF(AE162='Tabla Valoración controles'!$D$9,'Tabla Valoración controles'!$F$9,IF(AA162=FORMULAS!$A$10,0,'Tabla Valoración controles'!$F$10))</f>
        <v>0</v>
      </c>
      <c r="AG162" s="164"/>
      <c r="AH162" s="132">
        <f>+IF(AG162='Tabla Valoración controles'!$D$13,'Tabla Valoración controles'!$F$13,'Tabla Valoración controles'!$F$14)</f>
        <v>0</v>
      </c>
      <c r="AI162" s="192">
        <f t="shared" si="6"/>
        <v>0</v>
      </c>
      <c r="AJ162" s="165"/>
      <c r="AK162" s="166">
        <f>+IF(AJ162=[2]CONTROLES!$C$50,[2]CONTROLES!$D$50,[2]CONTROLES!$D$51)</f>
        <v>0</v>
      </c>
      <c r="AL162" s="165"/>
      <c r="AM162" s="166">
        <f>+IF(AL162=[2]CONTROLES!$C$52,[2]CONTROLES!$D$52,[2]CONTROLES!$D$53)</f>
        <v>0</v>
      </c>
      <c r="AN162" s="165"/>
      <c r="AO162" s="166">
        <f>+IF(AN162=[2]CONTROLES!$C$54,[2]CONTROLES!$D$54,[2]CONTROLES!$D$55)</f>
        <v>0</v>
      </c>
      <c r="AP162" s="165"/>
      <c r="AQ162" s="166">
        <f>+IF(AP162=[2]CONTROLES!$C$56,[2]CONTROLES!$D$56,IF(AP162=[2]CONTROLES!$C$57,[2]CONTROLES!$D$57,[2]CONTROLES!$D$58))</f>
        <v>0</v>
      </c>
      <c r="AR162" s="165"/>
      <c r="AS162" s="166">
        <f>+IF(AR162=[2]CONTROLES!$C$59,[2]CONTROLES!$D$59,[2]CONTROLES!$D$60)</f>
        <v>0</v>
      </c>
      <c r="AT162" s="165"/>
      <c r="AU162" s="166">
        <f>+IF(AT162=[2]CONTROLES!$C$61,[2]CONTROLES!$D$61,[2]CONTROLES!$D$62)</f>
        <v>0</v>
      </c>
      <c r="AV162" s="165"/>
      <c r="AW162" s="167">
        <f>+IF(AV162=[2]CONTROLES!$C$63,[2]CONTROLES!$D$63,IF(AV162=[2]CONTROLES!$C$64,[2]CONTROLES!$D$64,[2]CONTROLES!$D$65))</f>
        <v>0</v>
      </c>
      <c r="AX162" s="167">
        <f t="shared" si="7"/>
        <v>0</v>
      </c>
      <c r="AY162" s="168" t="str">
        <f t="shared" si="8"/>
        <v>Débil</v>
      </c>
      <c r="AZ162" s="369"/>
      <c r="BA162" s="336"/>
      <c r="BB162" s="419"/>
      <c r="BC162" s="349"/>
      <c r="BD162" s="327"/>
      <c r="BE162" s="327"/>
      <c r="BF162" s="66"/>
      <c r="BG162" s="66"/>
      <c r="BH162" s="169"/>
      <c r="BI162" s="66"/>
      <c r="BJ162" s="66"/>
      <c r="BK162" s="66"/>
      <c r="BL162" s="66"/>
      <c r="BM162" s="66" t="s">
        <v>171</v>
      </c>
      <c r="BN162" s="327"/>
      <c r="BO162" s="185"/>
      <c r="BP162" s="185"/>
      <c r="BQ162" s="185"/>
      <c r="BR162" s="185"/>
      <c r="BS162" s="185"/>
      <c r="BT162" s="185"/>
      <c r="BU162" s="185"/>
      <c r="BV162" s="185"/>
      <c r="BW162" s="185"/>
      <c r="BX162" s="185"/>
      <c r="BY162" s="185"/>
      <c r="BZ162" s="185"/>
      <c r="CA162" s="185"/>
      <c r="CB162" s="185"/>
      <c r="CC162" s="185"/>
      <c r="CD162" s="185"/>
      <c r="CE162" s="185"/>
      <c r="CF162" s="185"/>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256"/>
      <c r="DU162" s="256"/>
      <c r="DV162" s="256"/>
      <c r="DW162" s="256"/>
      <c r="DX162" s="256"/>
      <c r="DY162" s="256"/>
      <c r="DZ162" s="256"/>
      <c r="EA162" s="256"/>
      <c r="EB162" s="256"/>
      <c r="EC162" s="327"/>
      <c r="ED162" s="327"/>
      <c r="EE162" s="327"/>
      <c r="EF162" s="327"/>
      <c r="EG162" s="327"/>
      <c r="EH162" s="327"/>
      <c r="EI162" s="327"/>
      <c r="EJ162" s="327"/>
      <c r="EK162" s="327"/>
    </row>
    <row r="163" spans="1:141" ht="39.75" hidden="1" customHeight="1" x14ac:dyDescent="0.2">
      <c r="A163" s="364"/>
      <c r="B163" s="369"/>
      <c r="C163" s="369"/>
      <c r="D163" s="369"/>
      <c r="E163" s="197"/>
      <c r="F163" s="366"/>
      <c r="G163" s="197"/>
      <c r="H163" s="372"/>
      <c r="I163" s="367"/>
      <c r="J163" s="188"/>
      <c r="K163" s="170"/>
      <c r="L163" s="170"/>
      <c r="M163" s="170"/>
      <c r="N163" s="170"/>
      <c r="O163" s="369"/>
      <c r="P163" s="336"/>
      <c r="Q163" s="349"/>
      <c r="R163" s="336"/>
      <c r="S163" s="349"/>
      <c r="T163" s="327"/>
      <c r="U163" s="162"/>
      <c r="V163" s="163"/>
      <c r="W163" s="163"/>
      <c r="X163" s="163"/>
      <c r="Y163" s="164" t="s">
        <v>115</v>
      </c>
      <c r="Z163" s="132">
        <f>+IF(Y163='Tabla Valoración controles'!$D$4,'Tabla Valoración controles'!$F$4,IF('Mapa Corrupcion'!Y163='Tabla Valoración controles'!$D$5,'Tabla Valoración controles'!$F$5,IF(Y163=FORMULAS!$A$10,0,'Tabla Valoración controles'!$F$6)))</f>
        <v>0</v>
      </c>
      <c r="AA163" s="164"/>
      <c r="AB163" s="133">
        <f>+IF(AA163='Tabla Valoración controles'!$D$7,'Tabla Valoración controles'!$F$7,IF(Y163=FORMULAS!$A$10,0,'Tabla Valoración controles'!$F$8))</f>
        <v>0</v>
      </c>
      <c r="AC163" s="164"/>
      <c r="AD163" s="132">
        <f>+IF(AC163='Tabla Valoración controles'!$D$9,'Tabla Valoración controles'!$F$9,IF(Y163=FORMULAS!$A$10,0,'Tabla Valoración controles'!$F$10))</f>
        <v>0</v>
      </c>
      <c r="AE163" s="164"/>
      <c r="AF163" s="132">
        <f>+IF(AE163='Tabla Valoración controles'!$D$9,'Tabla Valoración controles'!$F$9,IF(AA163=FORMULAS!$A$10,0,'Tabla Valoración controles'!$F$10))</f>
        <v>0</v>
      </c>
      <c r="AG163" s="164"/>
      <c r="AH163" s="132">
        <f>+IF(AG163='Tabla Valoración controles'!$D$13,'Tabla Valoración controles'!$F$13,'Tabla Valoración controles'!$F$14)</f>
        <v>0</v>
      </c>
      <c r="AI163" s="192">
        <f t="shared" si="6"/>
        <v>0</v>
      </c>
      <c r="AJ163" s="165"/>
      <c r="AK163" s="166">
        <f>+IF(AJ163=[2]CONTROLES!$C$50,[2]CONTROLES!$D$50,[2]CONTROLES!$D$51)</f>
        <v>0</v>
      </c>
      <c r="AL163" s="165"/>
      <c r="AM163" s="166">
        <f>+IF(AL163=[2]CONTROLES!$C$52,[2]CONTROLES!$D$52,[2]CONTROLES!$D$53)</f>
        <v>0</v>
      </c>
      <c r="AN163" s="165"/>
      <c r="AO163" s="166">
        <f>+IF(AN163=[2]CONTROLES!$C$54,[2]CONTROLES!$D$54,[2]CONTROLES!$D$55)</f>
        <v>0</v>
      </c>
      <c r="AP163" s="165"/>
      <c r="AQ163" s="166">
        <f>+IF(AP163=[2]CONTROLES!$C$56,[2]CONTROLES!$D$56,IF(AP163=[2]CONTROLES!$C$57,[2]CONTROLES!$D$57,[2]CONTROLES!$D$58))</f>
        <v>0</v>
      </c>
      <c r="AR163" s="165"/>
      <c r="AS163" s="166">
        <f>+IF(AR163=[2]CONTROLES!$C$59,[2]CONTROLES!$D$59,[2]CONTROLES!$D$60)</f>
        <v>0</v>
      </c>
      <c r="AT163" s="165"/>
      <c r="AU163" s="166">
        <f>+IF(AT163=[2]CONTROLES!$C$61,[2]CONTROLES!$D$61,[2]CONTROLES!$D$62)</f>
        <v>0</v>
      </c>
      <c r="AV163" s="165"/>
      <c r="AW163" s="167">
        <f>+IF(AV163=[2]CONTROLES!$C$63,[2]CONTROLES!$D$63,IF(AV163=[2]CONTROLES!$C$64,[2]CONTROLES!$D$64,[2]CONTROLES!$D$65))</f>
        <v>0</v>
      </c>
      <c r="AX163" s="167">
        <f t="shared" si="7"/>
        <v>0</v>
      </c>
      <c r="AY163" s="168" t="str">
        <f t="shared" si="8"/>
        <v>Débil</v>
      </c>
      <c r="AZ163" s="369"/>
      <c r="BA163" s="336"/>
      <c r="BB163" s="419"/>
      <c r="BC163" s="349"/>
      <c r="BD163" s="327"/>
      <c r="BE163" s="327"/>
      <c r="BF163" s="66"/>
      <c r="BG163" s="66"/>
      <c r="BH163" s="169"/>
      <c r="BI163" s="66"/>
      <c r="BJ163" s="66"/>
      <c r="BK163" s="66"/>
      <c r="BL163" s="66"/>
      <c r="BM163" s="66" t="s">
        <v>171</v>
      </c>
      <c r="BN163" s="327"/>
      <c r="BO163" s="185"/>
      <c r="BP163" s="185"/>
      <c r="BQ163" s="185"/>
      <c r="BR163" s="185"/>
      <c r="BS163" s="185"/>
      <c r="BT163" s="185"/>
      <c r="BU163" s="185"/>
      <c r="BV163" s="185"/>
      <c r="BW163" s="185"/>
      <c r="BX163" s="185"/>
      <c r="BY163" s="185"/>
      <c r="BZ163" s="185"/>
      <c r="CA163" s="185"/>
      <c r="CB163" s="185"/>
      <c r="CC163" s="185"/>
      <c r="CD163" s="185"/>
      <c r="CE163" s="185"/>
      <c r="CF163" s="185"/>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256"/>
      <c r="DU163" s="256"/>
      <c r="DV163" s="256"/>
      <c r="DW163" s="256"/>
      <c r="DX163" s="256"/>
      <c r="DY163" s="256"/>
      <c r="DZ163" s="256"/>
      <c r="EA163" s="256"/>
      <c r="EB163" s="256"/>
      <c r="EC163" s="327"/>
      <c r="ED163" s="327"/>
      <c r="EE163" s="327"/>
      <c r="EF163" s="327"/>
      <c r="EG163" s="327"/>
      <c r="EH163" s="327"/>
      <c r="EI163" s="327"/>
      <c r="EJ163" s="327"/>
      <c r="EK163" s="327"/>
    </row>
    <row r="164" spans="1:141" ht="39.75" hidden="1" customHeight="1" x14ac:dyDescent="0.2">
      <c r="A164" s="365"/>
      <c r="B164" s="370"/>
      <c r="C164" s="370"/>
      <c r="D164" s="370"/>
      <c r="E164" s="197"/>
      <c r="F164" s="366"/>
      <c r="G164" s="197"/>
      <c r="H164" s="373"/>
      <c r="I164" s="367"/>
      <c r="J164" s="189"/>
      <c r="K164" s="171"/>
      <c r="L164" s="171"/>
      <c r="M164" s="171"/>
      <c r="N164" s="171"/>
      <c r="O164" s="370"/>
      <c r="P164" s="337"/>
      <c r="Q164" s="350"/>
      <c r="R164" s="337"/>
      <c r="S164" s="350"/>
      <c r="T164" s="328"/>
      <c r="U164" s="162"/>
      <c r="V164" s="163"/>
      <c r="W164" s="163"/>
      <c r="X164" s="163"/>
      <c r="Y164" s="164" t="s">
        <v>115</v>
      </c>
      <c r="Z164" s="132">
        <f>+IF(Y164='Tabla Valoración controles'!$D$4,'Tabla Valoración controles'!$F$4,IF('Mapa Corrupcion'!Y164='Tabla Valoración controles'!$D$5,'Tabla Valoración controles'!$F$5,IF(Y164=FORMULAS!$A$10,0,'Tabla Valoración controles'!$F$6)))</f>
        <v>0</v>
      </c>
      <c r="AA164" s="164"/>
      <c r="AB164" s="133">
        <f>+IF(AA164='Tabla Valoración controles'!$D$7,'Tabla Valoración controles'!$F$7,IF(Y164=FORMULAS!$A$10,0,'Tabla Valoración controles'!$F$8))</f>
        <v>0</v>
      </c>
      <c r="AC164" s="164"/>
      <c r="AD164" s="132">
        <f>+IF(AC164='Tabla Valoración controles'!$D$9,'Tabla Valoración controles'!$F$9,IF(Y164=FORMULAS!$A$10,0,'Tabla Valoración controles'!$F$10))</f>
        <v>0</v>
      </c>
      <c r="AE164" s="164"/>
      <c r="AF164" s="132">
        <f>+IF(AE164='Tabla Valoración controles'!$D$9,'Tabla Valoración controles'!$F$9,IF(AA164=FORMULAS!$A$10,0,'Tabla Valoración controles'!$F$10))</f>
        <v>0</v>
      </c>
      <c r="AG164" s="164"/>
      <c r="AH164" s="132">
        <f>+IF(AG164='Tabla Valoración controles'!$D$13,'Tabla Valoración controles'!$F$13,'Tabla Valoración controles'!$F$14)</f>
        <v>0</v>
      </c>
      <c r="AI164" s="192">
        <f t="shared" si="6"/>
        <v>0</v>
      </c>
      <c r="AJ164" s="165"/>
      <c r="AK164" s="166">
        <f>+IF(AJ164=[2]CONTROLES!$C$50,[2]CONTROLES!$D$50,[2]CONTROLES!$D$51)</f>
        <v>0</v>
      </c>
      <c r="AL164" s="165"/>
      <c r="AM164" s="166">
        <f>+IF(AL164=[2]CONTROLES!$C$52,[2]CONTROLES!$D$52,[2]CONTROLES!$D$53)</f>
        <v>0</v>
      </c>
      <c r="AN164" s="165"/>
      <c r="AO164" s="166">
        <f>+IF(AN164=[2]CONTROLES!$C$54,[2]CONTROLES!$D$54,[2]CONTROLES!$D$55)</f>
        <v>0</v>
      </c>
      <c r="AP164" s="165"/>
      <c r="AQ164" s="166">
        <f>+IF(AP164=[2]CONTROLES!$C$56,[2]CONTROLES!$D$56,IF(AP164=[2]CONTROLES!$C$57,[2]CONTROLES!$D$57,[2]CONTROLES!$D$58))</f>
        <v>0</v>
      </c>
      <c r="AR164" s="165"/>
      <c r="AS164" s="166">
        <f>+IF(AR164=[2]CONTROLES!$C$59,[2]CONTROLES!$D$59,[2]CONTROLES!$D$60)</f>
        <v>0</v>
      </c>
      <c r="AT164" s="165"/>
      <c r="AU164" s="166">
        <f>+IF(AT164=[2]CONTROLES!$C$61,[2]CONTROLES!$D$61,[2]CONTROLES!$D$62)</f>
        <v>0</v>
      </c>
      <c r="AV164" s="165"/>
      <c r="AW164" s="167">
        <f>+IF(AV164=[2]CONTROLES!$C$63,[2]CONTROLES!$D$63,IF(AV164=[2]CONTROLES!$C$64,[2]CONTROLES!$D$64,[2]CONTROLES!$D$65))</f>
        <v>0</v>
      </c>
      <c r="AX164" s="167">
        <f t="shared" si="7"/>
        <v>0</v>
      </c>
      <c r="AY164" s="168" t="str">
        <f t="shared" si="8"/>
        <v>Débil</v>
      </c>
      <c r="AZ164" s="370"/>
      <c r="BA164" s="337"/>
      <c r="BB164" s="419"/>
      <c r="BC164" s="350"/>
      <c r="BD164" s="328"/>
      <c r="BE164" s="328"/>
      <c r="BF164" s="66"/>
      <c r="BG164" s="66"/>
      <c r="BH164" s="169"/>
      <c r="BI164" s="66"/>
      <c r="BJ164" s="66"/>
      <c r="BK164" s="66"/>
      <c r="BL164" s="66"/>
      <c r="BM164" s="66" t="s">
        <v>171</v>
      </c>
      <c r="BN164" s="328"/>
      <c r="BO164" s="186"/>
      <c r="BP164" s="186"/>
      <c r="BQ164" s="186"/>
      <c r="BR164" s="186"/>
      <c r="BS164" s="186"/>
      <c r="BT164" s="186"/>
      <c r="BU164" s="186"/>
      <c r="BV164" s="186"/>
      <c r="BW164" s="186"/>
      <c r="BX164" s="186"/>
      <c r="BY164" s="186"/>
      <c r="BZ164" s="186"/>
      <c r="CA164" s="186"/>
      <c r="CB164" s="186"/>
      <c r="CC164" s="186"/>
      <c r="CD164" s="186"/>
      <c r="CE164" s="186"/>
      <c r="CF164" s="186"/>
      <c r="CG164" s="328"/>
      <c r="CH164" s="328"/>
      <c r="CI164" s="328"/>
      <c r="CJ164" s="328"/>
      <c r="CK164" s="328"/>
      <c r="CL164" s="328"/>
      <c r="CM164" s="328"/>
      <c r="CN164" s="328"/>
      <c r="CO164" s="328"/>
      <c r="CP164" s="328"/>
      <c r="CQ164" s="328"/>
      <c r="CR164" s="328"/>
      <c r="CS164" s="328"/>
      <c r="CT164" s="328"/>
      <c r="CU164" s="328"/>
      <c r="CV164" s="328"/>
      <c r="CW164" s="328"/>
      <c r="CX164" s="328"/>
      <c r="CY164" s="328"/>
      <c r="CZ164" s="328"/>
      <c r="DA164" s="328"/>
      <c r="DB164" s="328"/>
      <c r="DC164" s="328"/>
      <c r="DD164" s="328"/>
      <c r="DE164" s="328"/>
      <c r="DF164" s="328"/>
      <c r="DG164" s="328"/>
      <c r="DH164" s="328"/>
      <c r="DI164" s="328"/>
      <c r="DJ164" s="328"/>
      <c r="DK164" s="328"/>
      <c r="DL164" s="328"/>
      <c r="DM164" s="328"/>
      <c r="DN164" s="328"/>
      <c r="DO164" s="328"/>
      <c r="DP164" s="328"/>
      <c r="DQ164" s="328"/>
      <c r="DR164" s="328"/>
      <c r="DS164" s="328"/>
      <c r="DT164" s="257"/>
      <c r="DU164" s="257"/>
      <c r="DV164" s="257"/>
      <c r="DW164" s="257"/>
      <c r="DX164" s="257"/>
      <c r="DY164" s="257"/>
      <c r="DZ164" s="257"/>
      <c r="EA164" s="257"/>
      <c r="EB164" s="257"/>
      <c r="EC164" s="328"/>
      <c r="ED164" s="328"/>
      <c r="EE164" s="328"/>
      <c r="EF164" s="328"/>
      <c r="EG164" s="328"/>
      <c r="EH164" s="328"/>
      <c r="EI164" s="328"/>
      <c r="EJ164" s="328"/>
      <c r="EK164" s="328"/>
    </row>
    <row r="165" spans="1:141" ht="39.75" hidden="1" customHeight="1" x14ac:dyDescent="0.2">
      <c r="A165" s="363"/>
      <c r="B165" s="368" t="s">
        <v>121</v>
      </c>
      <c r="C165" s="368" t="str">
        <f>VLOOKUP(B165,FORMULAS!$A$30:$B$46,2,0)</f>
        <v>OBJETIVO PROCESO</v>
      </c>
      <c r="D165" s="368" t="str">
        <f>VLOOKUP(B165,FORMULAS!$A$30:$C$46,3,0)</f>
        <v>RESPONSABLE</v>
      </c>
      <c r="E165" s="197"/>
      <c r="F165" s="366"/>
      <c r="G165" s="197"/>
      <c r="H165" s="371"/>
      <c r="I165" s="367"/>
      <c r="J165" s="187"/>
      <c r="K165" s="161"/>
      <c r="L165" s="161"/>
      <c r="M165" s="161"/>
      <c r="N165" s="161"/>
      <c r="O165" s="368" t="s">
        <v>3</v>
      </c>
      <c r="P165" s="335" t="str">
        <f>VLOOKUP(O165,FORMULAS!$A$77:$B$82,2,0)</f>
        <v>Probabilidad</v>
      </c>
      <c r="Q165" s="348" t="str">
        <f>+P165</f>
        <v>Probabilidad</v>
      </c>
      <c r="R165" s="335" t="e">
        <f>VLOOKUP(A165,'Impacto Ri Inhe'!$B$5:$AF$41,31,1)</f>
        <v>#N/A</v>
      </c>
      <c r="S165" s="348" t="e">
        <f>CONCATENATE(R165,"-",Q165)</f>
        <v>#N/A</v>
      </c>
      <c r="T165" s="326" t="e">
        <f>VLOOKUP(S165,FORMULAS!$I$77:$J$97,2,0)</f>
        <v>#N/A</v>
      </c>
      <c r="U165" s="162"/>
      <c r="V165" s="163"/>
      <c r="W165" s="163"/>
      <c r="X165" s="163"/>
      <c r="Y165" s="164" t="s">
        <v>115</v>
      </c>
      <c r="Z165" s="132">
        <f>+IF(Y165='Tabla Valoración controles'!$D$4,'Tabla Valoración controles'!$F$4,IF('Mapa Corrupcion'!Y165='Tabla Valoración controles'!$D$5,'Tabla Valoración controles'!$F$5,IF(Y165=FORMULAS!$A$10,0,'Tabla Valoración controles'!$F$6)))</f>
        <v>0</v>
      </c>
      <c r="AA165" s="164"/>
      <c r="AB165" s="133">
        <f>+IF(AA165='Tabla Valoración controles'!$D$7,'Tabla Valoración controles'!$F$7,IF(Y165=FORMULAS!$A$10,0,'Tabla Valoración controles'!$F$8))</f>
        <v>0</v>
      </c>
      <c r="AC165" s="164"/>
      <c r="AD165" s="132">
        <f>+IF(AC165='Tabla Valoración controles'!$D$9,'Tabla Valoración controles'!$F$9,IF(Y165=FORMULAS!$A$10,0,'Tabla Valoración controles'!$F$10))</f>
        <v>0</v>
      </c>
      <c r="AE165" s="164"/>
      <c r="AF165" s="132">
        <f>+IF(AE165='Tabla Valoración controles'!$D$9,'Tabla Valoración controles'!$F$9,IF(AA165=FORMULAS!$A$10,0,'Tabla Valoración controles'!$F$10))</f>
        <v>0</v>
      </c>
      <c r="AG165" s="164"/>
      <c r="AH165" s="132">
        <f>+IF(AG165='Tabla Valoración controles'!$D$13,'Tabla Valoración controles'!$F$13,'Tabla Valoración controles'!$F$14)</f>
        <v>0</v>
      </c>
      <c r="AI165" s="192">
        <f t="shared" si="6"/>
        <v>0</v>
      </c>
      <c r="AJ165" s="165"/>
      <c r="AK165" s="166">
        <f>+IF(AJ165=[2]CONTROLES!$C$50,[2]CONTROLES!$D$50,[2]CONTROLES!$D$51)</f>
        <v>0</v>
      </c>
      <c r="AL165" s="165"/>
      <c r="AM165" s="166">
        <f>+IF(AL165=[2]CONTROLES!$C$52,[2]CONTROLES!$D$52,[2]CONTROLES!$D$53)</f>
        <v>0</v>
      </c>
      <c r="AN165" s="165"/>
      <c r="AO165" s="166">
        <f>+IF(AN165=[2]CONTROLES!$C$54,[2]CONTROLES!$D$54,[2]CONTROLES!$D$55)</f>
        <v>0</v>
      </c>
      <c r="AP165" s="165"/>
      <c r="AQ165" s="166">
        <f>+IF(AP165=[2]CONTROLES!$C$56,[2]CONTROLES!$D$56,IF(AP165=[2]CONTROLES!$C$57,[2]CONTROLES!$D$57,[2]CONTROLES!$D$58))</f>
        <v>0</v>
      </c>
      <c r="AR165" s="165"/>
      <c r="AS165" s="166">
        <f>+IF(AR165=[2]CONTROLES!$C$59,[2]CONTROLES!$D$59,[2]CONTROLES!$D$60)</f>
        <v>0</v>
      </c>
      <c r="AT165" s="165"/>
      <c r="AU165" s="166">
        <f>+IF(AT165=[2]CONTROLES!$C$61,[2]CONTROLES!$D$61,[2]CONTROLES!$D$62)</f>
        <v>0</v>
      </c>
      <c r="AV165" s="165"/>
      <c r="AW165" s="167">
        <f>+IF(AV165=[2]CONTROLES!$C$63,[2]CONTROLES!$D$63,IF(AV165=[2]CONTROLES!$C$64,[2]CONTROLES!$D$64,[2]CONTROLES!$D$65))</f>
        <v>0</v>
      </c>
      <c r="AX165" s="167">
        <f t="shared" si="7"/>
        <v>0</v>
      </c>
      <c r="AY165" s="168" t="str">
        <f t="shared" si="8"/>
        <v>Débil</v>
      </c>
      <c r="AZ165" s="368" t="s">
        <v>3</v>
      </c>
      <c r="BA165" s="335" t="str">
        <f>VLOOKUP(AZ165,FORMULAS!$A$77:$B$82,2,0)</f>
        <v>Probabilidad</v>
      </c>
      <c r="BB165" s="418" t="e">
        <f>+R165</f>
        <v>#N/A</v>
      </c>
      <c r="BC165" s="348" t="e">
        <f>CONCATENATE(BB165,"-",BA165)</f>
        <v>#N/A</v>
      </c>
      <c r="BD165" s="326" t="e">
        <f>VLOOKUP(BC165,FORMULAS!$I$77:$J$97,2,0)</f>
        <v>#N/A</v>
      </c>
      <c r="BE165" s="326"/>
      <c r="BF165" s="66"/>
      <c r="BG165" s="66"/>
      <c r="BH165" s="169"/>
      <c r="BI165" s="66"/>
      <c r="BJ165" s="66"/>
      <c r="BK165" s="66"/>
      <c r="BL165" s="66"/>
      <c r="BM165" s="66" t="s">
        <v>171</v>
      </c>
      <c r="BN165" s="326"/>
      <c r="BO165" s="184"/>
      <c r="BP165" s="184"/>
      <c r="BQ165" s="184"/>
      <c r="BR165" s="184"/>
      <c r="BS165" s="184"/>
      <c r="BT165" s="184"/>
      <c r="BU165" s="184"/>
      <c r="BV165" s="184"/>
      <c r="BW165" s="184"/>
      <c r="BX165" s="184"/>
      <c r="BY165" s="184"/>
      <c r="BZ165" s="184"/>
      <c r="CA165" s="184"/>
      <c r="CB165" s="184"/>
      <c r="CC165" s="184"/>
      <c r="CD165" s="184"/>
      <c r="CE165" s="184"/>
      <c r="CF165" s="184"/>
      <c r="CG165" s="326"/>
      <c r="CH165" s="326"/>
      <c r="CI165" s="326"/>
      <c r="CJ165" s="326"/>
      <c r="CK165" s="326"/>
      <c r="CL165" s="326"/>
      <c r="CM165" s="326"/>
      <c r="CN165" s="326"/>
      <c r="CO165" s="326"/>
      <c r="CP165" s="326"/>
      <c r="CQ165" s="326"/>
      <c r="CR165" s="326"/>
      <c r="CS165" s="326"/>
      <c r="CT165" s="326"/>
      <c r="CU165" s="326"/>
      <c r="CV165" s="326"/>
      <c r="CW165" s="326"/>
      <c r="CX165" s="326"/>
      <c r="CY165" s="326"/>
      <c r="CZ165" s="326"/>
      <c r="DA165" s="326"/>
      <c r="DB165" s="326"/>
      <c r="DC165" s="326"/>
      <c r="DD165" s="326"/>
      <c r="DE165" s="326"/>
      <c r="DF165" s="326"/>
      <c r="DG165" s="326"/>
      <c r="DH165" s="326"/>
      <c r="DI165" s="326"/>
      <c r="DJ165" s="326"/>
      <c r="DK165" s="326"/>
      <c r="DL165" s="326"/>
      <c r="DM165" s="326"/>
      <c r="DN165" s="326"/>
      <c r="DO165" s="326"/>
      <c r="DP165" s="326"/>
      <c r="DQ165" s="326"/>
      <c r="DR165" s="326"/>
      <c r="DS165" s="326"/>
      <c r="DT165" s="258"/>
      <c r="DU165" s="258"/>
      <c r="DV165" s="258"/>
      <c r="DW165" s="258"/>
      <c r="DX165" s="258"/>
      <c r="DY165" s="258"/>
      <c r="DZ165" s="258"/>
      <c r="EA165" s="258"/>
      <c r="EB165" s="258"/>
      <c r="EC165" s="326"/>
      <c r="ED165" s="326"/>
      <c r="EE165" s="326"/>
      <c r="EF165" s="326"/>
      <c r="EG165" s="326"/>
      <c r="EH165" s="326"/>
      <c r="EI165" s="326"/>
      <c r="EJ165" s="326"/>
      <c r="EK165" s="326"/>
    </row>
    <row r="166" spans="1:141" ht="39.75" hidden="1" customHeight="1" x14ac:dyDescent="0.2">
      <c r="A166" s="364"/>
      <c r="B166" s="369"/>
      <c r="C166" s="369"/>
      <c r="D166" s="369"/>
      <c r="E166" s="197"/>
      <c r="F166" s="366"/>
      <c r="G166" s="197"/>
      <c r="H166" s="372"/>
      <c r="I166" s="367"/>
      <c r="J166" s="188"/>
      <c r="K166" s="170"/>
      <c r="L166" s="170"/>
      <c r="M166" s="170"/>
      <c r="N166" s="170"/>
      <c r="O166" s="369"/>
      <c r="P166" s="336"/>
      <c r="Q166" s="349"/>
      <c r="R166" s="336"/>
      <c r="S166" s="349"/>
      <c r="T166" s="327"/>
      <c r="U166" s="162"/>
      <c r="V166" s="163"/>
      <c r="W166" s="163"/>
      <c r="X166" s="163"/>
      <c r="Y166" s="164" t="s">
        <v>115</v>
      </c>
      <c r="Z166" s="132">
        <f>+IF(Y166='Tabla Valoración controles'!$D$4,'Tabla Valoración controles'!$F$4,IF('Mapa Corrupcion'!Y166='Tabla Valoración controles'!$D$5,'Tabla Valoración controles'!$F$5,IF(Y166=FORMULAS!$A$10,0,'Tabla Valoración controles'!$F$6)))</f>
        <v>0</v>
      </c>
      <c r="AA166" s="164"/>
      <c r="AB166" s="133">
        <f>+IF(AA166='Tabla Valoración controles'!$D$7,'Tabla Valoración controles'!$F$7,IF(Y166=FORMULAS!$A$10,0,'Tabla Valoración controles'!$F$8))</f>
        <v>0</v>
      </c>
      <c r="AC166" s="164"/>
      <c r="AD166" s="132">
        <f>+IF(AC166='Tabla Valoración controles'!$D$9,'Tabla Valoración controles'!$F$9,IF(Y166=FORMULAS!$A$10,0,'Tabla Valoración controles'!$F$10))</f>
        <v>0</v>
      </c>
      <c r="AE166" s="164"/>
      <c r="AF166" s="132">
        <f>+IF(AE166='Tabla Valoración controles'!$D$9,'Tabla Valoración controles'!$F$9,IF(AA166=FORMULAS!$A$10,0,'Tabla Valoración controles'!$F$10))</f>
        <v>0</v>
      </c>
      <c r="AG166" s="164"/>
      <c r="AH166" s="132">
        <f>+IF(AG166='Tabla Valoración controles'!$D$13,'Tabla Valoración controles'!$F$13,'Tabla Valoración controles'!$F$14)</f>
        <v>0</v>
      </c>
      <c r="AI166" s="192">
        <f t="shared" si="6"/>
        <v>0</v>
      </c>
      <c r="AJ166" s="165"/>
      <c r="AK166" s="166">
        <f>+IF(AJ166=[2]CONTROLES!$C$50,[2]CONTROLES!$D$50,[2]CONTROLES!$D$51)</f>
        <v>0</v>
      </c>
      <c r="AL166" s="165"/>
      <c r="AM166" s="166">
        <f>+IF(AL166=[2]CONTROLES!$C$52,[2]CONTROLES!$D$52,[2]CONTROLES!$D$53)</f>
        <v>0</v>
      </c>
      <c r="AN166" s="165"/>
      <c r="AO166" s="166">
        <f>+IF(AN166=[2]CONTROLES!$C$54,[2]CONTROLES!$D$54,[2]CONTROLES!$D$55)</f>
        <v>0</v>
      </c>
      <c r="AP166" s="165"/>
      <c r="AQ166" s="166">
        <f>+IF(AP166=[2]CONTROLES!$C$56,[2]CONTROLES!$D$56,IF(AP166=[2]CONTROLES!$C$57,[2]CONTROLES!$D$57,[2]CONTROLES!$D$58))</f>
        <v>0</v>
      </c>
      <c r="AR166" s="165"/>
      <c r="AS166" s="166">
        <f>+IF(AR166=[2]CONTROLES!$C$59,[2]CONTROLES!$D$59,[2]CONTROLES!$D$60)</f>
        <v>0</v>
      </c>
      <c r="AT166" s="165"/>
      <c r="AU166" s="166">
        <f>+IF(AT166=[2]CONTROLES!$C$61,[2]CONTROLES!$D$61,[2]CONTROLES!$D$62)</f>
        <v>0</v>
      </c>
      <c r="AV166" s="165"/>
      <c r="AW166" s="167">
        <f>+IF(AV166=[2]CONTROLES!$C$63,[2]CONTROLES!$D$63,IF(AV166=[2]CONTROLES!$C$64,[2]CONTROLES!$D$64,[2]CONTROLES!$D$65))</f>
        <v>0</v>
      </c>
      <c r="AX166" s="167">
        <f t="shared" si="7"/>
        <v>0</v>
      </c>
      <c r="AY166" s="168" t="str">
        <f t="shared" si="8"/>
        <v>Débil</v>
      </c>
      <c r="AZ166" s="369"/>
      <c r="BA166" s="336"/>
      <c r="BB166" s="419"/>
      <c r="BC166" s="349"/>
      <c r="BD166" s="327"/>
      <c r="BE166" s="327"/>
      <c r="BF166" s="66"/>
      <c r="BG166" s="66"/>
      <c r="BH166" s="169"/>
      <c r="BI166" s="66"/>
      <c r="BJ166" s="66"/>
      <c r="BK166" s="66"/>
      <c r="BL166" s="66"/>
      <c r="BM166" s="66" t="s">
        <v>171</v>
      </c>
      <c r="BN166" s="327"/>
      <c r="BO166" s="185"/>
      <c r="BP166" s="185"/>
      <c r="BQ166" s="185"/>
      <c r="BR166" s="185"/>
      <c r="BS166" s="185"/>
      <c r="BT166" s="185"/>
      <c r="BU166" s="185"/>
      <c r="BV166" s="185"/>
      <c r="BW166" s="185"/>
      <c r="BX166" s="185"/>
      <c r="BY166" s="185"/>
      <c r="BZ166" s="185"/>
      <c r="CA166" s="185"/>
      <c r="CB166" s="185"/>
      <c r="CC166" s="185"/>
      <c r="CD166" s="185"/>
      <c r="CE166" s="185"/>
      <c r="CF166" s="185"/>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256"/>
      <c r="DU166" s="256"/>
      <c r="DV166" s="256"/>
      <c r="DW166" s="256"/>
      <c r="DX166" s="256"/>
      <c r="DY166" s="256"/>
      <c r="DZ166" s="256"/>
      <c r="EA166" s="256"/>
      <c r="EB166" s="256"/>
      <c r="EC166" s="327"/>
      <c r="ED166" s="327"/>
      <c r="EE166" s="327"/>
      <c r="EF166" s="327"/>
      <c r="EG166" s="327"/>
      <c r="EH166" s="327"/>
      <c r="EI166" s="327"/>
      <c r="EJ166" s="327"/>
      <c r="EK166" s="327"/>
    </row>
    <row r="167" spans="1:141" ht="39.75" hidden="1" customHeight="1" x14ac:dyDescent="0.2">
      <c r="A167" s="364"/>
      <c r="B167" s="369"/>
      <c r="C167" s="369"/>
      <c r="D167" s="369"/>
      <c r="E167" s="197"/>
      <c r="F167" s="366"/>
      <c r="G167" s="197"/>
      <c r="H167" s="372"/>
      <c r="I167" s="367"/>
      <c r="J167" s="188"/>
      <c r="K167" s="170"/>
      <c r="L167" s="170"/>
      <c r="M167" s="170"/>
      <c r="N167" s="170"/>
      <c r="O167" s="369"/>
      <c r="P167" s="336"/>
      <c r="Q167" s="349"/>
      <c r="R167" s="336"/>
      <c r="S167" s="349"/>
      <c r="T167" s="327"/>
      <c r="U167" s="162"/>
      <c r="V167" s="163"/>
      <c r="W167" s="163"/>
      <c r="X167" s="163"/>
      <c r="Y167" s="164" t="s">
        <v>115</v>
      </c>
      <c r="Z167" s="132">
        <f>+IF(Y167='Tabla Valoración controles'!$D$4,'Tabla Valoración controles'!$F$4,IF('Mapa Corrupcion'!Y167='Tabla Valoración controles'!$D$5,'Tabla Valoración controles'!$F$5,IF(Y167=FORMULAS!$A$10,0,'Tabla Valoración controles'!$F$6)))</f>
        <v>0</v>
      </c>
      <c r="AA167" s="164"/>
      <c r="AB167" s="133">
        <f>+IF(AA167='Tabla Valoración controles'!$D$7,'Tabla Valoración controles'!$F$7,IF(Y167=FORMULAS!$A$10,0,'Tabla Valoración controles'!$F$8))</f>
        <v>0</v>
      </c>
      <c r="AC167" s="164"/>
      <c r="AD167" s="132">
        <f>+IF(AC167='Tabla Valoración controles'!$D$9,'Tabla Valoración controles'!$F$9,IF(Y167=FORMULAS!$A$10,0,'Tabla Valoración controles'!$F$10))</f>
        <v>0</v>
      </c>
      <c r="AE167" s="164"/>
      <c r="AF167" s="132">
        <f>+IF(AE167='Tabla Valoración controles'!$D$9,'Tabla Valoración controles'!$F$9,IF(AA167=FORMULAS!$A$10,0,'Tabla Valoración controles'!$F$10))</f>
        <v>0</v>
      </c>
      <c r="AG167" s="164"/>
      <c r="AH167" s="132">
        <f>+IF(AG167='Tabla Valoración controles'!$D$13,'Tabla Valoración controles'!$F$13,'Tabla Valoración controles'!$F$14)</f>
        <v>0</v>
      </c>
      <c r="AI167" s="192">
        <f t="shared" si="6"/>
        <v>0</v>
      </c>
      <c r="AJ167" s="165"/>
      <c r="AK167" s="166">
        <f>+IF(AJ167=[2]CONTROLES!$C$50,[2]CONTROLES!$D$50,[2]CONTROLES!$D$51)</f>
        <v>0</v>
      </c>
      <c r="AL167" s="165"/>
      <c r="AM167" s="166">
        <f>+IF(AL167=[2]CONTROLES!$C$52,[2]CONTROLES!$D$52,[2]CONTROLES!$D$53)</f>
        <v>0</v>
      </c>
      <c r="AN167" s="165"/>
      <c r="AO167" s="166">
        <f>+IF(AN167=[2]CONTROLES!$C$54,[2]CONTROLES!$D$54,[2]CONTROLES!$D$55)</f>
        <v>0</v>
      </c>
      <c r="AP167" s="165"/>
      <c r="AQ167" s="166">
        <f>+IF(AP167=[2]CONTROLES!$C$56,[2]CONTROLES!$D$56,IF(AP167=[2]CONTROLES!$C$57,[2]CONTROLES!$D$57,[2]CONTROLES!$D$58))</f>
        <v>0</v>
      </c>
      <c r="AR167" s="165"/>
      <c r="AS167" s="166">
        <f>+IF(AR167=[2]CONTROLES!$C$59,[2]CONTROLES!$D$59,[2]CONTROLES!$D$60)</f>
        <v>0</v>
      </c>
      <c r="AT167" s="165"/>
      <c r="AU167" s="166">
        <f>+IF(AT167=[2]CONTROLES!$C$61,[2]CONTROLES!$D$61,[2]CONTROLES!$D$62)</f>
        <v>0</v>
      </c>
      <c r="AV167" s="165"/>
      <c r="AW167" s="167">
        <f>+IF(AV167=[2]CONTROLES!$C$63,[2]CONTROLES!$D$63,IF(AV167=[2]CONTROLES!$C$64,[2]CONTROLES!$D$64,[2]CONTROLES!$D$65))</f>
        <v>0</v>
      </c>
      <c r="AX167" s="167">
        <f t="shared" si="7"/>
        <v>0</v>
      </c>
      <c r="AY167" s="168" t="str">
        <f t="shared" si="8"/>
        <v>Débil</v>
      </c>
      <c r="AZ167" s="369"/>
      <c r="BA167" s="336"/>
      <c r="BB167" s="419"/>
      <c r="BC167" s="349"/>
      <c r="BD167" s="327"/>
      <c r="BE167" s="327"/>
      <c r="BF167" s="66"/>
      <c r="BG167" s="66"/>
      <c r="BH167" s="169"/>
      <c r="BI167" s="66"/>
      <c r="BJ167" s="66"/>
      <c r="BK167" s="66"/>
      <c r="BL167" s="66"/>
      <c r="BM167" s="66" t="s">
        <v>171</v>
      </c>
      <c r="BN167" s="327"/>
      <c r="BO167" s="185"/>
      <c r="BP167" s="185"/>
      <c r="BQ167" s="185"/>
      <c r="BR167" s="185"/>
      <c r="BS167" s="185"/>
      <c r="BT167" s="185"/>
      <c r="BU167" s="185"/>
      <c r="BV167" s="185"/>
      <c r="BW167" s="185"/>
      <c r="BX167" s="185"/>
      <c r="BY167" s="185"/>
      <c r="BZ167" s="185"/>
      <c r="CA167" s="185"/>
      <c r="CB167" s="185"/>
      <c r="CC167" s="185"/>
      <c r="CD167" s="185"/>
      <c r="CE167" s="185"/>
      <c r="CF167" s="185"/>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256"/>
      <c r="DU167" s="256"/>
      <c r="DV167" s="256"/>
      <c r="DW167" s="256"/>
      <c r="DX167" s="256"/>
      <c r="DY167" s="256"/>
      <c r="DZ167" s="256"/>
      <c r="EA167" s="256"/>
      <c r="EB167" s="256"/>
      <c r="EC167" s="327"/>
      <c r="ED167" s="327"/>
      <c r="EE167" s="327"/>
      <c r="EF167" s="327"/>
      <c r="EG167" s="327"/>
      <c r="EH167" s="327"/>
      <c r="EI167" s="327"/>
      <c r="EJ167" s="327"/>
      <c r="EK167" s="327"/>
    </row>
    <row r="168" spans="1:141" ht="39.75" hidden="1" customHeight="1" x14ac:dyDescent="0.2">
      <c r="A168" s="364"/>
      <c r="B168" s="369"/>
      <c r="C168" s="369"/>
      <c r="D168" s="369"/>
      <c r="E168" s="197"/>
      <c r="F168" s="366"/>
      <c r="G168" s="197"/>
      <c r="H168" s="372"/>
      <c r="I168" s="367"/>
      <c r="J168" s="188"/>
      <c r="K168" s="170"/>
      <c r="L168" s="170"/>
      <c r="M168" s="170"/>
      <c r="N168" s="170"/>
      <c r="O168" s="369"/>
      <c r="P168" s="336"/>
      <c r="Q168" s="349"/>
      <c r="R168" s="336"/>
      <c r="S168" s="349"/>
      <c r="T168" s="327"/>
      <c r="U168" s="162"/>
      <c r="V168" s="163"/>
      <c r="W168" s="163"/>
      <c r="X168" s="163"/>
      <c r="Y168" s="164" t="s">
        <v>115</v>
      </c>
      <c r="Z168" s="132">
        <f>+IF(Y168='Tabla Valoración controles'!$D$4,'Tabla Valoración controles'!$F$4,IF('Mapa Corrupcion'!Y168='Tabla Valoración controles'!$D$5,'Tabla Valoración controles'!$F$5,IF(Y168=FORMULAS!$A$10,0,'Tabla Valoración controles'!$F$6)))</f>
        <v>0</v>
      </c>
      <c r="AA168" s="164"/>
      <c r="AB168" s="133">
        <f>+IF(AA168='Tabla Valoración controles'!$D$7,'Tabla Valoración controles'!$F$7,IF(Y168=FORMULAS!$A$10,0,'Tabla Valoración controles'!$F$8))</f>
        <v>0</v>
      </c>
      <c r="AC168" s="164"/>
      <c r="AD168" s="132">
        <f>+IF(AC168='Tabla Valoración controles'!$D$9,'Tabla Valoración controles'!$F$9,IF(Y168=FORMULAS!$A$10,0,'Tabla Valoración controles'!$F$10))</f>
        <v>0</v>
      </c>
      <c r="AE168" s="164"/>
      <c r="AF168" s="132">
        <f>+IF(AE168='Tabla Valoración controles'!$D$9,'Tabla Valoración controles'!$F$9,IF(AA168=FORMULAS!$A$10,0,'Tabla Valoración controles'!$F$10))</f>
        <v>0</v>
      </c>
      <c r="AG168" s="164"/>
      <c r="AH168" s="132">
        <f>+IF(AG168='Tabla Valoración controles'!$D$13,'Tabla Valoración controles'!$F$13,'Tabla Valoración controles'!$F$14)</f>
        <v>0</v>
      </c>
      <c r="AI168" s="192">
        <f t="shared" si="6"/>
        <v>0</v>
      </c>
      <c r="AJ168" s="165"/>
      <c r="AK168" s="166">
        <f>+IF(AJ168=[2]CONTROLES!$C$50,[2]CONTROLES!$D$50,[2]CONTROLES!$D$51)</f>
        <v>0</v>
      </c>
      <c r="AL168" s="165"/>
      <c r="AM168" s="166">
        <f>+IF(AL168=[2]CONTROLES!$C$52,[2]CONTROLES!$D$52,[2]CONTROLES!$D$53)</f>
        <v>0</v>
      </c>
      <c r="AN168" s="165"/>
      <c r="AO168" s="166">
        <f>+IF(AN168=[2]CONTROLES!$C$54,[2]CONTROLES!$D$54,[2]CONTROLES!$D$55)</f>
        <v>0</v>
      </c>
      <c r="AP168" s="165"/>
      <c r="AQ168" s="166">
        <f>+IF(AP168=[2]CONTROLES!$C$56,[2]CONTROLES!$D$56,IF(AP168=[2]CONTROLES!$C$57,[2]CONTROLES!$D$57,[2]CONTROLES!$D$58))</f>
        <v>0</v>
      </c>
      <c r="AR168" s="165"/>
      <c r="AS168" s="166">
        <f>+IF(AR168=[2]CONTROLES!$C$59,[2]CONTROLES!$D$59,[2]CONTROLES!$D$60)</f>
        <v>0</v>
      </c>
      <c r="AT168" s="165"/>
      <c r="AU168" s="166">
        <f>+IF(AT168=[2]CONTROLES!$C$61,[2]CONTROLES!$D$61,[2]CONTROLES!$D$62)</f>
        <v>0</v>
      </c>
      <c r="AV168" s="165"/>
      <c r="AW168" s="167">
        <f>+IF(AV168=[2]CONTROLES!$C$63,[2]CONTROLES!$D$63,IF(AV168=[2]CONTROLES!$C$64,[2]CONTROLES!$D$64,[2]CONTROLES!$D$65))</f>
        <v>0</v>
      </c>
      <c r="AX168" s="167">
        <f t="shared" si="7"/>
        <v>0</v>
      </c>
      <c r="AY168" s="168" t="str">
        <f t="shared" si="8"/>
        <v>Débil</v>
      </c>
      <c r="AZ168" s="369"/>
      <c r="BA168" s="336"/>
      <c r="BB168" s="419"/>
      <c r="BC168" s="349"/>
      <c r="BD168" s="327"/>
      <c r="BE168" s="327"/>
      <c r="BF168" s="66"/>
      <c r="BG168" s="66"/>
      <c r="BH168" s="169"/>
      <c r="BI168" s="66"/>
      <c r="BJ168" s="66"/>
      <c r="BK168" s="66"/>
      <c r="BL168" s="66"/>
      <c r="BM168" s="66" t="s">
        <v>171</v>
      </c>
      <c r="BN168" s="327"/>
      <c r="BO168" s="185"/>
      <c r="BP168" s="185"/>
      <c r="BQ168" s="185"/>
      <c r="BR168" s="185"/>
      <c r="BS168" s="185"/>
      <c r="BT168" s="185"/>
      <c r="BU168" s="185"/>
      <c r="BV168" s="185"/>
      <c r="BW168" s="185"/>
      <c r="BX168" s="185"/>
      <c r="BY168" s="185"/>
      <c r="BZ168" s="185"/>
      <c r="CA168" s="185"/>
      <c r="CB168" s="185"/>
      <c r="CC168" s="185"/>
      <c r="CD168" s="185"/>
      <c r="CE168" s="185"/>
      <c r="CF168" s="185"/>
      <c r="CG168" s="327"/>
      <c r="CH168" s="327"/>
      <c r="CI168" s="327"/>
      <c r="CJ168" s="327"/>
      <c r="CK168" s="327"/>
      <c r="CL168" s="327"/>
      <c r="CM168" s="327"/>
      <c r="CN168" s="327"/>
      <c r="CO168" s="327"/>
      <c r="CP168" s="327"/>
      <c r="CQ168" s="327"/>
      <c r="CR168" s="327"/>
      <c r="CS168" s="327"/>
      <c r="CT168" s="327"/>
      <c r="CU168" s="327"/>
      <c r="CV168" s="327"/>
      <c r="CW168" s="327"/>
      <c r="CX168" s="327"/>
      <c r="CY168" s="327"/>
      <c r="CZ168" s="327"/>
      <c r="DA168" s="327"/>
      <c r="DB168" s="327"/>
      <c r="DC168" s="327"/>
      <c r="DD168" s="327"/>
      <c r="DE168" s="327"/>
      <c r="DF168" s="327"/>
      <c r="DG168" s="327"/>
      <c r="DH168" s="327"/>
      <c r="DI168" s="327"/>
      <c r="DJ168" s="327"/>
      <c r="DK168" s="327"/>
      <c r="DL168" s="327"/>
      <c r="DM168" s="327"/>
      <c r="DN168" s="327"/>
      <c r="DO168" s="327"/>
      <c r="DP168" s="327"/>
      <c r="DQ168" s="327"/>
      <c r="DR168" s="327"/>
      <c r="DS168" s="327"/>
      <c r="DT168" s="256"/>
      <c r="DU168" s="256"/>
      <c r="DV168" s="256"/>
      <c r="DW168" s="256"/>
      <c r="DX168" s="256"/>
      <c r="DY168" s="256"/>
      <c r="DZ168" s="256"/>
      <c r="EA168" s="256"/>
      <c r="EB168" s="256"/>
      <c r="EC168" s="327"/>
      <c r="ED168" s="327"/>
      <c r="EE168" s="327"/>
      <c r="EF168" s="327"/>
      <c r="EG168" s="327"/>
      <c r="EH168" s="327"/>
      <c r="EI168" s="327"/>
      <c r="EJ168" s="327"/>
      <c r="EK168" s="327"/>
    </row>
    <row r="169" spans="1:141" ht="39.75" hidden="1" customHeight="1" x14ac:dyDescent="0.2">
      <c r="A169" s="364"/>
      <c r="B169" s="369"/>
      <c r="C169" s="369"/>
      <c r="D169" s="369"/>
      <c r="E169" s="197"/>
      <c r="F169" s="366"/>
      <c r="G169" s="197"/>
      <c r="H169" s="372"/>
      <c r="I169" s="367"/>
      <c r="J169" s="188"/>
      <c r="K169" s="170"/>
      <c r="L169" s="170"/>
      <c r="M169" s="170"/>
      <c r="N169" s="170"/>
      <c r="O169" s="369"/>
      <c r="P169" s="336"/>
      <c r="Q169" s="349"/>
      <c r="R169" s="336"/>
      <c r="S169" s="349"/>
      <c r="T169" s="327"/>
      <c r="U169" s="162"/>
      <c r="V169" s="163"/>
      <c r="W169" s="163"/>
      <c r="X169" s="163"/>
      <c r="Y169" s="164" t="s">
        <v>115</v>
      </c>
      <c r="Z169" s="132">
        <f>+IF(Y169='Tabla Valoración controles'!$D$4,'Tabla Valoración controles'!$F$4,IF('Mapa Corrupcion'!Y169='Tabla Valoración controles'!$D$5,'Tabla Valoración controles'!$F$5,IF(Y169=FORMULAS!$A$10,0,'Tabla Valoración controles'!$F$6)))</f>
        <v>0</v>
      </c>
      <c r="AA169" s="164"/>
      <c r="AB169" s="133">
        <f>+IF(AA169='Tabla Valoración controles'!$D$7,'Tabla Valoración controles'!$F$7,IF(Y169=FORMULAS!$A$10,0,'Tabla Valoración controles'!$F$8))</f>
        <v>0</v>
      </c>
      <c r="AC169" s="164"/>
      <c r="AD169" s="132">
        <f>+IF(AC169='Tabla Valoración controles'!$D$9,'Tabla Valoración controles'!$F$9,IF(Y169=FORMULAS!$A$10,0,'Tabla Valoración controles'!$F$10))</f>
        <v>0</v>
      </c>
      <c r="AE169" s="164"/>
      <c r="AF169" s="132">
        <f>+IF(AE169='Tabla Valoración controles'!$D$9,'Tabla Valoración controles'!$F$9,IF(AA169=FORMULAS!$A$10,0,'Tabla Valoración controles'!$F$10))</f>
        <v>0</v>
      </c>
      <c r="AG169" s="164"/>
      <c r="AH169" s="132">
        <f>+IF(AG169='Tabla Valoración controles'!$D$13,'Tabla Valoración controles'!$F$13,'Tabla Valoración controles'!$F$14)</f>
        <v>0</v>
      </c>
      <c r="AI169" s="192">
        <f t="shared" si="6"/>
        <v>0</v>
      </c>
      <c r="AJ169" s="165"/>
      <c r="AK169" s="166">
        <f>+IF(AJ169=[2]CONTROLES!$C$50,[2]CONTROLES!$D$50,[2]CONTROLES!$D$51)</f>
        <v>0</v>
      </c>
      <c r="AL169" s="165"/>
      <c r="AM169" s="166">
        <f>+IF(AL169=[2]CONTROLES!$C$52,[2]CONTROLES!$D$52,[2]CONTROLES!$D$53)</f>
        <v>0</v>
      </c>
      <c r="AN169" s="165"/>
      <c r="AO169" s="166">
        <f>+IF(AN169=[2]CONTROLES!$C$54,[2]CONTROLES!$D$54,[2]CONTROLES!$D$55)</f>
        <v>0</v>
      </c>
      <c r="AP169" s="165"/>
      <c r="AQ169" s="166">
        <f>+IF(AP169=[2]CONTROLES!$C$56,[2]CONTROLES!$D$56,IF(AP169=[2]CONTROLES!$C$57,[2]CONTROLES!$D$57,[2]CONTROLES!$D$58))</f>
        <v>0</v>
      </c>
      <c r="AR169" s="165"/>
      <c r="AS169" s="166">
        <f>+IF(AR169=[2]CONTROLES!$C$59,[2]CONTROLES!$D$59,[2]CONTROLES!$D$60)</f>
        <v>0</v>
      </c>
      <c r="AT169" s="165"/>
      <c r="AU169" s="166">
        <f>+IF(AT169=[2]CONTROLES!$C$61,[2]CONTROLES!$D$61,[2]CONTROLES!$D$62)</f>
        <v>0</v>
      </c>
      <c r="AV169" s="165"/>
      <c r="AW169" s="167">
        <f>+IF(AV169=[2]CONTROLES!$C$63,[2]CONTROLES!$D$63,IF(AV169=[2]CONTROLES!$C$64,[2]CONTROLES!$D$64,[2]CONTROLES!$D$65))</f>
        <v>0</v>
      </c>
      <c r="AX169" s="167">
        <f t="shared" si="7"/>
        <v>0</v>
      </c>
      <c r="AY169" s="168" t="str">
        <f t="shared" si="8"/>
        <v>Débil</v>
      </c>
      <c r="AZ169" s="369"/>
      <c r="BA169" s="336"/>
      <c r="BB169" s="419"/>
      <c r="BC169" s="349"/>
      <c r="BD169" s="327"/>
      <c r="BE169" s="327"/>
      <c r="BF169" s="66"/>
      <c r="BG169" s="66"/>
      <c r="BH169" s="169"/>
      <c r="BI169" s="66"/>
      <c r="BJ169" s="66"/>
      <c r="BK169" s="66"/>
      <c r="BL169" s="66"/>
      <c r="BM169" s="66" t="s">
        <v>171</v>
      </c>
      <c r="BN169" s="327"/>
      <c r="BO169" s="185"/>
      <c r="BP169" s="185"/>
      <c r="BQ169" s="185"/>
      <c r="BR169" s="185"/>
      <c r="BS169" s="185"/>
      <c r="BT169" s="185"/>
      <c r="BU169" s="185"/>
      <c r="BV169" s="185"/>
      <c r="BW169" s="185"/>
      <c r="BX169" s="185"/>
      <c r="BY169" s="185"/>
      <c r="BZ169" s="185"/>
      <c r="CA169" s="185"/>
      <c r="CB169" s="185"/>
      <c r="CC169" s="185"/>
      <c r="CD169" s="185"/>
      <c r="CE169" s="185"/>
      <c r="CF169" s="185"/>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256"/>
      <c r="DU169" s="256"/>
      <c r="DV169" s="256"/>
      <c r="DW169" s="256"/>
      <c r="DX169" s="256"/>
      <c r="DY169" s="256"/>
      <c r="DZ169" s="256"/>
      <c r="EA169" s="256"/>
      <c r="EB169" s="256"/>
      <c r="EC169" s="327"/>
      <c r="ED169" s="327"/>
      <c r="EE169" s="327"/>
      <c r="EF169" s="327"/>
      <c r="EG169" s="327"/>
      <c r="EH169" s="327"/>
      <c r="EI169" s="327"/>
      <c r="EJ169" s="327"/>
      <c r="EK169" s="327"/>
    </row>
    <row r="170" spans="1:141" ht="39.75" hidden="1" customHeight="1" x14ac:dyDescent="0.2">
      <c r="A170" s="365"/>
      <c r="B170" s="370"/>
      <c r="C170" s="370"/>
      <c r="D170" s="370"/>
      <c r="E170" s="197"/>
      <c r="F170" s="366"/>
      <c r="G170" s="197"/>
      <c r="H170" s="373"/>
      <c r="I170" s="367"/>
      <c r="J170" s="189"/>
      <c r="K170" s="171"/>
      <c r="L170" s="171"/>
      <c r="M170" s="171"/>
      <c r="N170" s="171"/>
      <c r="O170" s="370"/>
      <c r="P170" s="337"/>
      <c r="Q170" s="350"/>
      <c r="R170" s="337"/>
      <c r="S170" s="350"/>
      <c r="T170" s="328"/>
      <c r="U170" s="162"/>
      <c r="V170" s="163"/>
      <c r="W170" s="163"/>
      <c r="X170" s="163"/>
      <c r="Y170" s="164" t="s">
        <v>115</v>
      </c>
      <c r="Z170" s="132">
        <f>+IF(Y170='Tabla Valoración controles'!$D$4,'Tabla Valoración controles'!$F$4,IF('Mapa Corrupcion'!Y170='Tabla Valoración controles'!$D$5,'Tabla Valoración controles'!$F$5,IF(Y170=FORMULAS!$A$10,0,'Tabla Valoración controles'!$F$6)))</f>
        <v>0</v>
      </c>
      <c r="AA170" s="164"/>
      <c r="AB170" s="133">
        <f>+IF(AA170='Tabla Valoración controles'!$D$7,'Tabla Valoración controles'!$F$7,IF(Y170=FORMULAS!$A$10,0,'Tabla Valoración controles'!$F$8))</f>
        <v>0</v>
      </c>
      <c r="AC170" s="164"/>
      <c r="AD170" s="132">
        <f>+IF(AC170='Tabla Valoración controles'!$D$9,'Tabla Valoración controles'!$F$9,IF(Y170=FORMULAS!$A$10,0,'Tabla Valoración controles'!$F$10))</f>
        <v>0</v>
      </c>
      <c r="AE170" s="164"/>
      <c r="AF170" s="132">
        <f>+IF(AE170='Tabla Valoración controles'!$D$9,'Tabla Valoración controles'!$F$9,IF(AA170=FORMULAS!$A$10,0,'Tabla Valoración controles'!$F$10))</f>
        <v>0</v>
      </c>
      <c r="AG170" s="164"/>
      <c r="AH170" s="132">
        <f>+IF(AG170='Tabla Valoración controles'!$D$13,'Tabla Valoración controles'!$F$13,'Tabla Valoración controles'!$F$14)</f>
        <v>0</v>
      </c>
      <c r="AI170" s="192">
        <f t="shared" si="6"/>
        <v>0</v>
      </c>
      <c r="AJ170" s="165"/>
      <c r="AK170" s="166">
        <f>+IF(AJ170=[2]CONTROLES!$C$50,[2]CONTROLES!$D$50,[2]CONTROLES!$D$51)</f>
        <v>0</v>
      </c>
      <c r="AL170" s="165"/>
      <c r="AM170" s="166">
        <f>+IF(AL170=[2]CONTROLES!$C$52,[2]CONTROLES!$D$52,[2]CONTROLES!$D$53)</f>
        <v>0</v>
      </c>
      <c r="AN170" s="165"/>
      <c r="AO170" s="166">
        <f>+IF(AN170=[2]CONTROLES!$C$54,[2]CONTROLES!$D$54,[2]CONTROLES!$D$55)</f>
        <v>0</v>
      </c>
      <c r="AP170" s="165"/>
      <c r="AQ170" s="166">
        <f>+IF(AP170=[2]CONTROLES!$C$56,[2]CONTROLES!$D$56,IF(AP170=[2]CONTROLES!$C$57,[2]CONTROLES!$D$57,[2]CONTROLES!$D$58))</f>
        <v>0</v>
      </c>
      <c r="AR170" s="165"/>
      <c r="AS170" s="166">
        <f>+IF(AR170=[2]CONTROLES!$C$59,[2]CONTROLES!$D$59,[2]CONTROLES!$D$60)</f>
        <v>0</v>
      </c>
      <c r="AT170" s="165"/>
      <c r="AU170" s="166">
        <f>+IF(AT170=[2]CONTROLES!$C$61,[2]CONTROLES!$D$61,[2]CONTROLES!$D$62)</f>
        <v>0</v>
      </c>
      <c r="AV170" s="165"/>
      <c r="AW170" s="167">
        <f>+IF(AV170=[2]CONTROLES!$C$63,[2]CONTROLES!$D$63,IF(AV170=[2]CONTROLES!$C$64,[2]CONTROLES!$D$64,[2]CONTROLES!$D$65))</f>
        <v>0</v>
      </c>
      <c r="AX170" s="167">
        <f t="shared" si="7"/>
        <v>0</v>
      </c>
      <c r="AY170" s="168" t="str">
        <f t="shared" si="8"/>
        <v>Débil</v>
      </c>
      <c r="AZ170" s="370"/>
      <c r="BA170" s="337"/>
      <c r="BB170" s="419"/>
      <c r="BC170" s="350"/>
      <c r="BD170" s="328"/>
      <c r="BE170" s="328"/>
      <c r="BF170" s="66"/>
      <c r="BG170" s="66"/>
      <c r="BH170" s="169"/>
      <c r="BI170" s="66"/>
      <c r="BJ170" s="66"/>
      <c r="BK170" s="66"/>
      <c r="BL170" s="66"/>
      <c r="BM170" s="66" t="s">
        <v>171</v>
      </c>
      <c r="BN170" s="328"/>
      <c r="BO170" s="186"/>
      <c r="BP170" s="186"/>
      <c r="BQ170" s="186"/>
      <c r="BR170" s="186"/>
      <c r="BS170" s="186"/>
      <c r="BT170" s="186"/>
      <c r="BU170" s="186"/>
      <c r="BV170" s="186"/>
      <c r="BW170" s="186"/>
      <c r="BX170" s="186"/>
      <c r="BY170" s="186"/>
      <c r="BZ170" s="186"/>
      <c r="CA170" s="186"/>
      <c r="CB170" s="186"/>
      <c r="CC170" s="186"/>
      <c r="CD170" s="186"/>
      <c r="CE170" s="186"/>
      <c r="CF170" s="186"/>
      <c r="CG170" s="328"/>
      <c r="CH170" s="328"/>
      <c r="CI170" s="328"/>
      <c r="CJ170" s="328"/>
      <c r="CK170" s="328"/>
      <c r="CL170" s="328"/>
      <c r="CM170" s="328"/>
      <c r="CN170" s="328"/>
      <c r="CO170" s="328"/>
      <c r="CP170" s="328"/>
      <c r="CQ170" s="328"/>
      <c r="CR170" s="328"/>
      <c r="CS170" s="328"/>
      <c r="CT170" s="328"/>
      <c r="CU170" s="328"/>
      <c r="CV170" s="328"/>
      <c r="CW170" s="328"/>
      <c r="CX170" s="328"/>
      <c r="CY170" s="328"/>
      <c r="CZ170" s="328"/>
      <c r="DA170" s="328"/>
      <c r="DB170" s="328"/>
      <c r="DC170" s="328"/>
      <c r="DD170" s="328"/>
      <c r="DE170" s="328"/>
      <c r="DF170" s="328"/>
      <c r="DG170" s="328"/>
      <c r="DH170" s="328"/>
      <c r="DI170" s="328"/>
      <c r="DJ170" s="328"/>
      <c r="DK170" s="328"/>
      <c r="DL170" s="328"/>
      <c r="DM170" s="328"/>
      <c r="DN170" s="328"/>
      <c r="DO170" s="328"/>
      <c r="DP170" s="328"/>
      <c r="DQ170" s="328"/>
      <c r="DR170" s="328"/>
      <c r="DS170" s="328"/>
      <c r="DT170" s="257"/>
      <c r="DU170" s="257"/>
      <c r="DV170" s="257"/>
      <c r="DW170" s="257"/>
      <c r="DX170" s="257"/>
      <c r="DY170" s="257"/>
      <c r="DZ170" s="257"/>
      <c r="EA170" s="257"/>
      <c r="EB170" s="257"/>
      <c r="EC170" s="328"/>
      <c r="ED170" s="328"/>
      <c r="EE170" s="328"/>
      <c r="EF170" s="328"/>
      <c r="EG170" s="328"/>
      <c r="EH170" s="328"/>
      <c r="EI170" s="328"/>
      <c r="EJ170" s="328"/>
      <c r="EK170" s="328"/>
    </row>
    <row r="171" spans="1:141" ht="39.75" hidden="1" customHeight="1" x14ac:dyDescent="0.2">
      <c r="A171" s="363"/>
      <c r="B171" s="368" t="s">
        <v>121</v>
      </c>
      <c r="C171" s="368" t="str">
        <f>VLOOKUP(B171,FORMULAS!$A$30:$B$46,2,0)</f>
        <v>OBJETIVO PROCESO</v>
      </c>
      <c r="D171" s="368" t="str">
        <f>VLOOKUP(B171,FORMULAS!$A$30:$C$46,3,0)</f>
        <v>RESPONSABLE</v>
      </c>
      <c r="E171" s="197"/>
      <c r="F171" s="366"/>
      <c r="G171" s="197"/>
      <c r="H171" s="371"/>
      <c r="I171" s="367"/>
      <c r="J171" s="187"/>
      <c r="K171" s="161"/>
      <c r="L171" s="161"/>
      <c r="M171" s="161"/>
      <c r="N171" s="161"/>
      <c r="O171" s="368" t="s">
        <v>3</v>
      </c>
      <c r="P171" s="335" t="str">
        <f>VLOOKUP(O171,FORMULAS!$A$77:$B$82,2,0)</f>
        <v>Probabilidad</v>
      </c>
      <c r="Q171" s="348" t="str">
        <f>+P171</f>
        <v>Probabilidad</v>
      </c>
      <c r="R171" s="335" t="e">
        <f>VLOOKUP(A171,'Impacto Ri Inhe'!$B$5:$AF$41,31,1)</f>
        <v>#N/A</v>
      </c>
      <c r="S171" s="348" t="e">
        <f>CONCATENATE(R171,"-",Q171)</f>
        <v>#N/A</v>
      </c>
      <c r="T171" s="326" t="e">
        <f>VLOOKUP(S171,FORMULAS!$I$77:$J$97,2,0)</f>
        <v>#N/A</v>
      </c>
      <c r="U171" s="162"/>
      <c r="V171" s="163"/>
      <c r="W171" s="163"/>
      <c r="X171" s="163"/>
      <c r="Y171" s="164" t="s">
        <v>115</v>
      </c>
      <c r="Z171" s="132">
        <f>+IF(Y171='Tabla Valoración controles'!$D$4,'Tabla Valoración controles'!$F$4,IF('Mapa Corrupcion'!Y171='Tabla Valoración controles'!$D$5,'Tabla Valoración controles'!$F$5,IF(Y171=FORMULAS!$A$10,0,'Tabla Valoración controles'!$F$6)))</f>
        <v>0</v>
      </c>
      <c r="AA171" s="164"/>
      <c r="AB171" s="133">
        <f>+IF(AA171='Tabla Valoración controles'!$D$7,'Tabla Valoración controles'!$F$7,IF(Y171=FORMULAS!$A$10,0,'Tabla Valoración controles'!$F$8))</f>
        <v>0</v>
      </c>
      <c r="AC171" s="164"/>
      <c r="AD171" s="132">
        <f>+IF(AC171='Tabla Valoración controles'!$D$9,'Tabla Valoración controles'!$F$9,IF(Y171=FORMULAS!$A$10,0,'Tabla Valoración controles'!$F$10))</f>
        <v>0</v>
      </c>
      <c r="AE171" s="164"/>
      <c r="AF171" s="132">
        <f>+IF(AE171='Tabla Valoración controles'!$D$9,'Tabla Valoración controles'!$F$9,IF(AA171=FORMULAS!$A$10,0,'Tabla Valoración controles'!$F$10))</f>
        <v>0</v>
      </c>
      <c r="AG171" s="164"/>
      <c r="AH171" s="132">
        <f>+IF(AG171='Tabla Valoración controles'!$D$13,'Tabla Valoración controles'!$F$13,'Tabla Valoración controles'!$F$14)</f>
        <v>0</v>
      </c>
      <c r="AI171" s="192">
        <f t="shared" si="6"/>
        <v>0</v>
      </c>
      <c r="AJ171" s="165"/>
      <c r="AK171" s="166">
        <f>+IF(AJ171=[2]CONTROLES!$C$50,[2]CONTROLES!$D$50,[2]CONTROLES!$D$51)</f>
        <v>0</v>
      </c>
      <c r="AL171" s="165"/>
      <c r="AM171" s="166">
        <f>+IF(AL171=[2]CONTROLES!$C$52,[2]CONTROLES!$D$52,[2]CONTROLES!$D$53)</f>
        <v>0</v>
      </c>
      <c r="AN171" s="165"/>
      <c r="AO171" s="166">
        <f>+IF(AN171=[2]CONTROLES!$C$54,[2]CONTROLES!$D$54,[2]CONTROLES!$D$55)</f>
        <v>0</v>
      </c>
      <c r="AP171" s="165"/>
      <c r="AQ171" s="166">
        <f>+IF(AP171=[2]CONTROLES!$C$56,[2]CONTROLES!$D$56,IF(AP171=[2]CONTROLES!$C$57,[2]CONTROLES!$D$57,[2]CONTROLES!$D$58))</f>
        <v>0</v>
      </c>
      <c r="AR171" s="165"/>
      <c r="AS171" s="166">
        <f>+IF(AR171=[2]CONTROLES!$C$59,[2]CONTROLES!$D$59,[2]CONTROLES!$D$60)</f>
        <v>0</v>
      </c>
      <c r="AT171" s="165"/>
      <c r="AU171" s="166">
        <f>+IF(AT171=[2]CONTROLES!$C$61,[2]CONTROLES!$D$61,[2]CONTROLES!$D$62)</f>
        <v>0</v>
      </c>
      <c r="AV171" s="165"/>
      <c r="AW171" s="167">
        <f>+IF(AV171=[2]CONTROLES!$C$63,[2]CONTROLES!$D$63,IF(AV171=[2]CONTROLES!$C$64,[2]CONTROLES!$D$64,[2]CONTROLES!$D$65))</f>
        <v>0</v>
      </c>
      <c r="AX171" s="167">
        <f t="shared" si="7"/>
        <v>0</v>
      </c>
      <c r="AY171" s="168" t="str">
        <f t="shared" si="8"/>
        <v>Débil</v>
      </c>
      <c r="AZ171" s="368" t="s">
        <v>3</v>
      </c>
      <c r="BA171" s="335" t="str">
        <f>VLOOKUP(AZ171,FORMULAS!$A$77:$B$82,2,0)</f>
        <v>Probabilidad</v>
      </c>
      <c r="BB171" s="418" t="e">
        <f>+R171</f>
        <v>#N/A</v>
      </c>
      <c r="BC171" s="348" t="e">
        <f>CONCATENATE(BB171,"-",BA171)</f>
        <v>#N/A</v>
      </c>
      <c r="BD171" s="326" t="e">
        <f>VLOOKUP(BC171,FORMULAS!$I$77:$J$97,2,0)</f>
        <v>#N/A</v>
      </c>
      <c r="BE171" s="326"/>
      <c r="BF171" s="66"/>
      <c r="BG171" s="66"/>
      <c r="BH171" s="169"/>
      <c r="BI171" s="66"/>
      <c r="BJ171" s="66"/>
      <c r="BK171" s="66"/>
      <c r="BL171" s="66"/>
      <c r="BM171" s="66" t="s">
        <v>171</v>
      </c>
      <c r="BN171" s="326"/>
      <c r="BO171" s="184"/>
      <c r="BP171" s="184"/>
      <c r="BQ171" s="184"/>
      <c r="BR171" s="184"/>
      <c r="BS171" s="184"/>
      <c r="BT171" s="184"/>
      <c r="BU171" s="184"/>
      <c r="BV171" s="184"/>
      <c r="BW171" s="184"/>
      <c r="BX171" s="184"/>
      <c r="BY171" s="184"/>
      <c r="BZ171" s="184"/>
      <c r="CA171" s="184"/>
      <c r="CB171" s="184"/>
      <c r="CC171" s="184"/>
      <c r="CD171" s="184"/>
      <c r="CE171" s="184"/>
      <c r="CF171" s="184"/>
      <c r="CG171" s="326"/>
      <c r="CH171" s="326"/>
      <c r="CI171" s="326"/>
      <c r="CJ171" s="326"/>
      <c r="CK171" s="326"/>
      <c r="CL171" s="326"/>
      <c r="CM171" s="326"/>
      <c r="CN171" s="326"/>
      <c r="CO171" s="326"/>
      <c r="CP171" s="326"/>
      <c r="CQ171" s="326"/>
      <c r="CR171" s="326"/>
      <c r="CS171" s="326"/>
      <c r="CT171" s="326"/>
      <c r="CU171" s="326"/>
      <c r="CV171" s="326"/>
      <c r="CW171" s="326"/>
      <c r="CX171" s="326"/>
      <c r="CY171" s="326"/>
      <c r="CZ171" s="326"/>
      <c r="DA171" s="326"/>
      <c r="DB171" s="326"/>
      <c r="DC171" s="326"/>
      <c r="DD171" s="326"/>
      <c r="DE171" s="326"/>
      <c r="DF171" s="326"/>
      <c r="DG171" s="326"/>
      <c r="DH171" s="326"/>
      <c r="DI171" s="326"/>
      <c r="DJ171" s="326"/>
      <c r="DK171" s="326"/>
      <c r="DL171" s="326"/>
      <c r="DM171" s="326"/>
      <c r="DN171" s="326"/>
      <c r="DO171" s="326"/>
      <c r="DP171" s="326"/>
      <c r="DQ171" s="326"/>
      <c r="DR171" s="326"/>
      <c r="DS171" s="326"/>
      <c r="DT171" s="258"/>
      <c r="DU171" s="258"/>
      <c r="DV171" s="258"/>
      <c r="DW171" s="258"/>
      <c r="DX171" s="258"/>
      <c r="DY171" s="258"/>
      <c r="DZ171" s="258"/>
      <c r="EA171" s="258"/>
      <c r="EB171" s="258"/>
      <c r="EC171" s="326"/>
      <c r="ED171" s="326"/>
      <c r="EE171" s="326"/>
      <c r="EF171" s="326"/>
      <c r="EG171" s="326"/>
      <c r="EH171" s="326"/>
      <c r="EI171" s="326"/>
      <c r="EJ171" s="326"/>
      <c r="EK171" s="326"/>
    </row>
    <row r="172" spans="1:141" ht="39.75" hidden="1" customHeight="1" x14ac:dyDescent="0.2">
      <c r="A172" s="364"/>
      <c r="B172" s="369"/>
      <c r="C172" s="369"/>
      <c r="D172" s="369"/>
      <c r="E172" s="197"/>
      <c r="F172" s="366"/>
      <c r="G172" s="197"/>
      <c r="H172" s="372"/>
      <c r="I172" s="367"/>
      <c r="J172" s="188"/>
      <c r="K172" s="170"/>
      <c r="L172" s="170"/>
      <c r="M172" s="170"/>
      <c r="N172" s="170"/>
      <c r="O172" s="369"/>
      <c r="P172" s="336"/>
      <c r="Q172" s="349"/>
      <c r="R172" s="336"/>
      <c r="S172" s="349"/>
      <c r="T172" s="327"/>
      <c r="U172" s="162"/>
      <c r="V172" s="163"/>
      <c r="W172" s="163"/>
      <c r="X172" s="163"/>
      <c r="Y172" s="164" t="s">
        <v>115</v>
      </c>
      <c r="Z172" s="132">
        <f>+IF(Y172='Tabla Valoración controles'!$D$4,'Tabla Valoración controles'!$F$4,IF('Mapa Corrupcion'!Y172='Tabla Valoración controles'!$D$5,'Tabla Valoración controles'!$F$5,IF(Y172=FORMULAS!$A$10,0,'Tabla Valoración controles'!$F$6)))</f>
        <v>0</v>
      </c>
      <c r="AA172" s="164"/>
      <c r="AB172" s="133">
        <f>+IF(AA172='Tabla Valoración controles'!$D$7,'Tabla Valoración controles'!$F$7,IF(Y172=FORMULAS!$A$10,0,'Tabla Valoración controles'!$F$8))</f>
        <v>0</v>
      </c>
      <c r="AC172" s="164"/>
      <c r="AD172" s="132">
        <f>+IF(AC172='Tabla Valoración controles'!$D$9,'Tabla Valoración controles'!$F$9,IF(Y172=FORMULAS!$A$10,0,'Tabla Valoración controles'!$F$10))</f>
        <v>0</v>
      </c>
      <c r="AE172" s="164"/>
      <c r="AF172" s="132">
        <f>+IF(AE172='Tabla Valoración controles'!$D$9,'Tabla Valoración controles'!$F$9,IF(AA172=FORMULAS!$A$10,0,'Tabla Valoración controles'!$F$10))</f>
        <v>0</v>
      </c>
      <c r="AG172" s="164"/>
      <c r="AH172" s="132">
        <f>+IF(AG172='Tabla Valoración controles'!$D$13,'Tabla Valoración controles'!$F$13,'Tabla Valoración controles'!$F$14)</f>
        <v>0</v>
      </c>
      <c r="AI172" s="192">
        <f t="shared" si="6"/>
        <v>0</v>
      </c>
      <c r="AJ172" s="165"/>
      <c r="AK172" s="166">
        <f>+IF(AJ172=[2]CONTROLES!$C$50,[2]CONTROLES!$D$50,[2]CONTROLES!$D$51)</f>
        <v>0</v>
      </c>
      <c r="AL172" s="165"/>
      <c r="AM172" s="166">
        <f>+IF(AL172=[2]CONTROLES!$C$52,[2]CONTROLES!$D$52,[2]CONTROLES!$D$53)</f>
        <v>0</v>
      </c>
      <c r="AN172" s="165"/>
      <c r="AO172" s="166">
        <f>+IF(AN172=[2]CONTROLES!$C$54,[2]CONTROLES!$D$54,[2]CONTROLES!$D$55)</f>
        <v>0</v>
      </c>
      <c r="AP172" s="165"/>
      <c r="AQ172" s="166">
        <f>+IF(AP172=[2]CONTROLES!$C$56,[2]CONTROLES!$D$56,IF(AP172=[2]CONTROLES!$C$57,[2]CONTROLES!$D$57,[2]CONTROLES!$D$58))</f>
        <v>0</v>
      </c>
      <c r="AR172" s="165"/>
      <c r="AS172" s="166">
        <f>+IF(AR172=[2]CONTROLES!$C$59,[2]CONTROLES!$D$59,[2]CONTROLES!$D$60)</f>
        <v>0</v>
      </c>
      <c r="AT172" s="165"/>
      <c r="AU172" s="166">
        <f>+IF(AT172=[2]CONTROLES!$C$61,[2]CONTROLES!$D$61,[2]CONTROLES!$D$62)</f>
        <v>0</v>
      </c>
      <c r="AV172" s="165"/>
      <c r="AW172" s="167">
        <f>+IF(AV172=[2]CONTROLES!$C$63,[2]CONTROLES!$D$63,IF(AV172=[2]CONTROLES!$C$64,[2]CONTROLES!$D$64,[2]CONTROLES!$D$65))</f>
        <v>0</v>
      </c>
      <c r="AX172" s="167">
        <f t="shared" si="7"/>
        <v>0</v>
      </c>
      <c r="AY172" s="168" t="str">
        <f t="shared" si="8"/>
        <v>Débil</v>
      </c>
      <c r="AZ172" s="369"/>
      <c r="BA172" s="336"/>
      <c r="BB172" s="419"/>
      <c r="BC172" s="349"/>
      <c r="BD172" s="327"/>
      <c r="BE172" s="327"/>
      <c r="BF172" s="66"/>
      <c r="BG172" s="66"/>
      <c r="BH172" s="169"/>
      <c r="BI172" s="66"/>
      <c r="BJ172" s="66"/>
      <c r="BK172" s="66"/>
      <c r="BL172" s="66"/>
      <c r="BM172" s="66" t="s">
        <v>171</v>
      </c>
      <c r="BN172" s="327"/>
      <c r="BO172" s="185"/>
      <c r="BP172" s="185"/>
      <c r="BQ172" s="185"/>
      <c r="BR172" s="185"/>
      <c r="BS172" s="185"/>
      <c r="BT172" s="185"/>
      <c r="BU172" s="185"/>
      <c r="BV172" s="185"/>
      <c r="BW172" s="185"/>
      <c r="BX172" s="185"/>
      <c r="BY172" s="185"/>
      <c r="BZ172" s="185"/>
      <c r="CA172" s="185"/>
      <c r="CB172" s="185"/>
      <c r="CC172" s="185"/>
      <c r="CD172" s="185"/>
      <c r="CE172" s="185"/>
      <c r="CF172" s="185"/>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256"/>
      <c r="DU172" s="256"/>
      <c r="DV172" s="256"/>
      <c r="DW172" s="256"/>
      <c r="DX172" s="256"/>
      <c r="DY172" s="256"/>
      <c r="DZ172" s="256"/>
      <c r="EA172" s="256"/>
      <c r="EB172" s="256"/>
      <c r="EC172" s="327"/>
      <c r="ED172" s="327"/>
      <c r="EE172" s="327"/>
      <c r="EF172" s="327"/>
      <c r="EG172" s="327"/>
      <c r="EH172" s="327"/>
      <c r="EI172" s="327"/>
      <c r="EJ172" s="327"/>
      <c r="EK172" s="327"/>
    </row>
    <row r="173" spans="1:141" ht="39.75" hidden="1" customHeight="1" x14ac:dyDescent="0.2">
      <c r="A173" s="364"/>
      <c r="B173" s="369"/>
      <c r="C173" s="369"/>
      <c r="D173" s="369"/>
      <c r="E173" s="197"/>
      <c r="F173" s="366"/>
      <c r="G173" s="197"/>
      <c r="H173" s="372"/>
      <c r="I173" s="367"/>
      <c r="J173" s="188"/>
      <c r="K173" s="170"/>
      <c r="L173" s="170"/>
      <c r="M173" s="170"/>
      <c r="N173" s="170"/>
      <c r="O173" s="369"/>
      <c r="P173" s="336"/>
      <c r="Q173" s="349"/>
      <c r="R173" s="336"/>
      <c r="S173" s="349"/>
      <c r="T173" s="327"/>
      <c r="U173" s="162"/>
      <c r="V173" s="163"/>
      <c r="W173" s="163"/>
      <c r="X173" s="163"/>
      <c r="Y173" s="164" t="s">
        <v>115</v>
      </c>
      <c r="Z173" s="132">
        <f>+IF(Y173='Tabla Valoración controles'!$D$4,'Tabla Valoración controles'!$F$4,IF('Mapa Corrupcion'!Y173='Tabla Valoración controles'!$D$5,'Tabla Valoración controles'!$F$5,IF(Y173=FORMULAS!$A$10,0,'Tabla Valoración controles'!$F$6)))</f>
        <v>0</v>
      </c>
      <c r="AA173" s="164"/>
      <c r="AB173" s="133">
        <f>+IF(AA173='Tabla Valoración controles'!$D$7,'Tabla Valoración controles'!$F$7,IF(Y173=FORMULAS!$A$10,0,'Tabla Valoración controles'!$F$8))</f>
        <v>0</v>
      </c>
      <c r="AC173" s="164"/>
      <c r="AD173" s="132">
        <f>+IF(AC173='Tabla Valoración controles'!$D$9,'Tabla Valoración controles'!$F$9,IF(Y173=FORMULAS!$A$10,0,'Tabla Valoración controles'!$F$10))</f>
        <v>0</v>
      </c>
      <c r="AE173" s="164"/>
      <c r="AF173" s="132">
        <f>+IF(AE173='Tabla Valoración controles'!$D$9,'Tabla Valoración controles'!$F$9,IF(AA173=FORMULAS!$A$10,0,'Tabla Valoración controles'!$F$10))</f>
        <v>0</v>
      </c>
      <c r="AG173" s="164"/>
      <c r="AH173" s="132">
        <f>+IF(AG173='Tabla Valoración controles'!$D$13,'Tabla Valoración controles'!$F$13,'Tabla Valoración controles'!$F$14)</f>
        <v>0</v>
      </c>
      <c r="AI173" s="192">
        <f t="shared" si="6"/>
        <v>0</v>
      </c>
      <c r="AJ173" s="165"/>
      <c r="AK173" s="166">
        <f>+IF(AJ173=[2]CONTROLES!$C$50,[2]CONTROLES!$D$50,[2]CONTROLES!$D$51)</f>
        <v>0</v>
      </c>
      <c r="AL173" s="165"/>
      <c r="AM173" s="166">
        <f>+IF(AL173=[2]CONTROLES!$C$52,[2]CONTROLES!$D$52,[2]CONTROLES!$D$53)</f>
        <v>0</v>
      </c>
      <c r="AN173" s="165"/>
      <c r="AO173" s="166">
        <f>+IF(AN173=[2]CONTROLES!$C$54,[2]CONTROLES!$D$54,[2]CONTROLES!$D$55)</f>
        <v>0</v>
      </c>
      <c r="AP173" s="165"/>
      <c r="AQ173" s="166">
        <f>+IF(AP173=[2]CONTROLES!$C$56,[2]CONTROLES!$D$56,IF(AP173=[2]CONTROLES!$C$57,[2]CONTROLES!$D$57,[2]CONTROLES!$D$58))</f>
        <v>0</v>
      </c>
      <c r="AR173" s="165"/>
      <c r="AS173" s="166">
        <f>+IF(AR173=[2]CONTROLES!$C$59,[2]CONTROLES!$D$59,[2]CONTROLES!$D$60)</f>
        <v>0</v>
      </c>
      <c r="AT173" s="165"/>
      <c r="AU173" s="166">
        <f>+IF(AT173=[2]CONTROLES!$C$61,[2]CONTROLES!$D$61,[2]CONTROLES!$D$62)</f>
        <v>0</v>
      </c>
      <c r="AV173" s="165"/>
      <c r="AW173" s="167">
        <f>+IF(AV173=[2]CONTROLES!$C$63,[2]CONTROLES!$D$63,IF(AV173=[2]CONTROLES!$C$64,[2]CONTROLES!$D$64,[2]CONTROLES!$D$65))</f>
        <v>0</v>
      </c>
      <c r="AX173" s="167">
        <f t="shared" si="7"/>
        <v>0</v>
      </c>
      <c r="AY173" s="168" t="str">
        <f t="shared" si="8"/>
        <v>Débil</v>
      </c>
      <c r="AZ173" s="369"/>
      <c r="BA173" s="336"/>
      <c r="BB173" s="419"/>
      <c r="BC173" s="349"/>
      <c r="BD173" s="327"/>
      <c r="BE173" s="327"/>
      <c r="BF173" s="66"/>
      <c r="BG173" s="66"/>
      <c r="BH173" s="169"/>
      <c r="BI173" s="66"/>
      <c r="BJ173" s="66"/>
      <c r="BK173" s="66"/>
      <c r="BL173" s="66"/>
      <c r="BM173" s="66" t="s">
        <v>171</v>
      </c>
      <c r="BN173" s="327"/>
      <c r="BO173" s="185"/>
      <c r="BP173" s="185"/>
      <c r="BQ173" s="185"/>
      <c r="BR173" s="185"/>
      <c r="BS173" s="185"/>
      <c r="BT173" s="185"/>
      <c r="BU173" s="185"/>
      <c r="BV173" s="185"/>
      <c r="BW173" s="185"/>
      <c r="BX173" s="185"/>
      <c r="BY173" s="185"/>
      <c r="BZ173" s="185"/>
      <c r="CA173" s="185"/>
      <c r="CB173" s="185"/>
      <c r="CC173" s="185"/>
      <c r="CD173" s="185"/>
      <c r="CE173" s="185"/>
      <c r="CF173" s="185"/>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256"/>
      <c r="DU173" s="256"/>
      <c r="DV173" s="256"/>
      <c r="DW173" s="256"/>
      <c r="DX173" s="256"/>
      <c r="DY173" s="256"/>
      <c r="DZ173" s="256"/>
      <c r="EA173" s="256"/>
      <c r="EB173" s="256"/>
      <c r="EC173" s="327"/>
      <c r="ED173" s="327"/>
      <c r="EE173" s="327"/>
      <c r="EF173" s="327"/>
      <c r="EG173" s="327"/>
      <c r="EH173" s="327"/>
      <c r="EI173" s="327"/>
      <c r="EJ173" s="327"/>
      <c r="EK173" s="327"/>
    </row>
    <row r="174" spans="1:141" ht="39.75" hidden="1" customHeight="1" x14ac:dyDescent="0.2">
      <c r="A174" s="364"/>
      <c r="B174" s="369"/>
      <c r="C174" s="369"/>
      <c r="D174" s="369"/>
      <c r="E174" s="197"/>
      <c r="F174" s="366"/>
      <c r="G174" s="197"/>
      <c r="H174" s="372"/>
      <c r="I174" s="367"/>
      <c r="J174" s="188"/>
      <c r="K174" s="170"/>
      <c r="L174" s="170"/>
      <c r="M174" s="170"/>
      <c r="N174" s="170"/>
      <c r="O174" s="369"/>
      <c r="P174" s="336"/>
      <c r="Q174" s="349"/>
      <c r="R174" s="336"/>
      <c r="S174" s="349"/>
      <c r="T174" s="327"/>
      <c r="U174" s="162"/>
      <c r="V174" s="163"/>
      <c r="W174" s="163"/>
      <c r="X174" s="163"/>
      <c r="Y174" s="164" t="s">
        <v>115</v>
      </c>
      <c r="Z174" s="132">
        <f>+IF(Y174='Tabla Valoración controles'!$D$4,'Tabla Valoración controles'!$F$4,IF('Mapa Corrupcion'!Y174='Tabla Valoración controles'!$D$5,'Tabla Valoración controles'!$F$5,IF(Y174=FORMULAS!$A$10,0,'Tabla Valoración controles'!$F$6)))</f>
        <v>0</v>
      </c>
      <c r="AA174" s="164"/>
      <c r="AB174" s="133">
        <f>+IF(AA174='Tabla Valoración controles'!$D$7,'Tabla Valoración controles'!$F$7,IF(Y174=FORMULAS!$A$10,0,'Tabla Valoración controles'!$F$8))</f>
        <v>0</v>
      </c>
      <c r="AC174" s="164"/>
      <c r="AD174" s="132">
        <f>+IF(AC174='Tabla Valoración controles'!$D$9,'Tabla Valoración controles'!$F$9,IF(Y174=FORMULAS!$A$10,0,'Tabla Valoración controles'!$F$10))</f>
        <v>0</v>
      </c>
      <c r="AE174" s="164"/>
      <c r="AF174" s="132">
        <f>+IF(AE174='Tabla Valoración controles'!$D$9,'Tabla Valoración controles'!$F$9,IF(AA174=FORMULAS!$A$10,0,'Tabla Valoración controles'!$F$10))</f>
        <v>0</v>
      </c>
      <c r="AG174" s="164"/>
      <c r="AH174" s="132">
        <f>+IF(AG174='Tabla Valoración controles'!$D$13,'Tabla Valoración controles'!$F$13,'Tabla Valoración controles'!$F$14)</f>
        <v>0</v>
      </c>
      <c r="AI174" s="192">
        <f t="shared" si="6"/>
        <v>0</v>
      </c>
      <c r="AJ174" s="165"/>
      <c r="AK174" s="166">
        <f>+IF(AJ174=[2]CONTROLES!$C$50,[2]CONTROLES!$D$50,[2]CONTROLES!$D$51)</f>
        <v>0</v>
      </c>
      <c r="AL174" s="165"/>
      <c r="AM174" s="166">
        <f>+IF(AL174=[2]CONTROLES!$C$52,[2]CONTROLES!$D$52,[2]CONTROLES!$D$53)</f>
        <v>0</v>
      </c>
      <c r="AN174" s="165"/>
      <c r="AO174" s="166">
        <f>+IF(AN174=[2]CONTROLES!$C$54,[2]CONTROLES!$D$54,[2]CONTROLES!$D$55)</f>
        <v>0</v>
      </c>
      <c r="AP174" s="165"/>
      <c r="AQ174" s="166">
        <f>+IF(AP174=[2]CONTROLES!$C$56,[2]CONTROLES!$D$56,IF(AP174=[2]CONTROLES!$C$57,[2]CONTROLES!$D$57,[2]CONTROLES!$D$58))</f>
        <v>0</v>
      </c>
      <c r="AR174" s="165"/>
      <c r="AS174" s="166">
        <f>+IF(AR174=[2]CONTROLES!$C$59,[2]CONTROLES!$D$59,[2]CONTROLES!$D$60)</f>
        <v>0</v>
      </c>
      <c r="AT174" s="165"/>
      <c r="AU174" s="166">
        <f>+IF(AT174=[2]CONTROLES!$C$61,[2]CONTROLES!$D$61,[2]CONTROLES!$D$62)</f>
        <v>0</v>
      </c>
      <c r="AV174" s="165"/>
      <c r="AW174" s="167">
        <f>+IF(AV174=[2]CONTROLES!$C$63,[2]CONTROLES!$D$63,IF(AV174=[2]CONTROLES!$C$64,[2]CONTROLES!$D$64,[2]CONTROLES!$D$65))</f>
        <v>0</v>
      </c>
      <c r="AX174" s="167">
        <f t="shared" si="7"/>
        <v>0</v>
      </c>
      <c r="AY174" s="168" t="str">
        <f t="shared" si="8"/>
        <v>Débil</v>
      </c>
      <c r="AZ174" s="369"/>
      <c r="BA174" s="336"/>
      <c r="BB174" s="419"/>
      <c r="BC174" s="349"/>
      <c r="BD174" s="327"/>
      <c r="BE174" s="327"/>
      <c r="BF174" s="66"/>
      <c r="BG174" s="66"/>
      <c r="BH174" s="169"/>
      <c r="BI174" s="66"/>
      <c r="BJ174" s="66"/>
      <c r="BK174" s="66"/>
      <c r="BL174" s="66"/>
      <c r="BM174" s="66" t="s">
        <v>171</v>
      </c>
      <c r="BN174" s="327"/>
      <c r="BO174" s="185"/>
      <c r="BP174" s="185"/>
      <c r="BQ174" s="185"/>
      <c r="BR174" s="185"/>
      <c r="BS174" s="185"/>
      <c r="BT174" s="185"/>
      <c r="BU174" s="185"/>
      <c r="BV174" s="185"/>
      <c r="BW174" s="185"/>
      <c r="BX174" s="185"/>
      <c r="BY174" s="185"/>
      <c r="BZ174" s="185"/>
      <c r="CA174" s="185"/>
      <c r="CB174" s="185"/>
      <c r="CC174" s="185"/>
      <c r="CD174" s="185"/>
      <c r="CE174" s="185"/>
      <c r="CF174" s="185"/>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256"/>
      <c r="DU174" s="256"/>
      <c r="DV174" s="256"/>
      <c r="DW174" s="256"/>
      <c r="DX174" s="256"/>
      <c r="DY174" s="256"/>
      <c r="DZ174" s="256"/>
      <c r="EA174" s="256"/>
      <c r="EB174" s="256"/>
      <c r="EC174" s="327"/>
      <c r="ED174" s="327"/>
      <c r="EE174" s="327"/>
      <c r="EF174" s="327"/>
      <c r="EG174" s="327"/>
      <c r="EH174" s="327"/>
      <c r="EI174" s="327"/>
      <c r="EJ174" s="327"/>
      <c r="EK174" s="327"/>
    </row>
    <row r="175" spans="1:141" ht="39.75" hidden="1" customHeight="1" x14ac:dyDescent="0.2">
      <c r="A175" s="364"/>
      <c r="B175" s="369"/>
      <c r="C175" s="369"/>
      <c r="D175" s="369"/>
      <c r="E175" s="197"/>
      <c r="F175" s="366"/>
      <c r="G175" s="197"/>
      <c r="H175" s="372"/>
      <c r="I175" s="367"/>
      <c r="J175" s="188"/>
      <c r="K175" s="170"/>
      <c r="L175" s="170"/>
      <c r="M175" s="170"/>
      <c r="N175" s="170"/>
      <c r="O175" s="369"/>
      <c r="P175" s="336"/>
      <c r="Q175" s="349"/>
      <c r="R175" s="336"/>
      <c r="S175" s="349"/>
      <c r="T175" s="327"/>
      <c r="U175" s="162"/>
      <c r="V175" s="163"/>
      <c r="W175" s="163"/>
      <c r="X175" s="163"/>
      <c r="Y175" s="164" t="s">
        <v>115</v>
      </c>
      <c r="Z175" s="132">
        <f>+IF(Y175='Tabla Valoración controles'!$D$4,'Tabla Valoración controles'!$F$4,IF('Mapa Corrupcion'!Y175='Tabla Valoración controles'!$D$5,'Tabla Valoración controles'!$F$5,IF(Y175=FORMULAS!$A$10,0,'Tabla Valoración controles'!$F$6)))</f>
        <v>0</v>
      </c>
      <c r="AA175" s="164"/>
      <c r="AB175" s="133">
        <f>+IF(AA175='Tabla Valoración controles'!$D$7,'Tabla Valoración controles'!$F$7,IF(Y175=FORMULAS!$A$10,0,'Tabla Valoración controles'!$F$8))</f>
        <v>0</v>
      </c>
      <c r="AC175" s="164"/>
      <c r="AD175" s="132">
        <f>+IF(AC175='Tabla Valoración controles'!$D$9,'Tabla Valoración controles'!$F$9,IF(Y175=FORMULAS!$A$10,0,'Tabla Valoración controles'!$F$10))</f>
        <v>0</v>
      </c>
      <c r="AE175" s="164"/>
      <c r="AF175" s="132">
        <f>+IF(AE175='Tabla Valoración controles'!$D$9,'Tabla Valoración controles'!$F$9,IF(AA175=FORMULAS!$A$10,0,'Tabla Valoración controles'!$F$10))</f>
        <v>0</v>
      </c>
      <c r="AG175" s="164"/>
      <c r="AH175" s="132">
        <f>+IF(AG175='Tabla Valoración controles'!$D$13,'Tabla Valoración controles'!$F$13,'Tabla Valoración controles'!$F$14)</f>
        <v>0</v>
      </c>
      <c r="AI175" s="192">
        <f t="shared" si="6"/>
        <v>0</v>
      </c>
      <c r="AJ175" s="165"/>
      <c r="AK175" s="166">
        <f>+IF(AJ175=[2]CONTROLES!$C$50,[2]CONTROLES!$D$50,[2]CONTROLES!$D$51)</f>
        <v>0</v>
      </c>
      <c r="AL175" s="165"/>
      <c r="AM175" s="166">
        <f>+IF(AL175=[2]CONTROLES!$C$52,[2]CONTROLES!$D$52,[2]CONTROLES!$D$53)</f>
        <v>0</v>
      </c>
      <c r="AN175" s="165"/>
      <c r="AO175" s="166">
        <f>+IF(AN175=[2]CONTROLES!$C$54,[2]CONTROLES!$D$54,[2]CONTROLES!$D$55)</f>
        <v>0</v>
      </c>
      <c r="AP175" s="165"/>
      <c r="AQ175" s="166">
        <f>+IF(AP175=[2]CONTROLES!$C$56,[2]CONTROLES!$D$56,IF(AP175=[2]CONTROLES!$C$57,[2]CONTROLES!$D$57,[2]CONTROLES!$D$58))</f>
        <v>0</v>
      </c>
      <c r="AR175" s="165"/>
      <c r="AS175" s="166">
        <f>+IF(AR175=[2]CONTROLES!$C$59,[2]CONTROLES!$D$59,[2]CONTROLES!$D$60)</f>
        <v>0</v>
      </c>
      <c r="AT175" s="165"/>
      <c r="AU175" s="166">
        <f>+IF(AT175=[2]CONTROLES!$C$61,[2]CONTROLES!$D$61,[2]CONTROLES!$D$62)</f>
        <v>0</v>
      </c>
      <c r="AV175" s="165"/>
      <c r="AW175" s="167">
        <f>+IF(AV175=[2]CONTROLES!$C$63,[2]CONTROLES!$D$63,IF(AV175=[2]CONTROLES!$C$64,[2]CONTROLES!$D$64,[2]CONTROLES!$D$65))</f>
        <v>0</v>
      </c>
      <c r="AX175" s="167">
        <f t="shared" si="7"/>
        <v>0</v>
      </c>
      <c r="AY175" s="168" t="str">
        <f t="shared" si="8"/>
        <v>Débil</v>
      </c>
      <c r="AZ175" s="369"/>
      <c r="BA175" s="336"/>
      <c r="BB175" s="419"/>
      <c r="BC175" s="349"/>
      <c r="BD175" s="327"/>
      <c r="BE175" s="327"/>
      <c r="BF175" s="66"/>
      <c r="BG175" s="66"/>
      <c r="BH175" s="169"/>
      <c r="BI175" s="66"/>
      <c r="BJ175" s="66"/>
      <c r="BK175" s="66"/>
      <c r="BL175" s="66"/>
      <c r="BM175" s="66" t="s">
        <v>171</v>
      </c>
      <c r="BN175" s="327"/>
      <c r="BO175" s="185"/>
      <c r="BP175" s="185"/>
      <c r="BQ175" s="185"/>
      <c r="BR175" s="185"/>
      <c r="BS175" s="185"/>
      <c r="BT175" s="185"/>
      <c r="BU175" s="185"/>
      <c r="BV175" s="185"/>
      <c r="BW175" s="185"/>
      <c r="BX175" s="185"/>
      <c r="BY175" s="185"/>
      <c r="BZ175" s="185"/>
      <c r="CA175" s="185"/>
      <c r="CB175" s="185"/>
      <c r="CC175" s="185"/>
      <c r="CD175" s="185"/>
      <c r="CE175" s="185"/>
      <c r="CF175" s="185"/>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256"/>
      <c r="DU175" s="256"/>
      <c r="DV175" s="256"/>
      <c r="DW175" s="256"/>
      <c r="DX175" s="256"/>
      <c r="DY175" s="256"/>
      <c r="DZ175" s="256"/>
      <c r="EA175" s="256"/>
      <c r="EB175" s="256"/>
      <c r="EC175" s="327"/>
      <c r="ED175" s="327"/>
      <c r="EE175" s="327"/>
      <c r="EF175" s="327"/>
      <c r="EG175" s="327"/>
      <c r="EH175" s="327"/>
      <c r="EI175" s="327"/>
      <c r="EJ175" s="327"/>
      <c r="EK175" s="327"/>
    </row>
    <row r="176" spans="1:141" ht="39.75" hidden="1" customHeight="1" x14ac:dyDescent="0.2">
      <c r="A176" s="365"/>
      <c r="B176" s="370"/>
      <c r="C176" s="370"/>
      <c r="D176" s="370"/>
      <c r="E176" s="197"/>
      <c r="F176" s="366"/>
      <c r="G176" s="197"/>
      <c r="H176" s="373"/>
      <c r="I176" s="367"/>
      <c r="J176" s="189"/>
      <c r="K176" s="171"/>
      <c r="L176" s="171"/>
      <c r="M176" s="171"/>
      <c r="N176" s="171"/>
      <c r="O176" s="370"/>
      <c r="P176" s="337"/>
      <c r="Q176" s="350"/>
      <c r="R176" s="337"/>
      <c r="S176" s="350"/>
      <c r="T176" s="328"/>
      <c r="U176" s="162"/>
      <c r="V176" s="163"/>
      <c r="W176" s="163"/>
      <c r="X176" s="163"/>
      <c r="Y176" s="164" t="s">
        <v>115</v>
      </c>
      <c r="Z176" s="132">
        <f>+IF(Y176='Tabla Valoración controles'!$D$4,'Tabla Valoración controles'!$F$4,IF('Mapa Corrupcion'!Y176='Tabla Valoración controles'!$D$5,'Tabla Valoración controles'!$F$5,IF(Y176=FORMULAS!$A$10,0,'Tabla Valoración controles'!$F$6)))</f>
        <v>0</v>
      </c>
      <c r="AA176" s="164"/>
      <c r="AB176" s="133">
        <f>+IF(AA176='Tabla Valoración controles'!$D$7,'Tabla Valoración controles'!$F$7,IF(Y176=FORMULAS!$A$10,0,'Tabla Valoración controles'!$F$8))</f>
        <v>0</v>
      </c>
      <c r="AC176" s="164"/>
      <c r="AD176" s="132">
        <f>+IF(AC176='Tabla Valoración controles'!$D$9,'Tabla Valoración controles'!$F$9,IF(Y176=FORMULAS!$A$10,0,'Tabla Valoración controles'!$F$10))</f>
        <v>0</v>
      </c>
      <c r="AE176" s="164"/>
      <c r="AF176" s="132">
        <f>+IF(AE176='Tabla Valoración controles'!$D$9,'Tabla Valoración controles'!$F$9,IF(AA176=FORMULAS!$A$10,0,'Tabla Valoración controles'!$F$10))</f>
        <v>0</v>
      </c>
      <c r="AG176" s="164"/>
      <c r="AH176" s="132">
        <f>+IF(AG176='Tabla Valoración controles'!$D$13,'Tabla Valoración controles'!$F$13,'Tabla Valoración controles'!$F$14)</f>
        <v>0</v>
      </c>
      <c r="AI176" s="192">
        <f t="shared" si="6"/>
        <v>0</v>
      </c>
      <c r="AJ176" s="165"/>
      <c r="AK176" s="166">
        <f>+IF(AJ176=[2]CONTROLES!$C$50,[2]CONTROLES!$D$50,[2]CONTROLES!$D$51)</f>
        <v>0</v>
      </c>
      <c r="AL176" s="165"/>
      <c r="AM176" s="166">
        <f>+IF(AL176=[2]CONTROLES!$C$52,[2]CONTROLES!$D$52,[2]CONTROLES!$D$53)</f>
        <v>0</v>
      </c>
      <c r="AN176" s="165"/>
      <c r="AO176" s="166">
        <f>+IF(AN176=[2]CONTROLES!$C$54,[2]CONTROLES!$D$54,[2]CONTROLES!$D$55)</f>
        <v>0</v>
      </c>
      <c r="AP176" s="165"/>
      <c r="AQ176" s="166">
        <f>+IF(AP176=[2]CONTROLES!$C$56,[2]CONTROLES!$D$56,IF(AP176=[2]CONTROLES!$C$57,[2]CONTROLES!$D$57,[2]CONTROLES!$D$58))</f>
        <v>0</v>
      </c>
      <c r="AR176" s="165"/>
      <c r="AS176" s="166">
        <f>+IF(AR176=[2]CONTROLES!$C$59,[2]CONTROLES!$D$59,[2]CONTROLES!$D$60)</f>
        <v>0</v>
      </c>
      <c r="AT176" s="165"/>
      <c r="AU176" s="166">
        <f>+IF(AT176=[2]CONTROLES!$C$61,[2]CONTROLES!$D$61,[2]CONTROLES!$D$62)</f>
        <v>0</v>
      </c>
      <c r="AV176" s="165"/>
      <c r="AW176" s="167">
        <f>+IF(AV176=[2]CONTROLES!$C$63,[2]CONTROLES!$D$63,IF(AV176=[2]CONTROLES!$C$64,[2]CONTROLES!$D$64,[2]CONTROLES!$D$65))</f>
        <v>0</v>
      </c>
      <c r="AX176" s="167">
        <f t="shared" si="7"/>
        <v>0</v>
      </c>
      <c r="AY176" s="168" t="str">
        <f t="shared" si="8"/>
        <v>Débil</v>
      </c>
      <c r="AZ176" s="370"/>
      <c r="BA176" s="337"/>
      <c r="BB176" s="419"/>
      <c r="BC176" s="350"/>
      <c r="BD176" s="328"/>
      <c r="BE176" s="328"/>
      <c r="BF176" s="66"/>
      <c r="BG176" s="66"/>
      <c r="BH176" s="169"/>
      <c r="BI176" s="66"/>
      <c r="BJ176" s="66"/>
      <c r="BK176" s="66"/>
      <c r="BL176" s="66"/>
      <c r="BM176" s="66" t="s">
        <v>171</v>
      </c>
      <c r="BN176" s="328"/>
      <c r="BO176" s="186"/>
      <c r="BP176" s="186"/>
      <c r="BQ176" s="186"/>
      <c r="BR176" s="186"/>
      <c r="BS176" s="186"/>
      <c r="BT176" s="186"/>
      <c r="BU176" s="186"/>
      <c r="BV176" s="186"/>
      <c r="BW176" s="186"/>
      <c r="BX176" s="186"/>
      <c r="BY176" s="186"/>
      <c r="BZ176" s="186"/>
      <c r="CA176" s="186"/>
      <c r="CB176" s="186"/>
      <c r="CC176" s="186"/>
      <c r="CD176" s="186"/>
      <c r="CE176" s="186"/>
      <c r="CF176" s="186"/>
      <c r="CG176" s="328"/>
      <c r="CH176" s="328"/>
      <c r="CI176" s="328"/>
      <c r="CJ176" s="328"/>
      <c r="CK176" s="328"/>
      <c r="CL176" s="328"/>
      <c r="CM176" s="328"/>
      <c r="CN176" s="328"/>
      <c r="CO176" s="328"/>
      <c r="CP176" s="328"/>
      <c r="CQ176" s="328"/>
      <c r="CR176" s="328"/>
      <c r="CS176" s="328"/>
      <c r="CT176" s="328"/>
      <c r="CU176" s="328"/>
      <c r="CV176" s="328"/>
      <c r="CW176" s="328"/>
      <c r="CX176" s="328"/>
      <c r="CY176" s="328"/>
      <c r="CZ176" s="328"/>
      <c r="DA176" s="328"/>
      <c r="DB176" s="328"/>
      <c r="DC176" s="328"/>
      <c r="DD176" s="328"/>
      <c r="DE176" s="328"/>
      <c r="DF176" s="328"/>
      <c r="DG176" s="328"/>
      <c r="DH176" s="328"/>
      <c r="DI176" s="328"/>
      <c r="DJ176" s="328"/>
      <c r="DK176" s="328"/>
      <c r="DL176" s="328"/>
      <c r="DM176" s="328"/>
      <c r="DN176" s="328"/>
      <c r="DO176" s="328"/>
      <c r="DP176" s="328"/>
      <c r="DQ176" s="328"/>
      <c r="DR176" s="328"/>
      <c r="DS176" s="328"/>
      <c r="DT176" s="257"/>
      <c r="DU176" s="257"/>
      <c r="DV176" s="257"/>
      <c r="DW176" s="257"/>
      <c r="DX176" s="257"/>
      <c r="DY176" s="257"/>
      <c r="DZ176" s="257"/>
      <c r="EA176" s="257"/>
      <c r="EB176" s="257"/>
      <c r="EC176" s="328"/>
      <c r="ED176" s="328"/>
      <c r="EE176" s="328"/>
      <c r="EF176" s="328"/>
      <c r="EG176" s="328"/>
      <c r="EH176" s="328"/>
      <c r="EI176" s="328"/>
      <c r="EJ176" s="328"/>
      <c r="EK176" s="328"/>
    </row>
    <row r="177" spans="1:141" ht="39.75" hidden="1" customHeight="1" x14ac:dyDescent="0.2">
      <c r="A177" s="363"/>
      <c r="B177" s="368" t="s">
        <v>121</v>
      </c>
      <c r="C177" s="368" t="str">
        <f>VLOOKUP(B177,FORMULAS!$A$30:$B$46,2,0)</f>
        <v>OBJETIVO PROCESO</v>
      </c>
      <c r="D177" s="368" t="str">
        <f>VLOOKUP(B177,FORMULAS!$A$30:$C$46,3,0)</f>
        <v>RESPONSABLE</v>
      </c>
      <c r="E177" s="197"/>
      <c r="F177" s="366"/>
      <c r="G177" s="197"/>
      <c r="H177" s="371"/>
      <c r="I177" s="367"/>
      <c r="J177" s="187"/>
      <c r="K177" s="161"/>
      <c r="L177" s="161"/>
      <c r="M177" s="161"/>
      <c r="N177" s="161"/>
      <c r="O177" s="368" t="s">
        <v>3</v>
      </c>
      <c r="P177" s="335" t="str">
        <f>VLOOKUP(O177,FORMULAS!$A$77:$B$82,2,0)</f>
        <v>Probabilidad</v>
      </c>
      <c r="Q177" s="348" t="str">
        <f>+P177</f>
        <v>Probabilidad</v>
      </c>
      <c r="R177" s="335" t="e">
        <f>VLOOKUP(A177,'Impacto Ri Inhe'!$B$5:$AF$41,31,1)</f>
        <v>#N/A</v>
      </c>
      <c r="S177" s="348" t="e">
        <f>CONCATENATE(R177,"-",Q177)</f>
        <v>#N/A</v>
      </c>
      <c r="T177" s="326" t="e">
        <f>VLOOKUP(S177,FORMULAS!$I$77:$J$97,2,0)</f>
        <v>#N/A</v>
      </c>
      <c r="U177" s="162"/>
      <c r="V177" s="163"/>
      <c r="W177" s="163"/>
      <c r="X177" s="163"/>
      <c r="Y177" s="164" t="s">
        <v>115</v>
      </c>
      <c r="Z177" s="132">
        <f>+IF(Y177='Tabla Valoración controles'!$D$4,'Tabla Valoración controles'!$F$4,IF('Mapa Corrupcion'!Y177='Tabla Valoración controles'!$D$5,'Tabla Valoración controles'!$F$5,IF(Y177=FORMULAS!$A$10,0,'Tabla Valoración controles'!$F$6)))</f>
        <v>0</v>
      </c>
      <c r="AA177" s="164"/>
      <c r="AB177" s="133">
        <f>+IF(AA177='Tabla Valoración controles'!$D$7,'Tabla Valoración controles'!$F$7,IF(Y177=FORMULAS!$A$10,0,'Tabla Valoración controles'!$F$8))</f>
        <v>0</v>
      </c>
      <c r="AC177" s="164"/>
      <c r="AD177" s="132">
        <f>+IF(AC177='Tabla Valoración controles'!$D$9,'Tabla Valoración controles'!$F$9,IF(Y177=FORMULAS!$A$10,0,'Tabla Valoración controles'!$F$10))</f>
        <v>0</v>
      </c>
      <c r="AE177" s="164"/>
      <c r="AF177" s="132">
        <f>+IF(AE177='Tabla Valoración controles'!$D$9,'Tabla Valoración controles'!$F$9,IF(AA177=FORMULAS!$A$10,0,'Tabla Valoración controles'!$F$10))</f>
        <v>0</v>
      </c>
      <c r="AG177" s="164"/>
      <c r="AH177" s="132">
        <f>+IF(AG177='Tabla Valoración controles'!$D$13,'Tabla Valoración controles'!$F$13,'Tabla Valoración controles'!$F$14)</f>
        <v>0</v>
      </c>
      <c r="AI177" s="192">
        <f t="shared" si="6"/>
        <v>0</v>
      </c>
      <c r="AJ177" s="165"/>
      <c r="AK177" s="166">
        <f>+IF(AJ177=[2]CONTROLES!$C$50,[2]CONTROLES!$D$50,[2]CONTROLES!$D$51)</f>
        <v>0</v>
      </c>
      <c r="AL177" s="165"/>
      <c r="AM177" s="166">
        <f>+IF(AL177=[2]CONTROLES!$C$52,[2]CONTROLES!$D$52,[2]CONTROLES!$D$53)</f>
        <v>0</v>
      </c>
      <c r="AN177" s="165"/>
      <c r="AO177" s="166">
        <f>+IF(AN177=[2]CONTROLES!$C$54,[2]CONTROLES!$D$54,[2]CONTROLES!$D$55)</f>
        <v>0</v>
      </c>
      <c r="AP177" s="165"/>
      <c r="AQ177" s="166">
        <f>+IF(AP177=[2]CONTROLES!$C$56,[2]CONTROLES!$D$56,IF(AP177=[2]CONTROLES!$C$57,[2]CONTROLES!$D$57,[2]CONTROLES!$D$58))</f>
        <v>0</v>
      </c>
      <c r="AR177" s="165"/>
      <c r="AS177" s="166">
        <f>+IF(AR177=[2]CONTROLES!$C$59,[2]CONTROLES!$D$59,[2]CONTROLES!$D$60)</f>
        <v>0</v>
      </c>
      <c r="AT177" s="165"/>
      <c r="AU177" s="166">
        <f>+IF(AT177=[2]CONTROLES!$C$61,[2]CONTROLES!$D$61,[2]CONTROLES!$D$62)</f>
        <v>0</v>
      </c>
      <c r="AV177" s="165"/>
      <c r="AW177" s="167">
        <f>+IF(AV177=[2]CONTROLES!$C$63,[2]CONTROLES!$D$63,IF(AV177=[2]CONTROLES!$C$64,[2]CONTROLES!$D$64,[2]CONTROLES!$D$65))</f>
        <v>0</v>
      </c>
      <c r="AX177" s="167">
        <f t="shared" si="7"/>
        <v>0</v>
      </c>
      <c r="AY177" s="168" t="str">
        <f t="shared" si="8"/>
        <v>Débil</v>
      </c>
      <c r="AZ177" s="368" t="s">
        <v>3</v>
      </c>
      <c r="BA177" s="335" t="str">
        <f>VLOOKUP(AZ177,FORMULAS!$A$77:$B$82,2,0)</f>
        <v>Probabilidad</v>
      </c>
      <c r="BB177" s="418" t="e">
        <f>+R177</f>
        <v>#N/A</v>
      </c>
      <c r="BC177" s="348" t="e">
        <f>CONCATENATE(BB177,"-",BA177)</f>
        <v>#N/A</v>
      </c>
      <c r="BD177" s="326" t="e">
        <f>VLOOKUP(BC177,FORMULAS!$I$77:$J$97,2,0)</f>
        <v>#N/A</v>
      </c>
      <c r="BE177" s="326"/>
      <c r="BF177" s="66"/>
      <c r="BG177" s="66"/>
      <c r="BH177" s="169"/>
      <c r="BI177" s="66"/>
      <c r="BJ177" s="66"/>
      <c r="BK177" s="66"/>
      <c r="BL177" s="66"/>
      <c r="BM177" s="66" t="s">
        <v>171</v>
      </c>
      <c r="BN177" s="326"/>
      <c r="BO177" s="184"/>
      <c r="BP177" s="184"/>
      <c r="BQ177" s="184"/>
      <c r="BR177" s="184"/>
      <c r="BS177" s="184"/>
      <c r="BT177" s="184"/>
      <c r="BU177" s="184"/>
      <c r="BV177" s="184"/>
      <c r="BW177" s="184"/>
      <c r="BX177" s="184"/>
      <c r="BY177" s="184"/>
      <c r="BZ177" s="184"/>
      <c r="CA177" s="184"/>
      <c r="CB177" s="184"/>
      <c r="CC177" s="184"/>
      <c r="CD177" s="184"/>
      <c r="CE177" s="184"/>
      <c r="CF177" s="184"/>
      <c r="CG177" s="326"/>
      <c r="CH177" s="326"/>
      <c r="CI177" s="326"/>
      <c r="CJ177" s="326"/>
      <c r="CK177" s="326"/>
      <c r="CL177" s="326"/>
      <c r="CM177" s="326"/>
      <c r="CN177" s="326"/>
      <c r="CO177" s="326"/>
      <c r="CP177" s="326"/>
      <c r="CQ177" s="326"/>
      <c r="CR177" s="326"/>
      <c r="CS177" s="326"/>
      <c r="CT177" s="326"/>
      <c r="CU177" s="326"/>
      <c r="CV177" s="326"/>
      <c r="CW177" s="326"/>
      <c r="CX177" s="326"/>
      <c r="CY177" s="326"/>
      <c r="CZ177" s="326"/>
      <c r="DA177" s="326"/>
      <c r="DB177" s="326"/>
      <c r="DC177" s="326"/>
      <c r="DD177" s="326"/>
      <c r="DE177" s="326"/>
      <c r="DF177" s="326"/>
      <c r="DG177" s="326"/>
      <c r="DH177" s="326"/>
      <c r="DI177" s="326"/>
      <c r="DJ177" s="326"/>
      <c r="DK177" s="326"/>
      <c r="DL177" s="326"/>
      <c r="DM177" s="326"/>
      <c r="DN177" s="326"/>
      <c r="DO177" s="326"/>
      <c r="DP177" s="326"/>
      <c r="DQ177" s="326"/>
      <c r="DR177" s="326"/>
      <c r="DS177" s="326"/>
      <c r="DT177" s="258"/>
      <c r="DU177" s="258"/>
      <c r="DV177" s="258"/>
      <c r="DW177" s="258"/>
      <c r="DX177" s="258"/>
      <c r="DY177" s="258"/>
      <c r="DZ177" s="258"/>
      <c r="EA177" s="258"/>
      <c r="EB177" s="258"/>
      <c r="EC177" s="326"/>
      <c r="ED177" s="326"/>
      <c r="EE177" s="326"/>
      <c r="EF177" s="326"/>
      <c r="EG177" s="326"/>
      <c r="EH177" s="326"/>
      <c r="EI177" s="326"/>
      <c r="EJ177" s="326"/>
      <c r="EK177" s="326"/>
    </row>
    <row r="178" spans="1:141" ht="39.75" hidden="1" customHeight="1" x14ac:dyDescent="0.2">
      <c r="A178" s="364"/>
      <c r="B178" s="369"/>
      <c r="C178" s="369"/>
      <c r="D178" s="369"/>
      <c r="E178" s="197"/>
      <c r="F178" s="366"/>
      <c r="G178" s="197"/>
      <c r="H178" s="372"/>
      <c r="I178" s="367"/>
      <c r="J178" s="188"/>
      <c r="K178" s="170"/>
      <c r="L178" s="170"/>
      <c r="M178" s="170"/>
      <c r="N178" s="170"/>
      <c r="O178" s="369"/>
      <c r="P178" s="336"/>
      <c r="Q178" s="349"/>
      <c r="R178" s="336"/>
      <c r="S178" s="349"/>
      <c r="T178" s="327"/>
      <c r="U178" s="162"/>
      <c r="V178" s="163"/>
      <c r="W178" s="163"/>
      <c r="X178" s="163"/>
      <c r="Y178" s="164" t="s">
        <v>115</v>
      </c>
      <c r="Z178" s="132">
        <f>+IF(Y178='Tabla Valoración controles'!$D$4,'Tabla Valoración controles'!$F$4,IF('Mapa Corrupcion'!Y178='Tabla Valoración controles'!$D$5,'Tabla Valoración controles'!$F$5,IF(Y178=FORMULAS!$A$10,0,'Tabla Valoración controles'!$F$6)))</f>
        <v>0</v>
      </c>
      <c r="AA178" s="164"/>
      <c r="AB178" s="133">
        <f>+IF(AA178='Tabla Valoración controles'!$D$7,'Tabla Valoración controles'!$F$7,IF(Y178=FORMULAS!$A$10,0,'Tabla Valoración controles'!$F$8))</f>
        <v>0</v>
      </c>
      <c r="AC178" s="164"/>
      <c r="AD178" s="132">
        <f>+IF(AC178='Tabla Valoración controles'!$D$9,'Tabla Valoración controles'!$F$9,IF(Y178=FORMULAS!$A$10,0,'Tabla Valoración controles'!$F$10))</f>
        <v>0</v>
      </c>
      <c r="AE178" s="164"/>
      <c r="AF178" s="132">
        <f>+IF(AE178='Tabla Valoración controles'!$D$9,'Tabla Valoración controles'!$F$9,IF(AA178=FORMULAS!$A$10,0,'Tabla Valoración controles'!$F$10))</f>
        <v>0</v>
      </c>
      <c r="AG178" s="164"/>
      <c r="AH178" s="132">
        <f>+IF(AG178='Tabla Valoración controles'!$D$13,'Tabla Valoración controles'!$F$13,'Tabla Valoración controles'!$F$14)</f>
        <v>0</v>
      </c>
      <c r="AI178" s="192">
        <f t="shared" si="6"/>
        <v>0</v>
      </c>
      <c r="AJ178" s="165"/>
      <c r="AK178" s="166">
        <f>+IF(AJ178=[2]CONTROLES!$C$50,[2]CONTROLES!$D$50,[2]CONTROLES!$D$51)</f>
        <v>0</v>
      </c>
      <c r="AL178" s="165"/>
      <c r="AM178" s="166">
        <f>+IF(AL178=[2]CONTROLES!$C$52,[2]CONTROLES!$D$52,[2]CONTROLES!$D$53)</f>
        <v>0</v>
      </c>
      <c r="AN178" s="165"/>
      <c r="AO178" s="166">
        <f>+IF(AN178=[2]CONTROLES!$C$54,[2]CONTROLES!$D$54,[2]CONTROLES!$D$55)</f>
        <v>0</v>
      </c>
      <c r="AP178" s="165"/>
      <c r="AQ178" s="166">
        <f>+IF(AP178=[2]CONTROLES!$C$56,[2]CONTROLES!$D$56,IF(AP178=[2]CONTROLES!$C$57,[2]CONTROLES!$D$57,[2]CONTROLES!$D$58))</f>
        <v>0</v>
      </c>
      <c r="AR178" s="165"/>
      <c r="AS178" s="166">
        <f>+IF(AR178=[2]CONTROLES!$C$59,[2]CONTROLES!$D$59,[2]CONTROLES!$D$60)</f>
        <v>0</v>
      </c>
      <c r="AT178" s="165"/>
      <c r="AU178" s="166">
        <f>+IF(AT178=[2]CONTROLES!$C$61,[2]CONTROLES!$D$61,[2]CONTROLES!$D$62)</f>
        <v>0</v>
      </c>
      <c r="AV178" s="165"/>
      <c r="AW178" s="167">
        <f>+IF(AV178=[2]CONTROLES!$C$63,[2]CONTROLES!$D$63,IF(AV178=[2]CONTROLES!$C$64,[2]CONTROLES!$D$64,[2]CONTROLES!$D$65))</f>
        <v>0</v>
      </c>
      <c r="AX178" s="167">
        <f t="shared" si="7"/>
        <v>0</v>
      </c>
      <c r="AY178" s="168" t="str">
        <f t="shared" si="8"/>
        <v>Débil</v>
      </c>
      <c r="AZ178" s="369"/>
      <c r="BA178" s="336"/>
      <c r="BB178" s="419"/>
      <c r="BC178" s="349"/>
      <c r="BD178" s="327"/>
      <c r="BE178" s="327"/>
      <c r="BF178" s="66"/>
      <c r="BG178" s="66"/>
      <c r="BH178" s="169"/>
      <c r="BI178" s="66"/>
      <c r="BJ178" s="66"/>
      <c r="BK178" s="66"/>
      <c r="BL178" s="66"/>
      <c r="BM178" s="66" t="s">
        <v>171</v>
      </c>
      <c r="BN178" s="327"/>
      <c r="BO178" s="185"/>
      <c r="BP178" s="185"/>
      <c r="BQ178" s="185"/>
      <c r="BR178" s="185"/>
      <c r="BS178" s="185"/>
      <c r="BT178" s="185"/>
      <c r="BU178" s="185"/>
      <c r="BV178" s="185"/>
      <c r="BW178" s="185"/>
      <c r="BX178" s="185"/>
      <c r="BY178" s="185"/>
      <c r="BZ178" s="185"/>
      <c r="CA178" s="185"/>
      <c r="CB178" s="185"/>
      <c r="CC178" s="185"/>
      <c r="CD178" s="185"/>
      <c r="CE178" s="185"/>
      <c r="CF178" s="185"/>
      <c r="CG178" s="327"/>
      <c r="CH178" s="327"/>
      <c r="CI178" s="327"/>
      <c r="CJ178" s="327"/>
      <c r="CK178" s="327"/>
      <c r="CL178" s="327"/>
      <c r="CM178" s="327"/>
      <c r="CN178" s="327"/>
      <c r="CO178" s="327"/>
      <c r="CP178" s="327"/>
      <c r="CQ178" s="327"/>
      <c r="CR178" s="327"/>
      <c r="CS178" s="327"/>
      <c r="CT178" s="327"/>
      <c r="CU178" s="327"/>
      <c r="CV178" s="327"/>
      <c r="CW178" s="327"/>
      <c r="CX178" s="327"/>
      <c r="CY178" s="327"/>
      <c r="CZ178" s="327"/>
      <c r="DA178" s="327"/>
      <c r="DB178" s="327"/>
      <c r="DC178" s="327"/>
      <c r="DD178" s="327"/>
      <c r="DE178" s="327"/>
      <c r="DF178" s="327"/>
      <c r="DG178" s="327"/>
      <c r="DH178" s="327"/>
      <c r="DI178" s="327"/>
      <c r="DJ178" s="327"/>
      <c r="DK178" s="327"/>
      <c r="DL178" s="327"/>
      <c r="DM178" s="327"/>
      <c r="DN178" s="327"/>
      <c r="DO178" s="327"/>
      <c r="DP178" s="327"/>
      <c r="DQ178" s="327"/>
      <c r="DR178" s="327"/>
      <c r="DS178" s="327"/>
      <c r="DT178" s="256"/>
      <c r="DU178" s="256"/>
      <c r="DV178" s="256"/>
      <c r="DW178" s="256"/>
      <c r="DX178" s="256"/>
      <c r="DY178" s="256"/>
      <c r="DZ178" s="256"/>
      <c r="EA178" s="256"/>
      <c r="EB178" s="256"/>
      <c r="EC178" s="327"/>
      <c r="ED178" s="327"/>
      <c r="EE178" s="327"/>
      <c r="EF178" s="327"/>
      <c r="EG178" s="327"/>
      <c r="EH178" s="327"/>
      <c r="EI178" s="327"/>
      <c r="EJ178" s="327"/>
      <c r="EK178" s="327"/>
    </row>
    <row r="179" spans="1:141" ht="39.75" hidden="1" customHeight="1" x14ac:dyDescent="0.2">
      <c r="A179" s="364"/>
      <c r="B179" s="369"/>
      <c r="C179" s="369"/>
      <c r="D179" s="369"/>
      <c r="E179" s="197"/>
      <c r="F179" s="366"/>
      <c r="G179" s="197"/>
      <c r="H179" s="372"/>
      <c r="I179" s="367"/>
      <c r="J179" s="188"/>
      <c r="K179" s="170"/>
      <c r="L179" s="170"/>
      <c r="M179" s="170"/>
      <c r="N179" s="170"/>
      <c r="O179" s="369"/>
      <c r="P179" s="336"/>
      <c r="Q179" s="349"/>
      <c r="R179" s="336"/>
      <c r="S179" s="349"/>
      <c r="T179" s="327"/>
      <c r="U179" s="162"/>
      <c r="V179" s="163"/>
      <c r="W179" s="163"/>
      <c r="X179" s="163"/>
      <c r="Y179" s="164" t="s">
        <v>115</v>
      </c>
      <c r="Z179" s="132">
        <f>+IF(Y179='Tabla Valoración controles'!$D$4,'Tabla Valoración controles'!$F$4,IF('Mapa Corrupcion'!Y179='Tabla Valoración controles'!$D$5,'Tabla Valoración controles'!$F$5,IF(Y179=FORMULAS!$A$10,0,'Tabla Valoración controles'!$F$6)))</f>
        <v>0</v>
      </c>
      <c r="AA179" s="164"/>
      <c r="AB179" s="133">
        <f>+IF(AA179='Tabla Valoración controles'!$D$7,'Tabla Valoración controles'!$F$7,IF(Y179=FORMULAS!$A$10,0,'Tabla Valoración controles'!$F$8))</f>
        <v>0</v>
      </c>
      <c r="AC179" s="164"/>
      <c r="AD179" s="132">
        <f>+IF(AC179='Tabla Valoración controles'!$D$9,'Tabla Valoración controles'!$F$9,IF(Y179=FORMULAS!$A$10,0,'Tabla Valoración controles'!$F$10))</f>
        <v>0</v>
      </c>
      <c r="AE179" s="164"/>
      <c r="AF179" s="132">
        <f>+IF(AE179='Tabla Valoración controles'!$D$9,'Tabla Valoración controles'!$F$9,IF(AA179=FORMULAS!$A$10,0,'Tabla Valoración controles'!$F$10))</f>
        <v>0</v>
      </c>
      <c r="AG179" s="164"/>
      <c r="AH179" s="132">
        <f>+IF(AG179='Tabla Valoración controles'!$D$13,'Tabla Valoración controles'!$F$13,'Tabla Valoración controles'!$F$14)</f>
        <v>0</v>
      </c>
      <c r="AI179" s="192">
        <f t="shared" si="6"/>
        <v>0</v>
      </c>
      <c r="AJ179" s="165"/>
      <c r="AK179" s="166">
        <f>+IF(AJ179=[2]CONTROLES!$C$50,[2]CONTROLES!$D$50,[2]CONTROLES!$D$51)</f>
        <v>0</v>
      </c>
      <c r="AL179" s="165"/>
      <c r="AM179" s="166">
        <f>+IF(AL179=[2]CONTROLES!$C$52,[2]CONTROLES!$D$52,[2]CONTROLES!$D$53)</f>
        <v>0</v>
      </c>
      <c r="AN179" s="165"/>
      <c r="AO179" s="166">
        <f>+IF(AN179=[2]CONTROLES!$C$54,[2]CONTROLES!$D$54,[2]CONTROLES!$D$55)</f>
        <v>0</v>
      </c>
      <c r="AP179" s="165"/>
      <c r="AQ179" s="166">
        <f>+IF(AP179=[2]CONTROLES!$C$56,[2]CONTROLES!$D$56,IF(AP179=[2]CONTROLES!$C$57,[2]CONTROLES!$D$57,[2]CONTROLES!$D$58))</f>
        <v>0</v>
      </c>
      <c r="AR179" s="165"/>
      <c r="AS179" s="166">
        <f>+IF(AR179=[2]CONTROLES!$C$59,[2]CONTROLES!$D$59,[2]CONTROLES!$D$60)</f>
        <v>0</v>
      </c>
      <c r="AT179" s="165"/>
      <c r="AU179" s="166">
        <f>+IF(AT179=[2]CONTROLES!$C$61,[2]CONTROLES!$D$61,[2]CONTROLES!$D$62)</f>
        <v>0</v>
      </c>
      <c r="AV179" s="165"/>
      <c r="AW179" s="167">
        <f>+IF(AV179=[2]CONTROLES!$C$63,[2]CONTROLES!$D$63,IF(AV179=[2]CONTROLES!$C$64,[2]CONTROLES!$D$64,[2]CONTROLES!$D$65))</f>
        <v>0</v>
      </c>
      <c r="AX179" s="167">
        <f t="shared" si="7"/>
        <v>0</v>
      </c>
      <c r="AY179" s="168" t="str">
        <f t="shared" si="8"/>
        <v>Débil</v>
      </c>
      <c r="AZ179" s="369"/>
      <c r="BA179" s="336"/>
      <c r="BB179" s="419"/>
      <c r="BC179" s="349"/>
      <c r="BD179" s="327"/>
      <c r="BE179" s="327"/>
      <c r="BF179" s="66"/>
      <c r="BG179" s="66"/>
      <c r="BH179" s="169"/>
      <c r="BI179" s="66"/>
      <c r="BJ179" s="66"/>
      <c r="BK179" s="66"/>
      <c r="BL179" s="66"/>
      <c r="BM179" s="66" t="s">
        <v>171</v>
      </c>
      <c r="BN179" s="327"/>
      <c r="BO179" s="185"/>
      <c r="BP179" s="185"/>
      <c r="BQ179" s="185"/>
      <c r="BR179" s="185"/>
      <c r="BS179" s="185"/>
      <c r="BT179" s="185"/>
      <c r="BU179" s="185"/>
      <c r="BV179" s="185"/>
      <c r="BW179" s="185"/>
      <c r="BX179" s="185"/>
      <c r="BY179" s="185"/>
      <c r="BZ179" s="185"/>
      <c r="CA179" s="185"/>
      <c r="CB179" s="185"/>
      <c r="CC179" s="185"/>
      <c r="CD179" s="185"/>
      <c r="CE179" s="185"/>
      <c r="CF179" s="185"/>
      <c r="CG179" s="327"/>
      <c r="CH179" s="327"/>
      <c r="CI179" s="327"/>
      <c r="CJ179" s="327"/>
      <c r="CK179" s="327"/>
      <c r="CL179" s="327"/>
      <c r="CM179" s="327"/>
      <c r="CN179" s="327"/>
      <c r="CO179" s="327"/>
      <c r="CP179" s="327"/>
      <c r="CQ179" s="327"/>
      <c r="CR179" s="327"/>
      <c r="CS179" s="327"/>
      <c r="CT179" s="327"/>
      <c r="CU179" s="327"/>
      <c r="CV179" s="327"/>
      <c r="CW179" s="327"/>
      <c r="CX179" s="327"/>
      <c r="CY179" s="327"/>
      <c r="CZ179" s="327"/>
      <c r="DA179" s="327"/>
      <c r="DB179" s="327"/>
      <c r="DC179" s="327"/>
      <c r="DD179" s="327"/>
      <c r="DE179" s="327"/>
      <c r="DF179" s="327"/>
      <c r="DG179" s="327"/>
      <c r="DH179" s="327"/>
      <c r="DI179" s="327"/>
      <c r="DJ179" s="327"/>
      <c r="DK179" s="327"/>
      <c r="DL179" s="327"/>
      <c r="DM179" s="327"/>
      <c r="DN179" s="327"/>
      <c r="DO179" s="327"/>
      <c r="DP179" s="327"/>
      <c r="DQ179" s="327"/>
      <c r="DR179" s="327"/>
      <c r="DS179" s="327"/>
      <c r="DT179" s="256"/>
      <c r="DU179" s="256"/>
      <c r="DV179" s="256"/>
      <c r="DW179" s="256"/>
      <c r="DX179" s="256"/>
      <c r="DY179" s="256"/>
      <c r="DZ179" s="256"/>
      <c r="EA179" s="256"/>
      <c r="EB179" s="256"/>
      <c r="EC179" s="327"/>
      <c r="ED179" s="327"/>
      <c r="EE179" s="327"/>
      <c r="EF179" s="327"/>
      <c r="EG179" s="327"/>
      <c r="EH179" s="327"/>
      <c r="EI179" s="327"/>
      <c r="EJ179" s="327"/>
      <c r="EK179" s="327"/>
    </row>
    <row r="180" spans="1:141" ht="39.75" hidden="1" customHeight="1" x14ac:dyDescent="0.2">
      <c r="A180" s="364"/>
      <c r="B180" s="369"/>
      <c r="C180" s="369"/>
      <c r="D180" s="369"/>
      <c r="E180" s="197"/>
      <c r="F180" s="366"/>
      <c r="G180" s="197"/>
      <c r="H180" s="372"/>
      <c r="I180" s="367"/>
      <c r="J180" s="188"/>
      <c r="K180" s="170"/>
      <c r="L180" s="170"/>
      <c r="M180" s="170"/>
      <c r="N180" s="170"/>
      <c r="O180" s="369"/>
      <c r="P180" s="336"/>
      <c r="Q180" s="349"/>
      <c r="R180" s="336"/>
      <c r="S180" s="349"/>
      <c r="T180" s="327"/>
      <c r="U180" s="162"/>
      <c r="V180" s="163"/>
      <c r="W180" s="163"/>
      <c r="X180" s="163"/>
      <c r="Y180" s="164" t="s">
        <v>115</v>
      </c>
      <c r="Z180" s="132">
        <f>+IF(Y180='Tabla Valoración controles'!$D$4,'Tabla Valoración controles'!$F$4,IF('Mapa Corrupcion'!Y180='Tabla Valoración controles'!$D$5,'Tabla Valoración controles'!$F$5,IF(Y180=FORMULAS!$A$10,0,'Tabla Valoración controles'!$F$6)))</f>
        <v>0</v>
      </c>
      <c r="AA180" s="164"/>
      <c r="AB180" s="133">
        <f>+IF(AA180='Tabla Valoración controles'!$D$7,'Tabla Valoración controles'!$F$7,IF(Y180=FORMULAS!$A$10,0,'Tabla Valoración controles'!$F$8))</f>
        <v>0</v>
      </c>
      <c r="AC180" s="164"/>
      <c r="AD180" s="132">
        <f>+IF(AC180='Tabla Valoración controles'!$D$9,'Tabla Valoración controles'!$F$9,IF(Y180=FORMULAS!$A$10,0,'Tabla Valoración controles'!$F$10))</f>
        <v>0</v>
      </c>
      <c r="AE180" s="164"/>
      <c r="AF180" s="132">
        <f>+IF(AE180='Tabla Valoración controles'!$D$9,'Tabla Valoración controles'!$F$9,IF(AA180=FORMULAS!$A$10,0,'Tabla Valoración controles'!$F$10))</f>
        <v>0</v>
      </c>
      <c r="AG180" s="164"/>
      <c r="AH180" s="132">
        <f>+IF(AG180='Tabla Valoración controles'!$D$13,'Tabla Valoración controles'!$F$13,'Tabla Valoración controles'!$F$14)</f>
        <v>0</v>
      </c>
      <c r="AI180" s="192">
        <f t="shared" si="6"/>
        <v>0</v>
      </c>
      <c r="AJ180" s="165"/>
      <c r="AK180" s="166">
        <f>+IF(AJ180=[2]CONTROLES!$C$50,[2]CONTROLES!$D$50,[2]CONTROLES!$D$51)</f>
        <v>0</v>
      </c>
      <c r="AL180" s="165"/>
      <c r="AM180" s="166">
        <f>+IF(AL180=[2]CONTROLES!$C$52,[2]CONTROLES!$D$52,[2]CONTROLES!$D$53)</f>
        <v>0</v>
      </c>
      <c r="AN180" s="165"/>
      <c r="AO180" s="166">
        <f>+IF(AN180=[2]CONTROLES!$C$54,[2]CONTROLES!$D$54,[2]CONTROLES!$D$55)</f>
        <v>0</v>
      </c>
      <c r="AP180" s="165"/>
      <c r="AQ180" s="166">
        <f>+IF(AP180=[2]CONTROLES!$C$56,[2]CONTROLES!$D$56,IF(AP180=[2]CONTROLES!$C$57,[2]CONTROLES!$D$57,[2]CONTROLES!$D$58))</f>
        <v>0</v>
      </c>
      <c r="AR180" s="165"/>
      <c r="AS180" s="166">
        <f>+IF(AR180=[2]CONTROLES!$C$59,[2]CONTROLES!$D$59,[2]CONTROLES!$D$60)</f>
        <v>0</v>
      </c>
      <c r="AT180" s="165"/>
      <c r="AU180" s="166">
        <f>+IF(AT180=[2]CONTROLES!$C$61,[2]CONTROLES!$D$61,[2]CONTROLES!$D$62)</f>
        <v>0</v>
      </c>
      <c r="AV180" s="165"/>
      <c r="AW180" s="167">
        <f>+IF(AV180=[2]CONTROLES!$C$63,[2]CONTROLES!$D$63,IF(AV180=[2]CONTROLES!$C$64,[2]CONTROLES!$D$64,[2]CONTROLES!$D$65))</f>
        <v>0</v>
      </c>
      <c r="AX180" s="167">
        <f t="shared" si="7"/>
        <v>0</v>
      </c>
      <c r="AY180" s="168" t="str">
        <f t="shared" si="8"/>
        <v>Débil</v>
      </c>
      <c r="AZ180" s="369"/>
      <c r="BA180" s="336"/>
      <c r="BB180" s="419"/>
      <c r="BC180" s="349"/>
      <c r="BD180" s="327"/>
      <c r="BE180" s="327"/>
      <c r="BF180" s="66"/>
      <c r="BG180" s="66"/>
      <c r="BH180" s="169"/>
      <c r="BI180" s="66"/>
      <c r="BJ180" s="66"/>
      <c r="BK180" s="66"/>
      <c r="BL180" s="66"/>
      <c r="BM180" s="66" t="s">
        <v>171</v>
      </c>
      <c r="BN180" s="327"/>
      <c r="BO180" s="185"/>
      <c r="BP180" s="185"/>
      <c r="BQ180" s="185"/>
      <c r="BR180" s="185"/>
      <c r="BS180" s="185"/>
      <c r="BT180" s="185"/>
      <c r="BU180" s="185"/>
      <c r="BV180" s="185"/>
      <c r="BW180" s="185"/>
      <c r="BX180" s="185"/>
      <c r="BY180" s="185"/>
      <c r="BZ180" s="185"/>
      <c r="CA180" s="185"/>
      <c r="CB180" s="185"/>
      <c r="CC180" s="185"/>
      <c r="CD180" s="185"/>
      <c r="CE180" s="185"/>
      <c r="CF180" s="185"/>
      <c r="CG180" s="327"/>
      <c r="CH180" s="327"/>
      <c r="CI180" s="327"/>
      <c r="CJ180" s="327"/>
      <c r="CK180" s="327"/>
      <c r="CL180" s="327"/>
      <c r="CM180" s="327"/>
      <c r="CN180" s="327"/>
      <c r="CO180" s="327"/>
      <c r="CP180" s="327"/>
      <c r="CQ180" s="327"/>
      <c r="CR180" s="327"/>
      <c r="CS180" s="327"/>
      <c r="CT180" s="327"/>
      <c r="CU180" s="327"/>
      <c r="CV180" s="327"/>
      <c r="CW180" s="327"/>
      <c r="CX180" s="327"/>
      <c r="CY180" s="327"/>
      <c r="CZ180" s="327"/>
      <c r="DA180" s="327"/>
      <c r="DB180" s="327"/>
      <c r="DC180" s="327"/>
      <c r="DD180" s="327"/>
      <c r="DE180" s="327"/>
      <c r="DF180" s="327"/>
      <c r="DG180" s="327"/>
      <c r="DH180" s="327"/>
      <c r="DI180" s="327"/>
      <c r="DJ180" s="327"/>
      <c r="DK180" s="327"/>
      <c r="DL180" s="327"/>
      <c r="DM180" s="327"/>
      <c r="DN180" s="327"/>
      <c r="DO180" s="327"/>
      <c r="DP180" s="327"/>
      <c r="DQ180" s="327"/>
      <c r="DR180" s="327"/>
      <c r="DS180" s="327"/>
      <c r="DT180" s="256"/>
      <c r="DU180" s="256"/>
      <c r="DV180" s="256"/>
      <c r="DW180" s="256"/>
      <c r="DX180" s="256"/>
      <c r="DY180" s="256"/>
      <c r="DZ180" s="256"/>
      <c r="EA180" s="256"/>
      <c r="EB180" s="256"/>
      <c r="EC180" s="327"/>
      <c r="ED180" s="327"/>
      <c r="EE180" s="327"/>
      <c r="EF180" s="327"/>
      <c r="EG180" s="327"/>
      <c r="EH180" s="327"/>
      <c r="EI180" s="327"/>
      <c r="EJ180" s="327"/>
      <c r="EK180" s="327"/>
    </row>
    <row r="181" spans="1:141" ht="39.75" hidden="1" customHeight="1" x14ac:dyDescent="0.2">
      <c r="A181" s="364"/>
      <c r="B181" s="369"/>
      <c r="C181" s="369"/>
      <c r="D181" s="369"/>
      <c r="E181" s="197"/>
      <c r="F181" s="366"/>
      <c r="G181" s="197"/>
      <c r="H181" s="372"/>
      <c r="I181" s="367"/>
      <c r="J181" s="188"/>
      <c r="K181" s="170"/>
      <c r="L181" s="170"/>
      <c r="M181" s="170"/>
      <c r="N181" s="170"/>
      <c r="O181" s="369"/>
      <c r="P181" s="336"/>
      <c r="Q181" s="349"/>
      <c r="R181" s="336"/>
      <c r="S181" s="349"/>
      <c r="T181" s="327"/>
      <c r="U181" s="162"/>
      <c r="V181" s="163"/>
      <c r="W181" s="163"/>
      <c r="X181" s="163"/>
      <c r="Y181" s="164" t="s">
        <v>115</v>
      </c>
      <c r="Z181" s="132">
        <f>+IF(Y181='Tabla Valoración controles'!$D$4,'Tabla Valoración controles'!$F$4,IF('Mapa Corrupcion'!Y181='Tabla Valoración controles'!$D$5,'Tabla Valoración controles'!$F$5,IF(Y181=FORMULAS!$A$10,0,'Tabla Valoración controles'!$F$6)))</f>
        <v>0</v>
      </c>
      <c r="AA181" s="164"/>
      <c r="AB181" s="133">
        <f>+IF(AA181='Tabla Valoración controles'!$D$7,'Tabla Valoración controles'!$F$7,IF(Y181=FORMULAS!$A$10,0,'Tabla Valoración controles'!$F$8))</f>
        <v>0</v>
      </c>
      <c r="AC181" s="164"/>
      <c r="AD181" s="132">
        <f>+IF(AC181='Tabla Valoración controles'!$D$9,'Tabla Valoración controles'!$F$9,IF(Y181=FORMULAS!$A$10,0,'Tabla Valoración controles'!$F$10))</f>
        <v>0</v>
      </c>
      <c r="AE181" s="164"/>
      <c r="AF181" s="132">
        <f>+IF(AE181='Tabla Valoración controles'!$D$9,'Tabla Valoración controles'!$F$9,IF(AA181=FORMULAS!$A$10,0,'Tabla Valoración controles'!$F$10))</f>
        <v>0</v>
      </c>
      <c r="AG181" s="164"/>
      <c r="AH181" s="132">
        <f>+IF(AG181='Tabla Valoración controles'!$D$13,'Tabla Valoración controles'!$F$13,'Tabla Valoración controles'!$F$14)</f>
        <v>0</v>
      </c>
      <c r="AI181" s="192">
        <f t="shared" si="6"/>
        <v>0</v>
      </c>
      <c r="AJ181" s="165"/>
      <c r="AK181" s="166">
        <f>+IF(AJ181=[2]CONTROLES!$C$50,[2]CONTROLES!$D$50,[2]CONTROLES!$D$51)</f>
        <v>0</v>
      </c>
      <c r="AL181" s="165"/>
      <c r="AM181" s="166">
        <f>+IF(AL181=[2]CONTROLES!$C$52,[2]CONTROLES!$D$52,[2]CONTROLES!$D$53)</f>
        <v>0</v>
      </c>
      <c r="AN181" s="165"/>
      <c r="AO181" s="166">
        <f>+IF(AN181=[2]CONTROLES!$C$54,[2]CONTROLES!$D$54,[2]CONTROLES!$D$55)</f>
        <v>0</v>
      </c>
      <c r="AP181" s="165"/>
      <c r="AQ181" s="166">
        <f>+IF(AP181=[2]CONTROLES!$C$56,[2]CONTROLES!$D$56,IF(AP181=[2]CONTROLES!$C$57,[2]CONTROLES!$D$57,[2]CONTROLES!$D$58))</f>
        <v>0</v>
      </c>
      <c r="AR181" s="165"/>
      <c r="AS181" s="166">
        <f>+IF(AR181=[2]CONTROLES!$C$59,[2]CONTROLES!$D$59,[2]CONTROLES!$D$60)</f>
        <v>0</v>
      </c>
      <c r="AT181" s="165"/>
      <c r="AU181" s="166">
        <f>+IF(AT181=[2]CONTROLES!$C$61,[2]CONTROLES!$D$61,[2]CONTROLES!$D$62)</f>
        <v>0</v>
      </c>
      <c r="AV181" s="165"/>
      <c r="AW181" s="167">
        <f>+IF(AV181=[2]CONTROLES!$C$63,[2]CONTROLES!$D$63,IF(AV181=[2]CONTROLES!$C$64,[2]CONTROLES!$D$64,[2]CONTROLES!$D$65))</f>
        <v>0</v>
      </c>
      <c r="AX181" s="167">
        <f t="shared" si="7"/>
        <v>0</v>
      </c>
      <c r="AY181" s="168" t="str">
        <f t="shared" si="8"/>
        <v>Débil</v>
      </c>
      <c r="AZ181" s="369"/>
      <c r="BA181" s="336"/>
      <c r="BB181" s="419"/>
      <c r="BC181" s="349"/>
      <c r="BD181" s="327"/>
      <c r="BE181" s="327"/>
      <c r="BF181" s="66"/>
      <c r="BG181" s="66"/>
      <c r="BH181" s="169"/>
      <c r="BI181" s="66"/>
      <c r="BJ181" s="66"/>
      <c r="BK181" s="66"/>
      <c r="BL181" s="66"/>
      <c r="BM181" s="66" t="s">
        <v>171</v>
      </c>
      <c r="BN181" s="327"/>
      <c r="BO181" s="185"/>
      <c r="BP181" s="185"/>
      <c r="BQ181" s="185"/>
      <c r="BR181" s="185"/>
      <c r="BS181" s="185"/>
      <c r="BT181" s="185"/>
      <c r="BU181" s="185"/>
      <c r="BV181" s="185"/>
      <c r="BW181" s="185"/>
      <c r="BX181" s="185"/>
      <c r="BY181" s="185"/>
      <c r="BZ181" s="185"/>
      <c r="CA181" s="185"/>
      <c r="CB181" s="185"/>
      <c r="CC181" s="185"/>
      <c r="CD181" s="185"/>
      <c r="CE181" s="185"/>
      <c r="CF181" s="185"/>
      <c r="CG181" s="327"/>
      <c r="CH181" s="327"/>
      <c r="CI181" s="327"/>
      <c r="CJ181" s="327"/>
      <c r="CK181" s="327"/>
      <c r="CL181" s="327"/>
      <c r="CM181" s="327"/>
      <c r="CN181" s="327"/>
      <c r="CO181" s="327"/>
      <c r="CP181" s="327"/>
      <c r="CQ181" s="327"/>
      <c r="CR181" s="327"/>
      <c r="CS181" s="327"/>
      <c r="CT181" s="327"/>
      <c r="CU181" s="327"/>
      <c r="CV181" s="327"/>
      <c r="CW181" s="327"/>
      <c r="CX181" s="327"/>
      <c r="CY181" s="327"/>
      <c r="CZ181" s="327"/>
      <c r="DA181" s="327"/>
      <c r="DB181" s="327"/>
      <c r="DC181" s="327"/>
      <c r="DD181" s="327"/>
      <c r="DE181" s="327"/>
      <c r="DF181" s="327"/>
      <c r="DG181" s="327"/>
      <c r="DH181" s="327"/>
      <c r="DI181" s="327"/>
      <c r="DJ181" s="327"/>
      <c r="DK181" s="327"/>
      <c r="DL181" s="327"/>
      <c r="DM181" s="327"/>
      <c r="DN181" s="327"/>
      <c r="DO181" s="327"/>
      <c r="DP181" s="327"/>
      <c r="DQ181" s="327"/>
      <c r="DR181" s="327"/>
      <c r="DS181" s="327"/>
      <c r="DT181" s="256"/>
      <c r="DU181" s="256"/>
      <c r="DV181" s="256"/>
      <c r="DW181" s="256"/>
      <c r="DX181" s="256"/>
      <c r="DY181" s="256"/>
      <c r="DZ181" s="256"/>
      <c r="EA181" s="256"/>
      <c r="EB181" s="256"/>
      <c r="EC181" s="327"/>
      <c r="ED181" s="327"/>
      <c r="EE181" s="327"/>
      <c r="EF181" s="327"/>
      <c r="EG181" s="327"/>
      <c r="EH181" s="327"/>
      <c r="EI181" s="327"/>
      <c r="EJ181" s="327"/>
      <c r="EK181" s="327"/>
    </row>
    <row r="182" spans="1:141" ht="39.75" hidden="1" customHeight="1" x14ac:dyDescent="0.2">
      <c r="A182" s="365"/>
      <c r="B182" s="370"/>
      <c r="C182" s="370"/>
      <c r="D182" s="370"/>
      <c r="E182" s="197"/>
      <c r="F182" s="366"/>
      <c r="G182" s="197"/>
      <c r="H182" s="373"/>
      <c r="I182" s="367"/>
      <c r="J182" s="189"/>
      <c r="K182" s="171"/>
      <c r="L182" s="171"/>
      <c r="M182" s="171"/>
      <c r="N182" s="171"/>
      <c r="O182" s="370"/>
      <c r="P182" s="337"/>
      <c r="Q182" s="350"/>
      <c r="R182" s="337"/>
      <c r="S182" s="350"/>
      <c r="T182" s="328"/>
      <c r="U182" s="162"/>
      <c r="V182" s="163"/>
      <c r="W182" s="163"/>
      <c r="X182" s="163"/>
      <c r="Y182" s="164" t="s">
        <v>115</v>
      </c>
      <c r="Z182" s="132">
        <f>+IF(Y182='Tabla Valoración controles'!$D$4,'Tabla Valoración controles'!$F$4,IF('Mapa Corrupcion'!Y182='Tabla Valoración controles'!$D$5,'Tabla Valoración controles'!$F$5,IF(Y182=FORMULAS!$A$10,0,'Tabla Valoración controles'!$F$6)))</f>
        <v>0</v>
      </c>
      <c r="AA182" s="164"/>
      <c r="AB182" s="133">
        <f>+IF(AA182='Tabla Valoración controles'!$D$7,'Tabla Valoración controles'!$F$7,IF(Y182=FORMULAS!$A$10,0,'Tabla Valoración controles'!$F$8))</f>
        <v>0</v>
      </c>
      <c r="AC182" s="164"/>
      <c r="AD182" s="132">
        <f>+IF(AC182='Tabla Valoración controles'!$D$9,'Tabla Valoración controles'!$F$9,IF(Y182=FORMULAS!$A$10,0,'Tabla Valoración controles'!$F$10))</f>
        <v>0</v>
      </c>
      <c r="AE182" s="164"/>
      <c r="AF182" s="132">
        <f>+IF(AE182='Tabla Valoración controles'!$D$9,'Tabla Valoración controles'!$F$9,IF(AA182=FORMULAS!$A$10,0,'Tabla Valoración controles'!$F$10))</f>
        <v>0</v>
      </c>
      <c r="AG182" s="164"/>
      <c r="AH182" s="132">
        <f>+IF(AG182='Tabla Valoración controles'!$D$13,'Tabla Valoración controles'!$F$13,'Tabla Valoración controles'!$F$14)</f>
        <v>0</v>
      </c>
      <c r="AI182" s="192">
        <f t="shared" si="6"/>
        <v>0</v>
      </c>
      <c r="AJ182" s="165"/>
      <c r="AK182" s="166">
        <f>+IF(AJ182=[2]CONTROLES!$C$50,[2]CONTROLES!$D$50,[2]CONTROLES!$D$51)</f>
        <v>0</v>
      </c>
      <c r="AL182" s="165"/>
      <c r="AM182" s="166">
        <f>+IF(AL182=[2]CONTROLES!$C$52,[2]CONTROLES!$D$52,[2]CONTROLES!$D$53)</f>
        <v>0</v>
      </c>
      <c r="AN182" s="165"/>
      <c r="AO182" s="166">
        <f>+IF(AN182=[2]CONTROLES!$C$54,[2]CONTROLES!$D$54,[2]CONTROLES!$D$55)</f>
        <v>0</v>
      </c>
      <c r="AP182" s="165"/>
      <c r="AQ182" s="166">
        <f>+IF(AP182=[2]CONTROLES!$C$56,[2]CONTROLES!$D$56,IF(AP182=[2]CONTROLES!$C$57,[2]CONTROLES!$D$57,[2]CONTROLES!$D$58))</f>
        <v>0</v>
      </c>
      <c r="AR182" s="165"/>
      <c r="AS182" s="166">
        <f>+IF(AR182=[2]CONTROLES!$C$59,[2]CONTROLES!$D$59,[2]CONTROLES!$D$60)</f>
        <v>0</v>
      </c>
      <c r="AT182" s="165"/>
      <c r="AU182" s="166">
        <f>+IF(AT182=[2]CONTROLES!$C$61,[2]CONTROLES!$D$61,[2]CONTROLES!$D$62)</f>
        <v>0</v>
      </c>
      <c r="AV182" s="165"/>
      <c r="AW182" s="167">
        <f>+IF(AV182=[2]CONTROLES!$C$63,[2]CONTROLES!$D$63,IF(AV182=[2]CONTROLES!$C$64,[2]CONTROLES!$D$64,[2]CONTROLES!$D$65))</f>
        <v>0</v>
      </c>
      <c r="AX182" s="167">
        <f t="shared" si="7"/>
        <v>0</v>
      </c>
      <c r="AY182" s="168" t="str">
        <f t="shared" si="8"/>
        <v>Débil</v>
      </c>
      <c r="AZ182" s="370"/>
      <c r="BA182" s="337"/>
      <c r="BB182" s="419"/>
      <c r="BC182" s="350"/>
      <c r="BD182" s="328"/>
      <c r="BE182" s="328"/>
      <c r="BF182" s="66"/>
      <c r="BG182" s="66"/>
      <c r="BH182" s="169"/>
      <c r="BI182" s="66"/>
      <c r="BJ182" s="66"/>
      <c r="BK182" s="66"/>
      <c r="BL182" s="66"/>
      <c r="BM182" s="66" t="s">
        <v>171</v>
      </c>
      <c r="BN182" s="328"/>
      <c r="BO182" s="186"/>
      <c r="BP182" s="186"/>
      <c r="BQ182" s="186"/>
      <c r="BR182" s="186"/>
      <c r="BS182" s="186"/>
      <c r="BT182" s="186"/>
      <c r="BU182" s="186"/>
      <c r="BV182" s="186"/>
      <c r="BW182" s="186"/>
      <c r="BX182" s="186"/>
      <c r="BY182" s="186"/>
      <c r="BZ182" s="186"/>
      <c r="CA182" s="186"/>
      <c r="CB182" s="186"/>
      <c r="CC182" s="186"/>
      <c r="CD182" s="186"/>
      <c r="CE182" s="186"/>
      <c r="CF182" s="186"/>
      <c r="CG182" s="328"/>
      <c r="CH182" s="328"/>
      <c r="CI182" s="328"/>
      <c r="CJ182" s="328"/>
      <c r="CK182" s="328"/>
      <c r="CL182" s="328"/>
      <c r="CM182" s="328"/>
      <c r="CN182" s="328"/>
      <c r="CO182" s="328"/>
      <c r="CP182" s="328"/>
      <c r="CQ182" s="328"/>
      <c r="CR182" s="328"/>
      <c r="CS182" s="328"/>
      <c r="CT182" s="328"/>
      <c r="CU182" s="328"/>
      <c r="CV182" s="328"/>
      <c r="CW182" s="328"/>
      <c r="CX182" s="328"/>
      <c r="CY182" s="328"/>
      <c r="CZ182" s="328"/>
      <c r="DA182" s="328"/>
      <c r="DB182" s="328"/>
      <c r="DC182" s="328"/>
      <c r="DD182" s="328"/>
      <c r="DE182" s="328"/>
      <c r="DF182" s="328"/>
      <c r="DG182" s="328"/>
      <c r="DH182" s="328"/>
      <c r="DI182" s="328"/>
      <c r="DJ182" s="328"/>
      <c r="DK182" s="328"/>
      <c r="DL182" s="328"/>
      <c r="DM182" s="328"/>
      <c r="DN182" s="328"/>
      <c r="DO182" s="328"/>
      <c r="DP182" s="328"/>
      <c r="DQ182" s="328"/>
      <c r="DR182" s="328"/>
      <c r="DS182" s="328"/>
      <c r="DT182" s="257"/>
      <c r="DU182" s="257"/>
      <c r="DV182" s="257"/>
      <c r="DW182" s="257"/>
      <c r="DX182" s="257"/>
      <c r="DY182" s="257"/>
      <c r="DZ182" s="257"/>
      <c r="EA182" s="257"/>
      <c r="EB182" s="257"/>
      <c r="EC182" s="328"/>
      <c r="ED182" s="328"/>
      <c r="EE182" s="328"/>
      <c r="EF182" s="328"/>
      <c r="EG182" s="328"/>
      <c r="EH182" s="328"/>
      <c r="EI182" s="328"/>
      <c r="EJ182" s="328"/>
      <c r="EK182" s="328"/>
    </row>
    <row r="183" spans="1:141" ht="39.75" hidden="1" customHeight="1" x14ac:dyDescent="0.2">
      <c r="A183" s="363"/>
      <c r="B183" s="368" t="s">
        <v>121</v>
      </c>
      <c r="C183" s="368" t="str">
        <f>VLOOKUP(B183,FORMULAS!$A$30:$B$46,2,0)</f>
        <v>OBJETIVO PROCESO</v>
      </c>
      <c r="D183" s="368" t="str">
        <f>VLOOKUP(B183,FORMULAS!$A$30:$C$46,3,0)</f>
        <v>RESPONSABLE</v>
      </c>
      <c r="E183" s="197"/>
      <c r="F183" s="366"/>
      <c r="G183" s="197"/>
      <c r="H183" s="371"/>
      <c r="I183" s="367"/>
      <c r="J183" s="187"/>
      <c r="K183" s="161"/>
      <c r="L183" s="161"/>
      <c r="M183" s="161"/>
      <c r="N183" s="161"/>
      <c r="O183" s="368" t="s">
        <v>3</v>
      </c>
      <c r="P183" s="335" t="str">
        <f>VLOOKUP(O183,FORMULAS!$A$77:$B$82,2,0)</f>
        <v>Probabilidad</v>
      </c>
      <c r="Q183" s="348" t="str">
        <f>+P183</f>
        <v>Probabilidad</v>
      </c>
      <c r="R183" s="335" t="e">
        <f>VLOOKUP(A183,'Impacto Ri Inhe'!$B$5:$AF$41,31,1)</f>
        <v>#N/A</v>
      </c>
      <c r="S183" s="348" t="e">
        <f>CONCATENATE(R183,"-",Q183)</f>
        <v>#N/A</v>
      </c>
      <c r="T183" s="326" t="e">
        <f>VLOOKUP(S183,FORMULAS!$I$77:$J$97,2,0)</f>
        <v>#N/A</v>
      </c>
      <c r="U183" s="162"/>
      <c r="V183" s="163"/>
      <c r="W183" s="163"/>
      <c r="X183" s="163"/>
      <c r="Y183" s="164" t="s">
        <v>115</v>
      </c>
      <c r="Z183" s="132">
        <f>+IF(Y183='Tabla Valoración controles'!$D$4,'Tabla Valoración controles'!$F$4,IF('Mapa Corrupcion'!Y183='Tabla Valoración controles'!$D$5,'Tabla Valoración controles'!$F$5,IF(Y183=FORMULAS!$A$10,0,'Tabla Valoración controles'!$F$6)))</f>
        <v>0</v>
      </c>
      <c r="AA183" s="164"/>
      <c r="AB183" s="133">
        <f>+IF(AA183='Tabla Valoración controles'!$D$7,'Tabla Valoración controles'!$F$7,IF(Y183=FORMULAS!$A$10,0,'Tabla Valoración controles'!$F$8))</f>
        <v>0</v>
      </c>
      <c r="AC183" s="164"/>
      <c r="AD183" s="132">
        <f>+IF(AC183='Tabla Valoración controles'!$D$9,'Tabla Valoración controles'!$F$9,IF(Y183=FORMULAS!$A$10,0,'Tabla Valoración controles'!$F$10))</f>
        <v>0</v>
      </c>
      <c r="AE183" s="164"/>
      <c r="AF183" s="132">
        <f>+IF(AE183='Tabla Valoración controles'!$D$9,'Tabla Valoración controles'!$F$9,IF(AA183=FORMULAS!$A$10,0,'Tabla Valoración controles'!$F$10))</f>
        <v>0</v>
      </c>
      <c r="AG183" s="164"/>
      <c r="AH183" s="132">
        <f>+IF(AG183='Tabla Valoración controles'!$D$13,'Tabla Valoración controles'!$F$13,'Tabla Valoración controles'!$F$14)</f>
        <v>0</v>
      </c>
      <c r="AI183" s="192">
        <f t="shared" si="6"/>
        <v>0</v>
      </c>
      <c r="AJ183" s="165"/>
      <c r="AK183" s="166">
        <f>+IF(AJ183=[2]CONTROLES!$C$50,[2]CONTROLES!$D$50,[2]CONTROLES!$D$51)</f>
        <v>0</v>
      </c>
      <c r="AL183" s="165"/>
      <c r="AM183" s="166">
        <f>+IF(AL183=[2]CONTROLES!$C$52,[2]CONTROLES!$D$52,[2]CONTROLES!$D$53)</f>
        <v>0</v>
      </c>
      <c r="AN183" s="165"/>
      <c r="AO183" s="166">
        <f>+IF(AN183=[2]CONTROLES!$C$54,[2]CONTROLES!$D$54,[2]CONTROLES!$D$55)</f>
        <v>0</v>
      </c>
      <c r="AP183" s="165"/>
      <c r="AQ183" s="166">
        <f>+IF(AP183=[2]CONTROLES!$C$56,[2]CONTROLES!$D$56,IF(AP183=[2]CONTROLES!$C$57,[2]CONTROLES!$D$57,[2]CONTROLES!$D$58))</f>
        <v>0</v>
      </c>
      <c r="AR183" s="165"/>
      <c r="AS183" s="166">
        <f>+IF(AR183=[2]CONTROLES!$C$59,[2]CONTROLES!$D$59,[2]CONTROLES!$D$60)</f>
        <v>0</v>
      </c>
      <c r="AT183" s="165"/>
      <c r="AU183" s="166">
        <f>+IF(AT183=[2]CONTROLES!$C$61,[2]CONTROLES!$D$61,[2]CONTROLES!$D$62)</f>
        <v>0</v>
      </c>
      <c r="AV183" s="165"/>
      <c r="AW183" s="167">
        <f>+IF(AV183=[2]CONTROLES!$C$63,[2]CONTROLES!$D$63,IF(AV183=[2]CONTROLES!$C$64,[2]CONTROLES!$D$64,[2]CONTROLES!$D$65))</f>
        <v>0</v>
      </c>
      <c r="AX183" s="167">
        <f t="shared" si="7"/>
        <v>0</v>
      </c>
      <c r="AY183" s="168" t="str">
        <f t="shared" si="8"/>
        <v>Débil</v>
      </c>
      <c r="AZ183" s="368" t="s">
        <v>3</v>
      </c>
      <c r="BA183" s="335" t="str">
        <f>VLOOKUP(AZ183,FORMULAS!$A$77:$B$82,2,0)</f>
        <v>Probabilidad</v>
      </c>
      <c r="BB183" s="418" t="e">
        <f>+R183</f>
        <v>#N/A</v>
      </c>
      <c r="BC183" s="348" t="e">
        <f>CONCATENATE(BB183,"-",BA183)</f>
        <v>#N/A</v>
      </c>
      <c r="BD183" s="326" t="e">
        <f>VLOOKUP(BC183,FORMULAS!$I$77:$J$97,2,0)</f>
        <v>#N/A</v>
      </c>
      <c r="BE183" s="326"/>
      <c r="BF183" s="66"/>
      <c r="BG183" s="66"/>
      <c r="BH183" s="169"/>
      <c r="BI183" s="66"/>
      <c r="BJ183" s="66"/>
      <c r="BK183" s="66"/>
      <c r="BL183" s="66"/>
      <c r="BM183" s="66" t="s">
        <v>171</v>
      </c>
      <c r="BN183" s="326"/>
      <c r="BO183" s="184"/>
      <c r="BP183" s="184"/>
      <c r="BQ183" s="184"/>
      <c r="BR183" s="184"/>
      <c r="BS183" s="184"/>
      <c r="BT183" s="184"/>
      <c r="BU183" s="184"/>
      <c r="BV183" s="184"/>
      <c r="BW183" s="184"/>
      <c r="BX183" s="184"/>
      <c r="BY183" s="184"/>
      <c r="BZ183" s="184"/>
      <c r="CA183" s="184"/>
      <c r="CB183" s="184"/>
      <c r="CC183" s="184"/>
      <c r="CD183" s="184"/>
      <c r="CE183" s="184"/>
      <c r="CF183" s="184"/>
      <c r="CG183" s="326"/>
      <c r="CH183" s="326"/>
      <c r="CI183" s="326"/>
      <c r="CJ183" s="326"/>
      <c r="CK183" s="326"/>
      <c r="CL183" s="326"/>
      <c r="CM183" s="326"/>
      <c r="CN183" s="326"/>
      <c r="CO183" s="326"/>
      <c r="CP183" s="326"/>
      <c r="CQ183" s="326"/>
      <c r="CR183" s="326"/>
      <c r="CS183" s="326"/>
      <c r="CT183" s="326"/>
      <c r="CU183" s="326"/>
      <c r="CV183" s="326"/>
      <c r="CW183" s="326"/>
      <c r="CX183" s="326"/>
      <c r="CY183" s="326"/>
      <c r="CZ183" s="326"/>
      <c r="DA183" s="326"/>
      <c r="DB183" s="326"/>
      <c r="DC183" s="326"/>
      <c r="DD183" s="326"/>
      <c r="DE183" s="326"/>
      <c r="DF183" s="326"/>
      <c r="DG183" s="326"/>
      <c r="DH183" s="326"/>
      <c r="DI183" s="326"/>
      <c r="DJ183" s="326"/>
      <c r="DK183" s="326"/>
      <c r="DL183" s="326"/>
      <c r="DM183" s="326"/>
      <c r="DN183" s="326"/>
      <c r="DO183" s="326"/>
      <c r="DP183" s="326"/>
      <c r="DQ183" s="326"/>
      <c r="DR183" s="326"/>
      <c r="DS183" s="326"/>
      <c r="DT183" s="258"/>
      <c r="DU183" s="258"/>
      <c r="DV183" s="258"/>
      <c r="DW183" s="258"/>
      <c r="DX183" s="258"/>
      <c r="DY183" s="258"/>
      <c r="DZ183" s="258"/>
      <c r="EA183" s="258"/>
      <c r="EB183" s="258"/>
      <c r="EC183" s="326"/>
      <c r="ED183" s="326"/>
      <c r="EE183" s="326"/>
      <c r="EF183" s="326"/>
      <c r="EG183" s="326"/>
      <c r="EH183" s="326"/>
      <c r="EI183" s="326"/>
      <c r="EJ183" s="326"/>
      <c r="EK183" s="326"/>
    </row>
    <row r="184" spans="1:141" ht="39.75" hidden="1" customHeight="1" x14ac:dyDescent="0.2">
      <c r="A184" s="364"/>
      <c r="B184" s="369"/>
      <c r="C184" s="369"/>
      <c r="D184" s="369"/>
      <c r="E184" s="197"/>
      <c r="F184" s="366"/>
      <c r="G184" s="197"/>
      <c r="H184" s="372"/>
      <c r="I184" s="367"/>
      <c r="J184" s="188"/>
      <c r="K184" s="170"/>
      <c r="L184" s="170"/>
      <c r="M184" s="170"/>
      <c r="N184" s="170"/>
      <c r="O184" s="369"/>
      <c r="P184" s="336"/>
      <c r="Q184" s="349"/>
      <c r="R184" s="336"/>
      <c r="S184" s="349"/>
      <c r="T184" s="327"/>
      <c r="U184" s="162"/>
      <c r="V184" s="163"/>
      <c r="W184" s="163"/>
      <c r="X184" s="163"/>
      <c r="Y184" s="164" t="s">
        <v>115</v>
      </c>
      <c r="Z184" s="132">
        <f>+IF(Y184='Tabla Valoración controles'!$D$4,'Tabla Valoración controles'!$F$4,IF('Mapa Corrupcion'!Y184='Tabla Valoración controles'!$D$5,'Tabla Valoración controles'!$F$5,IF(Y184=FORMULAS!$A$10,0,'Tabla Valoración controles'!$F$6)))</f>
        <v>0</v>
      </c>
      <c r="AA184" s="164"/>
      <c r="AB184" s="133">
        <f>+IF(AA184='Tabla Valoración controles'!$D$7,'Tabla Valoración controles'!$F$7,IF(Y184=FORMULAS!$A$10,0,'Tabla Valoración controles'!$F$8))</f>
        <v>0</v>
      </c>
      <c r="AC184" s="164"/>
      <c r="AD184" s="132">
        <f>+IF(AC184='Tabla Valoración controles'!$D$9,'Tabla Valoración controles'!$F$9,IF(Y184=FORMULAS!$A$10,0,'Tabla Valoración controles'!$F$10))</f>
        <v>0</v>
      </c>
      <c r="AE184" s="164"/>
      <c r="AF184" s="132">
        <f>+IF(AE184='Tabla Valoración controles'!$D$9,'Tabla Valoración controles'!$F$9,IF(AA184=FORMULAS!$A$10,0,'Tabla Valoración controles'!$F$10))</f>
        <v>0</v>
      </c>
      <c r="AG184" s="164"/>
      <c r="AH184" s="132">
        <f>+IF(AG184='Tabla Valoración controles'!$D$13,'Tabla Valoración controles'!$F$13,'Tabla Valoración controles'!$F$14)</f>
        <v>0</v>
      </c>
      <c r="AI184" s="192">
        <f t="shared" si="6"/>
        <v>0</v>
      </c>
      <c r="AJ184" s="165"/>
      <c r="AK184" s="166">
        <f>+IF(AJ184=[2]CONTROLES!$C$50,[2]CONTROLES!$D$50,[2]CONTROLES!$D$51)</f>
        <v>0</v>
      </c>
      <c r="AL184" s="165"/>
      <c r="AM184" s="166">
        <f>+IF(AL184=[2]CONTROLES!$C$52,[2]CONTROLES!$D$52,[2]CONTROLES!$D$53)</f>
        <v>0</v>
      </c>
      <c r="AN184" s="165"/>
      <c r="AO184" s="166">
        <f>+IF(AN184=[2]CONTROLES!$C$54,[2]CONTROLES!$D$54,[2]CONTROLES!$D$55)</f>
        <v>0</v>
      </c>
      <c r="AP184" s="165"/>
      <c r="AQ184" s="166">
        <f>+IF(AP184=[2]CONTROLES!$C$56,[2]CONTROLES!$D$56,IF(AP184=[2]CONTROLES!$C$57,[2]CONTROLES!$D$57,[2]CONTROLES!$D$58))</f>
        <v>0</v>
      </c>
      <c r="AR184" s="165"/>
      <c r="AS184" s="166">
        <f>+IF(AR184=[2]CONTROLES!$C$59,[2]CONTROLES!$D$59,[2]CONTROLES!$D$60)</f>
        <v>0</v>
      </c>
      <c r="AT184" s="165"/>
      <c r="AU184" s="166">
        <f>+IF(AT184=[2]CONTROLES!$C$61,[2]CONTROLES!$D$61,[2]CONTROLES!$D$62)</f>
        <v>0</v>
      </c>
      <c r="AV184" s="165"/>
      <c r="AW184" s="167">
        <f>+IF(AV184=[2]CONTROLES!$C$63,[2]CONTROLES!$D$63,IF(AV184=[2]CONTROLES!$C$64,[2]CONTROLES!$D$64,[2]CONTROLES!$D$65))</f>
        <v>0</v>
      </c>
      <c r="AX184" s="167">
        <f t="shared" si="7"/>
        <v>0</v>
      </c>
      <c r="AY184" s="168" t="str">
        <f t="shared" si="8"/>
        <v>Débil</v>
      </c>
      <c r="AZ184" s="369"/>
      <c r="BA184" s="336"/>
      <c r="BB184" s="419"/>
      <c r="BC184" s="349"/>
      <c r="BD184" s="327"/>
      <c r="BE184" s="327"/>
      <c r="BF184" s="66"/>
      <c r="BG184" s="66"/>
      <c r="BH184" s="169"/>
      <c r="BI184" s="66"/>
      <c r="BJ184" s="66"/>
      <c r="BK184" s="66"/>
      <c r="BL184" s="66"/>
      <c r="BM184" s="66" t="s">
        <v>171</v>
      </c>
      <c r="BN184" s="327"/>
      <c r="BO184" s="185"/>
      <c r="BP184" s="185"/>
      <c r="BQ184" s="185"/>
      <c r="BR184" s="185"/>
      <c r="BS184" s="185"/>
      <c r="BT184" s="185"/>
      <c r="BU184" s="185"/>
      <c r="BV184" s="185"/>
      <c r="BW184" s="185"/>
      <c r="BX184" s="185"/>
      <c r="BY184" s="185"/>
      <c r="BZ184" s="185"/>
      <c r="CA184" s="185"/>
      <c r="CB184" s="185"/>
      <c r="CC184" s="185"/>
      <c r="CD184" s="185"/>
      <c r="CE184" s="185"/>
      <c r="CF184" s="185"/>
      <c r="CG184" s="327"/>
      <c r="CH184" s="327"/>
      <c r="CI184" s="327"/>
      <c r="CJ184" s="327"/>
      <c r="CK184" s="327"/>
      <c r="CL184" s="327"/>
      <c r="CM184" s="327"/>
      <c r="CN184" s="327"/>
      <c r="CO184" s="327"/>
      <c r="CP184" s="327"/>
      <c r="CQ184" s="327"/>
      <c r="CR184" s="327"/>
      <c r="CS184" s="327"/>
      <c r="CT184" s="327"/>
      <c r="CU184" s="327"/>
      <c r="CV184" s="327"/>
      <c r="CW184" s="327"/>
      <c r="CX184" s="327"/>
      <c r="CY184" s="327"/>
      <c r="CZ184" s="327"/>
      <c r="DA184" s="327"/>
      <c r="DB184" s="327"/>
      <c r="DC184" s="327"/>
      <c r="DD184" s="327"/>
      <c r="DE184" s="327"/>
      <c r="DF184" s="327"/>
      <c r="DG184" s="327"/>
      <c r="DH184" s="327"/>
      <c r="DI184" s="327"/>
      <c r="DJ184" s="327"/>
      <c r="DK184" s="327"/>
      <c r="DL184" s="327"/>
      <c r="DM184" s="327"/>
      <c r="DN184" s="327"/>
      <c r="DO184" s="327"/>
      <c r="DP184" s="327"/>
      <c r="DQ184" s="327"/>
      <c r="DR184" s="327"/>
      <c r="DS184" s="327"/>
      <c r="DT184" s="256"/>
      <c r="DU184" s="256"/>
      <c r="DV184" s="256"/>
      <c r="DW184" s="256"/>
      <c r="DX184" s="256"/>
      <c r="DY184" s="256"/>
      <c r="DZ184" s="256"/>
      <c r="EA184" s="256"/>
      <c r="EB184" s="256"/>
      <c r="EC184" s="327"/>
      <c r="ED184" s="327"/>
      <c r="EE184" s="327"/>
      <c r="EF184" s="327"/>
      <c r="EG184" s="327"/>
      <c r="EH184" s="327"/>
      <c r="EI184" s="327"/>
      <c r="EJ184" s="327"/>
      <c r="EK184" s="327"/>
    </row>
    <row r="185" spans="1:141" ht="39.75" hidden="1" customHeight="1" x14ac:dyDescent="0.2">
      <c r="A185" s="364"/>
      <c r="B185" s="369"/>
      <c r="C185" s="369"/>
      <c r="D185" s="369"/>
      <c r="E185" s="197"/>
      <c r="F185" s="366"/>
      <c r="G185" s="197"/>
      <c r="H185" s="372"/>
      <c r="I185" s="367"/>
      <c r="J185" s="188"/>
      <c r="K185" s="170"/>
      <c r="L185" s="170"/>
      <c r="M185" s="170"/>
      <c r="N185" s="170"/>
      <c r="O185" s="369"/>
      <c r="P185" s="336"/>
      <c r="Q185" s="349"/>
      <c r="R185" s="336"/>
      <c r="S185" s="349"/>
      <c r="T185" s="327"/>
      <c r="U185" s="162"/>
      <c r="V185" s="163"/>
      <c r="W185" s="163"/>
      <c r="X185" s="163"/>
      <c r="Y185" s="164" t="s">
        <v>115</v>
      </c>
      <c r="Z185" s="132">
        <f>+IF(Y185='Tabla Valoración controles'!$D$4,'Tabla Valoración controles'!$F$4,IF('Mapa Corrupcion'!Y185='Tabla Valoración controles'!$D$5,'Tabla Valoración controles'!$F$5,IF(Y185=FORMULAS!$A$10,0,'Tabla Valoración controles'!$F$6)))</f>
        <v>0</v>
      </c>
      <c r="AA185" s="164"/>
      <c r="AB185" s="133">
        <f>+IF(AA185='Tabla Valoración controles'!$D$7,'Tabla Valoración controles'!$F$7,IF(Y185=FORMULAS!$A$10,0,'Tabla Valoración controles'!$F$8))</f>
        <v>0</v>
      </c>
      <c r="AC185" s="164"/>
      <c r="AD185" s="132">
        <f>+IF(AC185='Tabla Valoración controles'!$D$9,'Tabla Valoración controles'!$F$9,IF(Y185=FORMULAS!$A$10,0,'Tabla Valoración controles'!$F$10))</f>
        <v>0</v>
      </c>
      <c r="AE185" s="164"/>
      <c r="AF185" s="132">
        <f>+IF(AE185='Tabla Valoración controles'!$D$9,'Tabla Valoración controles'!$F$9,IF(AA185=FORMULAS!$A$10,0,'Tabla Valoración controles'!$F$10))</f>
        <v>0</v>
      </c>
      <c r="AG185" s="164"/>
      <c r="AH185" s="132">
        <f>+IF(AG185='Tabla Valoración controles'!$D$13,'Tabla Valoración controles'!$F$13,'Tabla Valoración controles'!$F$14)</f>
        <v>0</v>
      </c>
      <c r="AI185" s="192">
        <f t="shared" si="6"/>
        <v>0</v>
      </c>
      <c r="AJ185" s="165"/>
      <c r="AK185" s="166">
        <f>+IF(AJ185=[2]CONTROLES!$C$50,[2]CONTROLES!$D$50,[2]CONTROLES!$D$51)</f>
        <v>0</v>
      </c>
      <c r="AL185" s="165"/>
      <c r="AM185" s="166">
        <f>+IF(AL185=[2]CONTROLES!$C$52,[2]CONTROLES!$D$52,[2]CONTROLES!$D$53)</f>
        <v>0</v>
      </c>
      <c r="AN185" s="165"/>
      <c r="AO185" s="166">
        <f>+IF(AN185=[2]CONTROLES!$C$54,[2]CONTROLES!$D$54,[2]CONTROLES!$D$55)</f>
        <v>0</v>
      </c>
      <c r="AP185" s="165"/>
      <c r="AQ185" s="166">
        <f>+IF(AP185=[2]CONTROLES!$C$56,[2]CONTROLES!$D$56,IF(AP185=[2]CONTROLES!$C$57,[2]CONTROLES!$D$57,[2]CONTROLES!$D$58))</f>
        <v>0</v>
      </c>
      <c r="AR185" s="165"/>
      <c r="AS185" s="166">
        <f>+IF(AR185=[2]CONTROLES!$C$59,[2]CONTROLES!$D$59,[2]CONTROLES!$D$60)</f>
        <v>0</v>
      </c>
      <c r="AT185" s="165"/>
      <c r="AU185" s="166">
        <f>+IF(AT185=[2]CONTROLES!$C$61,[2]CONTROLES!$D$61,[2]CONTROLES!$D$62)</f>
        <v>0</v>
      </c>
      <c r="AV185" s="165"/>
      <c r="AW185" s="167">
        <f>+IF(AV185=[2]CONTROLES!$C$63,[2]CONTROLES!$D$63,IF(AV185=[2]CONTROLES!$C$64,[2]CONTROLES!$D$64,[2]CONTROLES!$D$65))</f>
        <v>0</v>
      </c>
      <c r="AX185" s="167">
        <f t="shared" si="7"/>
        <v>0</v>
      </c>
      <c r="AY185" s="168" t="str">
        <f t="shared" si="8"/>
        <v>Débil</v>
      </c>
      <c r="AZ185" s="369"/>
      <c r="BA185" s="336"/>
      <c r="BB185" s="419"/>
      <c r="BC185" s="349"/>
      <c r="BD185" s="327"/>
      <c r="BE185" s="327"/>
      <c r="BF185" s="66"/>
      <c r="BG185" s="66"/>
      <c r="BH185" s="169"/>
      <c r="BI185" s="66"/>
      <c r="BJ185" s="66"/>
      <c r="BK185" s="66"/>
      <c r="BL185" s="66"/>
      <c r="BM185" s="66" t="s">
        <v>171</v>
      </c>
      <c r="BN185" s="327"/>
      <c r="BO185" s="185"/>
      <c r="BP185" s="185"/>
      <c r="BQ185" s="185"/>
      <c r="BR185" s="185"/>
      <c r="BS185" s="185"/>
      <c r="BT185" s="185"/>
      <c r="BU185" s="185"/>
      <c r="BV185" s="185"/>
      <c r="BW185" s="185"/>
      <c r="BX185" s="185"/>
      <c r="BY185" s="185"/>
      <c r="BZ185" s="185"/>
      <c r="CA185" s="185"/>
      <c r="CB185" s="185"/>
      <c r="CC185" s="185"/>
      <c r="CD185" s="185"/>
      <c r="CE185" s="185"/>
      <c r="CF185" s="185"/>
      <c r="CG185" s="327"/>
      <c r="CH185" s="327"/>
      <c r="CI185" s="327"/>
      <c r="CJ185" s="327"/>
      <c r="CK185" s="327"/>
      <c r="CL185" s="327"/>
      <c r="CM185" s="327"/>
      <c r="CN185" s="327"/>
      <c r="CO185" s="327"/>
      <c r="CP185" s="327"/>
      <c r="CQ185" s="327"/>
      <c r="CR185" s="327"/>
      <c r="CS185" s="327"/>
      <c r="CT185" s="327"/>
      <c r="CU185" s="327"/>
      <c r="CV185" s="327"/>
      <c r="CW185" s="327"/>
      <c r="CX185" s="327"/>
      <c r="CY185" s="327"/>
      <c r="CZ185" s="327"/>
      <c r="DA185" s="327"/>
      <c r="DB185" s="327"/>
      <c r="DC185" s="327"/>
      <c r="DD185" s="327"/>
      <c r="DE185" s="327"/>
      <c r="DF185" s="327"/>
      <c r="DG185" s="327"/>
      <c r="DH185" s="327"/>
      <c r="DI185" s="327"/>
      <c r="DJ185" s="327"/>
      <c r="DK185" s="327"/>
      <c r="DL185" s="327"/>
      <c r="DM185" s="327"/>
      <c r="DN185" s="327"/>
      <c r="DO185" s="327"/>
      <c r="DP185" s="327"/>
      <c r="DQ185" s="327"/>
      <c r="DR185" s="327"/>
      <c r="DS185" s="327"/>
      <c r="DT185" s="256"/>
      <c r="DU185" s="256"/>
      <c r="DV185" s="256"/>
      <c r="DW185" s="256"/>
      <c r="DX185" s="256"/>
      <c r="DY185" s="256"/>
      <c r="DZ185" s="256"/>
      <c r="EA185" s="256"/>
      <c r="EB185" s="256"/>
      <c r="EC185" s="327"/>
      <c r="ED185" s="327"/>
      <c r="EE185" s="327"/>
      <c r="EF185" s="327"/>
      <c r="EG185" s="327"/>
      <c r="EH185" s="327"/>
      <c r="EI185" s="327"/>
      <c r="EJ185" s="327"/>
      <c r="EK185" s="327"/>
    </row>
    <row r="186" spans="1:141" ht="39.75" hidden="1" customHeight="1" x14ac:dyDescent="0.2">
      <c r="A186" s="364"/>
      <c r="B186" s="369"/>
      <c r="C186" s="369"/>
      <c r="D186" s="369"/>
      <c r="E186" s="197"/>
      <c r="F186" s="366"/>
      <c r="G186" s="197"/>
      <c r="H186" s="372"/>
      <c r="I186" s="367"/>
      <c r="J186" s="188"/>
      <c r="K186" s="170"/>
      <c r="L186" s="170"/>
      <c r="M186" s="170"/>
      <c r="N186" s="170"/>
      <c r="O186" s="369"/>
      <c r="P186" s="336"/>
      <c r="Q186" s="349"/>
      <c r="R186" s="336"/>
      <c r="S186" s="349"/>
      <c r="T186" s="327"/>
      <c r="U186" s="162"/>
      <c r="V186" s="163"/>
      <c r="W186" s="163"/>
      <c r="X186" s="163"/>
      <c r="Y186" s="164" t="s">
        <v>115</v>
      </c>
      <c r="Z186" s="132">
        <f>+IF(Y186='Tabla Valoración controles'!$D$4,'Tabla Valoración controles'!$F$4,IF('Mapa Corrupcion'!Y186='Tabla Valoración controles'!$D$5,'Tabla Valoración controles'!$F$5,IF(Y186=FORMULAS!$A$10,0,'Tabla Valoración controles'!$F$6)))</f>
        <v>0</v>
      </c>
      <c r="AA186" s="164"/>
      <c r="AB186" s="133">
        <f>+IF(AA186='Tabla Valoración controles'!$D$7,'Tabla Valoración controles'!$F$7,IF(Y186=FORMULAS!$A$10,0,'Tabla Valoración controles'!$F$8))</f>
        <v>0</v>
      </c>
      <c r="AC186" s="164"/>
      <c r="AD186" s="132">
        <f>+IF(AC186='Tabla Valoración controles'!$D$9,'Tabla Valoración controles'!$F$9,IF(Y186=FORMULAS!$A$10,0,'Tabla Valoración controles'!$F$10))</f>
        <v>0</v>
      </c>
      <c r="AE186" s="164"/>
      <c r="AF186" s="132">
        <f>+IF(AE186='Tabla Valoración controles'!$D$9,'Tabla Valoración controles'!$F$9,IF(AA186=FORMULAS!$A$10,0,'Tabla Valoración controles'!$F$10))</f>
        <v>0</v>
      </c>
      <c r="AG186" s="164"/>
      <c r="AH186" s="132">
        <f>+IF(AG186='Tabla Valoración controles'!$D$13,'Tabla Valoración controles'!$F$13,'Tabla Valoración controles'!$F$14)</f>
        <v>0</v>
      </c>
      <c r="AI186" s="192">
        <f t="shared" si="6"/>
        <v>0</v>
      </c>
      <c r="AJ186" s="165"/>
      <c r="AK186" s="166">
        <f>+IF(AJ186=[2]CONTROLES!$C$50,[2]CONTROLES!$D$50,[2]CONTROLES!$D$51)</f>
        <v>0</v>
      </c>
      <c r="AL186" s="165"/>
      <c r="AM186" s="166">
        <f>+IF(AL186=[2]CONTROLES!$C$52,[2]CONTROLES!$D$52,[2]CONTROLES!$D$53)</f>
        <v>0</v>
      </c>
      <c r="AN186" s="165"/>
      <c r="AO186" s="166">
        <f>+IF(AN186=[2]CONTROLES!$C$54,[2]CONTROLES!$D$54,[2]CONTROLES!$D$55)</f>
        <v>0</v>
      </c>
      <c r="AP186" s="165"/>
      <c r="AQ186" s="166">
        <f>+IF(AP186=[2]CONTROLES!$C$56,[2]CONTROLES!$D$56,IF(AP186=[2]CONTROLES!$C$57,[2]CONTROLES!$D$57,[2]CONTROLES!$D$58))</f>
        <v>0</v>
      </c>
      <c r="AR186" s="165"/>
      <c r="AS186" s="166">
        <f>+IF(AR186=[2]CONTROLES!$C$59,[2]CONTROLES!$D$59,[2]CONTROLES!$D$60)</f>
        <v>0</v>
      </c>
      <c r="AT186" s="165"/>
      <c r="AU186" s="166">
        <f>+IF(AT186=[2]CONTROLES!$C$61,[2]CONTROLES!$D$61,[2]CONTROLES!$D$62)</f>
        <v>0</v>
      </c>
      <c r="AV186" s="165"/>
      <c r="AW186" s="167">
        <f>+IF(AV186=[2]CONTROLES!$C$63,[2]CONTROLES!$D$63,IF(AV186=[2]CONTROLES!$C$64,[2]CONTROLES!$D$64,[2]CONTROLES!$D$65))</f>
        <v>0</v>
      </c>
      <c r="AX186" s="167">
        <f t="shared" si="7"/>
        <v>0</v>
      </c>
      <c r="AY186" s="168" t="str">
        <f t="shared" si="8"/>
        <v>Débil</v>
      </c>
      <c r="AZ186" s="369"/>
      <c r="BA186" s="336"/>
      <c r="BB186" s="419"/>
      <c r="BC186" s="349"/>
      <c r="BD186" s="327"/>
      <c r="BE186" s="327"/>
      <c r="BF186" s="66"/>
      <c r="BG186" s="66"/>
      <c r="BH186" s="169"/>
      <c r="BI186" s="66"/>
      <c r="BJ186" s="66"/>
      <c r="BK186" s="66"/>
      <c r="BL186" s="66"/>
      <c r="BM186" s="66" t="s">
        <v>171</v>
      </c>
      <c r="BN186" s="327"/>
      <c r="BO186" s="185"/>
      <c r="BP186" s="185"/>
      <c r="BQ186" s="185"/>
      <c r="BR186" s="185"/>
      <c r="BS186" s="185"/>
      <c r="BT186" s="185"/>
      <c r="BU186" s="185"/>
      <c r="BV186" s="185"/>
      <c r="BW186" s="185"/>
      <c r="BX186" s="185"/>
      <c r="BY186" s="185"/>
      <c r="BZ186" s="185"/>
      <c r="CA186" s="185"/>
      <c r="CB186" s="185"/>
      <c r="CC186" s="185"/>
      <c r="CD186" s="185"/>
      <c r="CE186" s="185"/>
      <c r="CF186" s="185"/>
      <c r="CG186" s="327"/>
      <c r="CH186" s="327"/>
      <c r="CI186" s="327"/>
      <c r="CJ186" s="327"/>
      <c r="CK186" s="327"/>
      <c r="CL186" s="327"/>
      <c r="CM186" s="327"/>
      <c r="CN186" s="327"/>
      <c r="CO186" s="327"/>
      <c r="CP186" s="327"/>
      <c r="CQ186" s="327"/>
      <c r="CR186" s="327"/>
      <c r="CS186" s="327"/>
      <c r="CT186" s="327"/>
      <c r="CU186" s="327"/>
      <c r="CV186" s="327"/>
      <c r="CW186" s="327"/>
      <c r="CX186" s="327"/>
      <c r="CY186" s="327"/>
      <c r="CZ186" s="327"/>
      <c r="DA186" s="327"/>
      <c r="DB186" s="327"/>
      <c r="DC186" s="327"/>
      <c r="DD186" s="327"/>
      <c r="DE186" s="327"/>
      <c r="DF186" s="327"/>
      <c r="DG186" s="327"/>
      <c r="DH186" s="327"/>
      <c r="DI186" s="327"/>
      <c r="DJ186" s="327"/>
      <c r="DK186" s="327"/>
      <c r="DL186" s="327"/>
      <c r="DM186" s="327"/>
      <c r="DN186" s="327"/>
      <c r="DO186" s="327"/>
      <c r="DP186" s="327"/>
      <c r="DQ186" s="327"/>
      <c r="DR186" s="327"/>
      <c r="DS186" s="327"/>
      <c r="DT186" s="256"/>
      <c r="DU186" s="256"/>
      <c r="DV186" s="256"/>
      <c r="DW186" s="256"/>
      <c r="DX186" s="256"/>
      <c r="DY186" s="256"/>
      <c r="DZ186" s="256"/>
      <c r="EA186" s="256"/>
      <c r="EB186" s="256"/>
      <c r="EC186" s="327"/>
      <c r="ED186" s="327"/>
      <c r="EE186" s="327"/>
      <c r="EF186" s="327"/>
      <c r="EG186" s="327"/>
      <c r="EH186" s="327"/>
      <c r="EI186" s="327"/>
      <c r="EJ186" s="327"/>
      <c r="EK186" s="327"/>
    </row>
    <row r="187" spans="1:141" ht="39.75" hidden="1" customHeight="1" x14ac:dyDescent="0.2">
      <c r="A187" s="364"/>
      <c r="B187" s="369"/>
      <c r="C187" s="369"/>
      <c r="D187" s="369"/>
      <c r="E187" s="197"/>
      <c r="F187" s="366"/>
      <c r="G187" s="197"/>
      <c r="H187" s="372"/>
      <c r="I187" s="367"/>
      <c r="J187" s="188"/>
      <c r="K187" s="170"/>
      <c r="L187" s="170"/>
      <c r="M187" s="170"/>
      <c r="N187" s="170"/>
      <c r="O187" s="369"/>
      <c r="P187" s="336"/>
      <c r="Q187" s="349"/>
      <c r="R187" s="336"/>
      <c r="S187" s="349"/>
      <c r="T187" s="327"/>
      <c r="U187" s="162"/>
      <c r="V187" s="163"/>
      <c r="W187" s="163"/>
      <c r="X187" s="163"/>
      <c r="Y187" s="164" t="s">
        <v>115</v>
      </c>
      <c r="Z187" s="132">
        <f>+IF(Y187='Tabla Valoración controles'!$D$4,'Tabla Valoración controles'!$F$4,IF('Mapa Corrupcion'!Y187='Tabla Valoración controles'!$D$5,'Tabla Valoración controles'!$F$5,IF(Y187=FORMULAS!$A$10,0,'Tabla Valoración controles'!$F$6)))</f>
        <v>0</v>
      </c>
      <c r="AA187" s="164"/>
      <c r="AB187" s="133">
        <f>+IF(AA187='Tabla Valoración controles'!$D$7,'Tabla Valoración controles'!$F$7,IF(Y187=FORMULAS!$A$10,0,'Tabla Valoración controles'!$F$8))</f>
        <v>0</v>
      </c>
      <c r="AC187" s="164"/>
      <c r="AD187" s="132">
        <f>+IF(AC187='Tabla Valoración controles'!$D$9,'Tabla Valoración controles'!$F$9,IF(Y187=FORMULAS!$A$10,0,'Tabla Valoración controles'!$F$10))</f>
        <v>0</v>
      </c>
      <c r="AE187" s="164"/>
      <c r="AF187" s="132">
        <f>+IF(AE187='Tabla Valoración controles'!$D$9,'Tabla Valoración controles'!$F$9,IF(AA187=FORMULAS!$A$10,0,'Tabla Valoración controles'!$F$10))</f>
        <v>0</v>
      </c>
      <c r="AG187" s="164"/>
      <c r="AH187" s="132">
        <f>+IF(AG187='Tabla Valoración controles'!$D$13,'Tabla Valoración controles'!$F$13,'Tabla Valoración controles'!$F$14)</f>
        <v>0</v>
      </c>
      <c r="AI187" s="192">
        <f t="shared" si="6"/>
        <v>0</v>
      </c>
      <c r="AJ187" s="165"/>
      <c r="AK187" s="166">
        <f>+IF(AJ187=[2]CONTROLES!$C$50,[2]CONTROLES!$D$50,[2]CONTROLES!$D$51)</f>
        <v>0</v>
      </c>
      <c r="AL187" s="165"/>
      <c r="AM187" s="166">
        <f>+IF(AL187=[2]CONTROLES!$C$52,[2]CONTROLES!$D$52,[2]CONTROLES!$D$53)</f>
        <v>0</v>
      </c>
      <c r="AN187" s="165"/>
      <c r="AO187" s="166">
        <f>+IF(AN187=[2]CONTROLES!$C$54,[2]CONTROLES!$D$54,[2]CONTROLES!$D$55)</f>
        <v>0</v>
      </c>
      <c r="AP187" s="165"/>
      <c r="AQ187" s="166">
        <f>+IF(AP187=[2]CONTROLES!$C$56,[2]CONTROLES!$D$56,IF(AP187=[2]CONTROLES!$C$57,[2]CONTROLES!$D$57,[2]CONTROLES!$D$58))</f>
        <v>0</v>
      </c>
      <c r="AR187" s="165"/>
      <c r="AS187" s="166">
        <f>+IF(AR187=[2]CONTROLES!$C$59,[2]CONTROLES!$D$59,[2]CONTROLES!$D$60)</f>
        <v>0</v>
      </c>
      <c r="AT187" s="165"/>
      <c r="AU187" s="166">
        <f>+IF(AT187=[2]CONTROLES!$C$61,[2]CONTROLES!$D$61,[2]CONTROLES!$D$62)</f>
        <v>0</v>
      </c>
      <c r="AV187" s="165"/>
      <c r="AW187" s="167">
        <f>+IF(AV187=[2]CONTROLES!$C$63,[2]CONTROLES!$D$63,IF(AV187=[2]CONTROLES!$C$64,[2]CONTROLES!$D$64,[2]CONTROLES!$D$65))</f>
        <v>0</v>
      </c>
      <c r="AX187" s="167">
        <f t="shared" si="7"/>
        <v>0</v>
      </c>
      <c r="AY187" s="168" t="str">
        <f t="shared" si="8"/>
        <v>Débil</v>
      </c>
      <c r="AZ187" s="369"/>
      <c r="BA187" s="336"/>
      <c r="BB187" s="419"/>
      <c r="BC187" s="349"/>
      <c r="BD187" s="327"/>
      <c r="BE187" s="327"/>
      <c r="BF187" s="66"/>
      <c r="BG187" s="66"/>
      <c r="BH187" s="169"/>
      <c r="BI187" s="66"/>
      <c r="BJ187" s="66"/>
      <c r="BK187" s="66"/>
      <c r="BL187" s="66"/>
      <c r="BM187" s="66" t="s">
        <v>171</v>
      </c>
      <c r="BN187" s="327"/>
      <c r="BO187" s="185"/>
      <c r="BP187" s="185"/>
      <c r="BQ187" s="185"/>
      <c r="BR187" s="185"/>
      <c r="BS187" s="185"/>
      <c r="BT187" s="185"/>
      <c r="BU187" s="185"/>
      <c r="BV187" s="185"/>
      <c r="BW187" s="185"/>
      <c r="BX187" s="185"/>
      <c r="BY187" s="185"/>
      <c r="BZ187" s="185"/>
      <c r="CA187" s="185"/>
      <c r="CB187" s="185"/>
      <c r="CC187" s="185"/>
      <c r="CD187" s="185"/>
      <c r="CE187" s="185"/>
      <c r="CF187" s="185"/>
      <c r="CG187" s="327"/>
      <c r="CH187" s="327"/>
      <c r="CI187" s="327"/>
      <c r="CJ187" s="327"/>
      <c r="CK187" s="327"/>
      <c r="CL187" s="327"/>
      <c r="CM187" s="327"/>
      <c r="CN187" s="327"/>
      <c r="CO187" s="327"/>
      <c r="CP187" s="327"/>
      <c r="CQ187" s="327"/>
      <c r="CR187" s="327"/>
      <c r="CS187" s="327"/>
      <c r="CT187" s="327"/>
      <c r="CU187" s="327"/>
      <c r="CV187" s="327"/>
      <c r="CW187" s="327"/>
      <c r="CX187" s="327"/>
      <c r="CY187" s="327"/>
      <c r="CZ187" s="327"/>
      <c r="DA187" s="327"/>
      <c r="DB187" s="327"/>
      <c r="DC187" s="327"/>
      <c r="DD187" s="327"/>
      <c r="DE187" s="327"/>
      <c r="DF187" s="327"/>
      <c r="DG187" s="327"/>
      <c r="DH187" s="327"/>
      <c r="DI187" s="327"/>
      <c r="DJ187" s="327"/>
      <c r="DK187" s="327"/>
      <c r="DL187" s="327"/>
      <c r="DM187" s="327"/>
      <c r="DN187" s="327"/>
      <c r="DO187" s="327"/>
      <c r="DP187" s="327"/>
      <c r="DQ187" s="327"/>
      <c r="DR187" s="327"/>
      <c r="DS187" s="327"/>
      <c r="DT187" s="256"/>
      <c r="DU187" s="256"/>
      <c r="DV187" s="256"/>
      <c r="DW187" s="256"/>
      <c r="DX187" s="256"/>
      <c r="DY187" s="256"/>
      <c r="DZ187" s="256"/>
      <c r="EA187" s="256"/>
      <c r="EB187" s="256"/>
      <c r="EC187" s="327"/>
      <c r="ED187" s="327"/>
      <c r="EE187" s="327"/>
      <c r="EF187" s="327"/>
      <c r="EG187" s="327"/>
      <c r="EH187" s="327"/>
      <c r="EI187" s="327"/>
      <c r="EJ187" s="327"/>
      <c r="EK187" s="327"/>
    </row>
    <row r="188" spans="1:141" ht="39.75" hidden="1" customHeight="1" x14ac:dyDescent="0.2">
      <c r="A188" s="365"/>
      <c r="B188" s="370"/>
      <c r="C188" s="370"/>
      <c r="D188" s="370"/>
      <c r="E188" s="197"/>
      <c r="F188" s="366"/>
      <c r="G188" s="197"/>
      <c r="H188" s="373"/>
      <c r="I188" s="367"/>
      <c r="J188" s="189"/>
      <c r="K188" s="171"/>
      <c r="L188" s="171"/>
      <c r="M188" s="171"/>
      <c r="N188" s="171"/>
      <c r="O188" s="370"/>
      <c r="P188" s="337"/>
      <c r="Q188" s="350"/>
      <c r="R188" s="337"/>
      <c r="S188" s="350"/>
      <c r="T188" s="328"/>
      <c r="U188" s="162"/>
      <c r="V188" s="163"/>
      <c r="W188" s="163"/>
      <c r="X188" s="163"/>
      <c r="Y188" s="164" t="s">
        <v>115</v>
      </c>
      <c r="Z188" s="132">
        <f>+IF(Y188='Tabla Valoración controles'!$D$4,'Tabla Valoración controles'!$F$4,IF('Mapa Corrupcion'!Y188='Tabla Valoración controles'!$D$5,'Tabla Valoración controles'!$F$5,IF(Y188=FORMULAS!$A$10,0,'Tabla Valoración controles'!$F$6)))</f>
        <v>0</v>
      </c>
      <c r="AA188" s="164"/>
      <c r="AB188" s="133">
        <f>+IF(AA188='Tabla Valoración controles'!$D$7,'Tabla Valoración controles'!$F$7,IF(Y188=FORMULAS!$A$10,0,'Tabla Valoración controles'!$F$8))</f>
        <v>0</v>
      </c>
      <c r="AC188" s="164"/>
      <c r="AD188" s="132">
        <f>+IF(AC188='Tabla Valoración controles'!$D$9,'Tabla Valoración controles'!$F$9,IF(Y188=FORMULAS!$A$10,0,'Tabla Valoración controles'!$F$10))</f>
        <v>0</v>
      </c>
      <c r="AE188" s="164"/>
      <c r="AF188" s="132">
        <f>+IF(AE188='Tabla Valoración controles'!$D$9,'Tabla Valoración controles'!$F$9,IF(AA188=FORMULAS!$A$10,0,'Tabla Valoración controles'!$F$10))</f>
        <v>0</v>
      </c>
      <c r="AG188" s="164"/>
      <c r="AH188" s="132">
        <f>+IF(AG188='Tabla Valoración controles'!$D$13,'Tabla Valoración controles'!$F$13,'Tabla Valoración controles'!$F$14)</f>
        <v>0</v>
      </c>
      <c r="AI188" s="192">
        <f t="shared" si="6"/>
        <v>0</v>
      </c>
      <c r="AJ188" s="165"/>
      <c r="AK188" s="166">
        <f>+IF(AJ188=[2]CONTROLES!$C$50,[2]CONTROLES!$D$50,[2]CONTROLES!$D$51)</f>
        <v>0</v>
      </c>
      <c r="AL188" s="165"/>
      <c r="AM188" s="166">
        <f>+IF(AL188=[2]CONTROLES!$C$52,[2]CONTROLES!$D$52,[2]CONTROLES!$D$53)</f>
        <v>0</v>
      </c>
      <c r="AN188" s="165"/>
      <c r="AO188" s="166">
        <f>+IF(AN188=[2]CONTROLES!$C$54,[2]CONTROLES!$D$54,[2]CONTROLES!$D$55)</f>
        <v>0</v>
      </c>
      <c r="AP188" s="165"/>
      <c r="AQ188" s="166">
        <f>+IF(AP188=[2]CONTROLES!$C$56,[2]CONTROLES!$D$56,IF(AP188=[2]CONTROLES!$C$57,[2]CONTROLES!$D$57,[2]CONTROLES!$D$58))</f>
        <v>0</v>
      </c>
      <c r="AR188" s="165"/>
      <c r="AS188" s="166">
        <f>+IF(AR188=[2]CONTROLES!$C$59,[2]CONTROLES!$D$59,[2]CONTROLES!$D$60)</f>
        <v>0</v>
      </c>
      <c r="AT188" s="165"/>
      <c r="AU188" s="166">
        <f>+IF(AT188=[2]CONTROLES!$C$61,[2]CONTROLES!$D$61,[2]CONTROLES!$D$62)</f>
        <v>0</v>
      </c>
      <c r="AV188" s="165"/>
      <c r="AW188" s="167">
        <f>+IF(AV188=[2]CONTROLES!$C$63,[2]CONTROLES!$D$63,IF(AV188=[2]CONTROLES!$C$64,[2]CONTROLES!$D$64,[2]CONTROLES!$D$65))</f>
        <v>0</v>
      </c>
      <c r="AX188" s="167">
        <f t="shared" si="7"/>
        <v>0</v>
      </c>
      <c r="AY188" s="168" t="str">
        <f t="shared" si="8"/>
        <v>Débil</v>
      </c>
      <c r="AZ188" s="370"/>
      <c r="BA188" s="337"/>
      <c r="BB188" s="419"/>
      <c r="BC188" s="350"/>
      <c r="BD188" s="328"/>
      <c r="BE188" s="328"/>
      <c r="BF188" s="66"/>
      <c r="BG188" s="66"/>
      <c r="BH188" s="169"/>
      <c r="BI188" s="66"/>
      <c r="BJ188" s="66"/>
      <c r="BK188" s="66"/>
      <c r="BL188" s="66"/>
      <c r="BM188" s="66" t="s">
        <v>171</v>
      </c>
      <c r="BN188" s="328"/>
      <c r="BO188" s="186"/>
      <c r="BP188" s="186"/>
      <c r="BQ188" s="186"/>
      <c r="BR188" s="186"/>
      <c r="BS188" s="186"/>
      <c r="BT188" s="186"/>
      <c r="BU188" s="186"/>
      <c r="BV188" s="186"/>
      <c r="BW188" s="186"/>
      <c r="BX188" s="186"/>
      <c r="BY188" s="186"/>
      <c r="BZ188" s="186"/>
      <c r="CA188" s="186"/>
      <c r="CB188" s="186"/>
      <c r="CC188" s="186"/>
      <c r="CD188" s="186"/>
      <c r="CE188" s="186"/>
      <c r="CF188" s="186"/>
      <c r="CG188" s="328"/>
      <c r="CH188" s="328"/>
      <c r="CI188" s="328"/>
      <c r="CJ188" s="328"/>
      <c r="CK188" s="328"/>
      <c r="CL188" s="328"/>
      <c r="CM188" s="328"/>
      <c r="CN188" s="328"/>
      <c r="CO188" s="328"/>
      <c r="CP188" s="328"/>
      <c r="CQ188" s="328"/>
      <c r="CR188" s="328"/>
      <c r="CS188" s="328"/>
      <c r="CT188" s="328"/>
      <c r="CU188" s="328"/>
      <c r="CV188" s="328"/>
      <c r="CW188" s="328"/>
      <c r="CX188" s="328"/>
      <c r="CY188" s="328"/>
      <c r="CZ188" s="328"/>
      <c r="DA188" s="328"/>
      <c r="DB188" s="328"/>
      <c r="DC188" s="328"/>
      <c r="DD188" s="328"/>
      <c r="DE188" s="328"/>
      <c r="DF188" s="328"/>
      <c r="DG188" s="328"/>
      <c r="DH188" s="328"/>
      <c r="DI188" s="328"/>
      <c r="DJ188" s="328"/>
      <c r="DK188" s="328"/>
      <c r="DL188" s="328"/>
      <c r="DM188" s="328"/>
      <c r="DN188" s="328"/>
      <c r="DO188" s="328"/>
      <c r="DP188" s="328"/>
      <c r="DQ188" s="328"/>
      <c r="DR188" s="328"/>
      <c r="DS188" s="328"/>
      <c r="DT188" s="257"/>
      <c r="DU188" s="257"/>
      <c r="DV188" s="257"/>
      <c r="DW188" s="257"/>
      <c r="DX188" s="257"/>
      <c r="DY188" s="257"/>
      <c r="DZ188" s="257"/>
      <c r="EA188" s="257"/>
      <c r="EB188" s="257"/>
      <c r="EC188" s="328"/>
      <c r="ED188" s="328"/>
      <c r="EE188" s="328"/>
      <c r="EF188" s="328"/>
      <c r="EG188" s="328"/>
      <c r="EH188" s="328"/>
      <c r="EI188" s="328"/>
      <c r="EJ188" s="328"/>
      <c r="EK188" s="328"/>
    </row>
    <row r="189" spans="1:141" ht="39.75" hidden="1" customHeight="1" x14ac:dyDescent="0.2">
      <c r="A189" s="363"/>
      <c r="B189" s="368" t="s">
        <v>121</v>
      </c>
      <c r="C189" s="368" t="str">
        <f>VLOOKUP(B189,FORMULAS!$A$30:$B$46,2,0)</f>
        <v>OBJETIVO PROCESO</v>
      </c>
      <c r="D189" s="368" t="str">
        <f>VLOOKUP(B189,FORMULAS!$A$30:$C$46,3,0)</f>
        <v>RESPONSABLE</v>
      </c>
      <c r="E189" s="197"/>
      <c r="F189" s="366"/>
      <c r="G189" s="197"/>
      <c r="H189" s="371"/>
      <c r="I189" s="367"/>
      <c r="J189" s="187"/>
      <c r="K189" s="161"/>
      <c r="L189" s="161"/>
      <c r="M189" s="161"/>
      <c r="N189" s="161"/>
      <c r="O189" s="368" t="s">
        <v>3</v>
      </c>
      <c r="P189" s="335" t="str">
        <f>VLOOKUP(O189,FORMULAS!$A$77:$B$82,2,0)</f>
        <v>Probabilidad</v>
      </c>
      <c r="Q189" s="348" t="str">
        <f>+P189</f>
        <v>Probabilidad</v>
      </c>
      <c r="R189" s="335" t="e">
        <f>VLOOKUP(A189,'Impacto Ri Inhe'!$B$5:$AF$41,31,1)</f>
        <v>#N/A</v>
      </c>
      <c r="S189" s="348" t="e">
        <f>CONCATENATE(R189,"-",Q189)</f>
        <v>#N/A</v>
      </c>
      <c r="T189" s="326" t="e">
        <f>VLOOKUP(S189,FORMULAS!$I$77:$J$97,2,0)</f>
        <v>#N/A</v>
      </c>
      <c r="U189" s="162"/>
      <c r="V189" s="163"/>
      <c r="W189" s="163"/>
      <c r="X189" s="163"/>
      <c r="Y189" s="164" t="s">
        <v>115</v>
      </c>
      <c r="Z189" s="132">
        <f>+IF(Y189='Tabla Valoración controles'!$D$4,'Tabla Valoración controles'!$F$4,IF('Mapa Corrupcion'!Y189='Tabla Valoración controles'!$D$5,'Tabla Valoración controles'!$F$5,IF(Y189=FORMULAS!$A$10,0,'Tabla Valoración controles'!$F$6)))</f>
        <v>0</v>
      </c>
      <c r="AA189" s="164"/>
      <c r="AB189" s="133">
        <f>+IF(AA189='Tabla Valoración controles'!$D$7,'Tabla Valoración controles'!$F$7,IF(Y189=FORMULAS!$A$10,0,'Tabla Valoración controles'!$F$8))</f>
        <v>0</v>
      </c>
      <c r="AC189" s="164"/>
      <c r="AD189" s="132">
        <f>+IF(AC189='Tabla Valoración controles'!$D$9,'Tabla Valoración controles'!$F$9,IF(Y189=FORMULAS!$A$10,0,'Tabla Valoración controles'!$F$10))</f>
        <v>0</v>
      </c>
      <c r="AE189" s="164"/>
      <c r="AF189" s="132">
        <f>+IF(AE189='Tabla Valoración controles'!$D$9,'Tabla Valoración controles'!$F$9,IF(AA189=FORMULAS!$A$10,0,'Tabla Valoración controles'!$F$10))</f>
        <v>0</v>
      </c>
      <c r="AG189" s="164"/>
      <c r="AH189" s="132">
        <f>+IF(AG189='Tabla Valoración controles'!$D$13,'Tabla Valoración controles'!$F$13,'Tabla Valoración controles'!$F$14)</f>
        <v>0</v>
      </c>
      <c r="AI189" s="192">
        <f t="shared" si="6"/>
        <v>0</v>
      </c>
      <c r="AJ189" s="165"/>
      <c r="AK189" s="166">
        <f>+IF(AJ189=[2]CONTROLES!$C$50,[2]CONTROLES!$D$50,[2]CONTROLES!$D$51)</f>
        <v>0</v>
      </c>
      <c r="AL189" s="165"/>
      <c r="AM189" s="166">
        <f>+IF(AL189=[2]CONTROLES!$C$52,[2]CONTROLES!$D$52,[2]CONTROLES!$D$53)</f>
        <v>0</v>
      </c>
      <c r="AN189" s="165"/>
      <c r="AO189" s="166">
        <f>+IF(AN189=[2]CONTROLES!$C$54,[2]CONTROLES!$D$54,[2]CONTROLES!$D$55)</f>
        <v>0</v>
      </c>
      <c r="AP189" s="165"/>
      <c r="AQ189" s="166">
        <f>+IF(AP189=[2]CONTROLES!$C$56,[2]CONTROLES!$D$56,IF(AP189=[2]CONTROLES!$C$57,[2]CONTROLES!$D$57,[2]CONTROLES!$D$58))</f>
        <v>0</v>
      </c>
      <c r="AR189" s="165"/>
      <c r="AS189" s="166">
        <f>+IF(AR189=[2]CONTROLES!$C$59,[2]CONTROLES!$D$59,[2]CONTROLES!$D$60)</f>
        <v>0</v>
      </c>
      <c r="AT189" s="165"/>
      <c r="AU189" s="166">
        <f>+IF(AT189=[2]CONTROLES!$C$61,[2]CONTROLES!$D$61,[2]CONTROLES!$D$62)</f>
        <v>0</v>
      </c>
      <c r="AV189" s="165"/>
      <c r="AW189" s="167">
        <f>+IF(AV189=[2]CONTROLES!$C$63,[2]CONTROLES!$D$63,IF(AV189=[2]CONTROLES!$C$64,[2]CONTROLES!$D$64,[2]CONTROLES!$D$65))</f>
        <v>0</v>
      </c>
      <c r="AX189" s="167">
        <f t="shared" si="7"/>
        <v>0</v>
      </c>
      <c r="AY189" s="168" t="str">
        <f t="shared" si="8"/>
        <v>Débil</v>
      </c>
      <c r="AZ189" s="335" t="s">
        <v>3</v>
      </c>
      <c r="BA189" s="335" t="str">
        <f>VLOOKUP(AZ189,FORMULAS!$A$77:$B$82,2,0)</f>
        <v>Probabilidad</v>
      </c>
      <c r="BB189" s="418" t="e">
        <f>+R189</f>
        <v>#N/A</v>
      </c>
      <c r="BC189" s="348" t="e">
        <f>CONCATENATE(BB189,"-",BA189)</f>
        <v>#N/A</v>
      </c>
      <c r="BD189" s="326" t="e">
        <f>VLOOKUP(BC189,FORMULAS!$I$77:$J$97,2,0)</f>
        <v>#N/A</v>
      </c>
      <c r="BE189" s="326"/>
      <c r="BF189" s="66"/>
      <c r="BG189" s="66"/>
      <c r="BH189" s="169"/>
      <c r="BI189" s="66"/>
      <c r="BJ189" s="66"/>
      <c r="BK189" s="66"/>
      <c r="BL189" s="66"/>
      <c r="BM189" s="66" t="s">
        <v>171</v>
      </c>
      <c r="BN189" s="326"/>
      <c r="BO189" s="184"/>
      <c r="BP189" s="184"/>
      <c r="BQ189" s="184"/>
      <c r="BR189" s="184"/>
      <c r="BS189" s="184"/>
      <c r="BT189" s="184"/>
      <c r="BU189" s="184"/>
      <c r="BV189" s="184"/>
      <c r="BW189" s="184"/>
      <c r="BX189" s="184"/>
      <c r="BY189" s="184"/>
      <c r="BZ189" s="184"/>
      <c r="CA189" s="184"/>
      <c r="CB189" s="184"/>
      <c r="CC189" s="184"/>
      <c r="CD189" s="184"/>
      <c r="CE189" s="184"/>
      <c r="CF189" s="184"/>
      <c r="CG189" s="326"/>
      <c r="CH189" s="326"/>
      <c r="CI189" s="326"/>
      <c r="CJ189" s="326"/>
      <c r="CK189" s="326"/>
      <c r="CL189" s="326"/>
      <c r="CM189" s="326"/>
      <c r="CN189" s="326"/>
      <c r="CO189" s="326"/>
      <c r="CP189" s="326"/>
      <c r="CQ189" s="326"/>
      <c r="CR189" s="326"/>
      <c r="CS189" s="326"/>
      <c r="CT189" s="326"/>
      <c r="CU189" s="326"/>
      <c r="CV189" s="326"/>
      <c r="CW189" s="326"/>
      <c r="CX189" s="326"/>
      <c r="CY189" s="326"/>
      <c r="CZ189" s="326"/>
      <c r="DA189" s="326"/>
      <c r="DB189" s="326"/>
      <c r="DC189" s="326"/>
      <c r="DD189" s="326"/>
      <c r="DE189" s="326"/>
      <c r="DF189" s="326"/>
      <c r="DG189" s="326"/>
      <c r="DH189" s="326"/>
      <c r="DI189" s="326"/>
      <c r="DJ189" s="326"/>
      <c r="DK189" s="326"/>
      <c r="DL189" s="326"/>
      <c r="DM189" s="326"/>
      <c r="DN189" s="326"/>
      <c r="DO189" s="326"/>
      <c r="DP189" s="326"/>
      <c r="DQ189" s="326"/>
      <c r="DR189" s="326"/>
      <c r="DS189" s="326"/>
      <c r="DT189" s="258"/>
      <c r="DU189" s="258"/>
      <c r="DV189" s="258"/>
      <c r="DW189" s="258"/>
      <c r="DX189" s="258"/>
      <c r="DY189" s="258"/>
      <c r="DZ189" s="258"/>
      <c r="EA189" s="258"/>
      <c r="EB189" s="258"/>
      <c r="EC189" s="326"/>
      <c r="ED189" s="326"/>
      <c r="EE189" s="326"/>
      <c r="EF189" s="326"/>
      <c r="EG189" s="326"/>
      <c r="EH189" s="326"/>
      <c r="EI189" s="326"/>
      <c r="EJ189" s="326"/>
      <c r="EK189" s="326"/>
    </row>
    <row r="190" spans="1:141" ht="39.75" hidden="1" customHeight="1" x14ac:dyDescent="0.2">
      <c r="A190" s="364"/>
      <c r="B190" s="369"/>
      <c r="C190" s="369"/>
      <c r="D190" s="369"/>
      <c r="E190" s="197"/>
      <c r="F190" s="366"/>
      <c r="G190" s="197"/>
      <c r="H190" s="372"/>
      <c r="I190" s="367"/>
      <c r="J190" s="188"/>
      <c r="K190" s="170"/>
      <c r="L190" s="170"/>
      <c r="M190" s="170"/>
      <c r="N190" s="170"/>
      <c r="O190" s="369"/>
      <c r="P190" s="336"/>
      <c r="Q190" s="349"/>
      <c r="R190" s="336"/>
      <c r="S190" s="349"/>
      <c r="T190" s="327"/>
      <c r="U190" s="162"/>
      <c r="V190" s="163"/>
      <c r="W190" s="163"/>
      <c r="X190" s="163"/>
      <c r="Y190" s="164" t="s">
        <v>115</v>
      </c>
      <c r="Z190" s="132">
        <f>+IF(Y190='Tabla Valoración controles'!$D$4,'Tabla Valoración controles'!$F$4,IF('Mapa Corrupcion'!Y190='Tabla Valoración controles'!$D$5,'Tabla Valoración controles'!$F$5,IF(Y190=FORMULAS!$A$10,0,'Tabla Valoración controles'!$F$6)))</f>
        <v>0</v>
      </c>
      <c r="AA190" s="164"/>
      <c r="AB190" s="133">
        <f>+IF(AA190='Tabla Valoración controles'!$D$7,'Tabla Valoración controles'!$F$7,IF(Y190=FORMULAS!$A$10,0,'Tabla Valoración controles'!$F$8))</f>
        <v>0</v>
      </c>
      <c r="AC190" s="164"/>
      <c r="AD190" s="132">
        <f>+IF(AC190='Tabla Valoración controles'!$D$9,'Tabla Valoración controles'!$F$9,IF(Y190=FORMULAS!$A$10,0,'Tabla Valoración controles'!$F$10))</f>
        <v>0</v>
      </c>
      <c r="AE190" s="164"/>
      <c r="AF190" s="132">
        <f>+IF(AE190='Tabla Valoración controles'!$D$9,'Tabla Valoración controles'!$F$9,IF(AA190=FORMULAS!$A$10,0,'Tabla Valoración controles'!$F$10))</f>
        <v>0</v>
      </c>
      <c r="AG190" s="164"/>
      <c r="AH190" s="132">
        <f>+IF(AG190='Tabla Valoración controles'!$D$13,'Tabla Valoración controles'!$F$13,'Tabla Valoración controles'!$F$14)</f>
        <v>0</v>
      </c>
      <c r="AI190" s="192">
        <f t="shared" si="6"/>
        <v>0</v>
      </c>
      <c r="AJ190" s="165"/>
      <c r="AK190" s="166">
        <f>+IF(AJ190=[2]CONTROLES!$C$50,[2]CONTROLES!$D$50,[2]CONTROLES!$D$51)</f>
        <v>0</v>
      </c>
      <c r="AL190" s="165"/>
      <c r="AM190" s="166">
        <f>+IF(AL190=[2]CONTROLES!$C$52,[2]CONTROLES!$D$52,[2]CONTROLES!$D$53)</f>
        <v>0</v>
      </c>
      <c r="AN190" s="165"/>
      <c r="AO190" s="166">
        <f>+IF(AN190=[2]CONTROLES!$C$54,[2]CONTROLES!$D$54,[2]CONTROLES!$D$55)</f>
        <v>0</v>
      </c>
      <c r="AP190" s="165"/>
      <c r="AQ190" s="166">
        <f>+IF(AP190=[2]CONTROLES!$C$56,[2]CONTROLES!$D$56,IF(AP190=[2]CONTROLES!$C$57,[2]CONTROLES!$D$57,[2]CONTROLES!$D$58))</f>
        <v>0</v>
      </c>
      <c r="AR190" s="165"/>
      <c r="AS190" s="166">
        <f>+IF(AR190=[2]CONTROLES!$C$59,[2]CONTROLES!$D$59,[2]CONTROLES!$D$60)</f>
        <v>0</v>
      </c>
      <c r="AT190" s="165"/>
      <c r="AU190" s="166">
        <f>+IF(AT190=[2]CONTROLES!$C$61,[2]CONTROLES!$D$61,[2]CONTROLES!$D$62)</f>
        <v>0</v>
      </c>
      <c r="AV190" s="165"/>
      <c r="AW190" s="167">
        <f>+IF(AV190=[2]CONTROLES!$C$63,[2]CONTROLES!$D$63,IF(AV190=[2]CONTROLES!$C$64,[2]CONTROLES!$D$64,[2]CONTROLES!$D$65))</f>
        <v>0</v>
      </c>
      <c r="AX190" s="167">
        <f t="shared" si="7"/>
        <v>0</v>
      </c>
      <c r="AY190" s="168" t="str">
        <f t="shared" si="8"/>
        <v>Débil</v>
      </c>
      <c r="AZ190" s="336"/>
      <c r="BA190" s="336"/>
      <c r="BB190" s="419"/>
      <c r="BC190" s="349"/>
      <c r="BD190" s="327"/>
      <c r="BE190" s="327"/>
      <c r="BF190" s="66"/>
      <c r="BG190" s="66"/>
      <c r="BH190" s="169"/>
      <c r="BI190" s="66"/>
      <c r="BJ190" s="66"/>
      <c r="BK190" s="66"/>
      <c r="BL190" s="66"/>
      <c r="BM190" s="66" t="s">
        <v>171</v>
      </c>
      <c r="BN190" s="327"/>
      <c r="BO190" s="185"/>
      <c r="BP190" s="185"/>
      <c r="BQ190" s="185"/>
      <c r="BR190" s="185"/>
      <c r="BS190" s="185"/>
      <c r="BT190" s="185"/>
      <c r="BU190" s="185"/>
      <c r="BV190" s="185"/>
      <c r="BW190" s="185"/>
      <c r="BX190" s="185"/>
      <c r="BY190" s="185"/>
      <c r="BZ190" s="185"/>
      <c r="CA190" s="185"/>
      <c r="CB190" s="185"/>
      <c r="CC190" s="185"/>
      <c r="CD190" s="185"/>
      <c r="CE190" s="185"/>
      <c r="CF190" s="185"/>
      <c r="CG190" s="327"/>
      <c r="CH190" s="327"/>
      <c r="CI190" s="327"/>
      <c r="CJ190" s="327"/>
      <c r="CK190" s="327"/>
      <c r="CL190" s="327"/>
      <c r="CM190" s="327"/>
      <c r="CN190" s="327"/>
      <c r="CO190" s="327"/>
      <c r="CP190" s="327"/>
      <c r="CQ190" s="327"/>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256"/>
      <c r="DU190" s="256"/>
      <c r="DV190" s="256"/>
      <c r="DW190" s="256"/>
      <c r="DX190" s="256"/>
      <c r="DY190" s="256"/>
      <c r="DZ190" s="256"/>
      <c r="EA190" s="256"/>
      <c r="EB190" s="256"/>
      <c r="EC190" s="327"/>
      <c r="ED190" s="327"/>
      <c r="EE190" s="327"/>
      <c r="EF190" s="327"/>
      <c r="EG190" s="327"/>
      <c r="EH190" s="327"/>
      <c r="EI190" s="327"/>
      <c r="EJ190" s="327"/>
      <c r="EK190" s="327"/>
    </row>
    <row r="191" spans="1:141" ht="39.75" hidden="1" customHeight="1" x14ac:dyDescent="0.2">
      <c r="A191" s="364"/>
      <c r="B191" s="369"/>
      <c r="C191" s="369"/>
      <c r="D191" s="369"/>
      <c r="E191" s="197"/>
      <c r="F191" s="366"/>
      <c r="G191" s="197"/>
      <c r="H191" s="372"/>
      <c r="I191" s="367"/>
      <c r="J191" s="188"/>
      <c r="K191" s="170"/>
      <c r="L191" s="170"/>
      <c r="M191" s="170"/>
      <c r="N191" s="170"/>
      <c r="O191" s="369"/>
      <c r="P191" s="336"/>
      <c r="Q191" s="349"/>
      <c r="R191" s="336"/>
      <c r="S191" s="349"/>
      <c r="T191" s="327"/>
      <c r="U191" s="162"/>
      <c r="V191" s="163"/>
      <c r="W191" s="163"/>
      <c r="X191" s="163"/>
      <c r="Y191" s="164" t="s">
        <v>115</v>
      </c>
      <c r="Z191" s="132">
        <f>+IF(Y191='Tabla Valoración controles'!$D$4,'Tabla Valoración controles'!$F$4,IF('Mapa Corrupcion'!Y191='Tabla Valoración controles'!$D$5,'Tabla Valoración controles'!$F$5,IF(Y191=FORMULAS!$A$10,0,'Tabla Valoración controles'!$F$6)))</f>
        <v>0</v>
      </c>
      <c r="AA191" s="164"/>
      <c r="AB191" s="133">
        <f>+IF(AA191='Tabla Valoración controles'!$D$7,'Tabla Valoración controles'!$F$7,IF(Y191=FORMULAS!$A$10,0,'Tabla Valoración controles'!$F$8))</f>
        <v>0</v>
      </c>
      <c r="AC191" s="164"/>
      <c r="AD191" s="132">
        <f>+IF(AC191='Tabla Valoración controles'!$D$9,'Tabla Valoración controles'!$F$9,IF(Y191=FORMULAS!$A$10,0,'Tabla Valoración controles'!$F$10))</f>
        <v>0</v>
      </c>
      <c r="AE191" s="164"/>
      <c r="AF191" s="132">
        <f>+IF(AE191='Tabla Valoración controles'!$D$9,'Tabla Valoración controles'!$F$9,IF(AA191=FORMULAS!$A$10,0,'Tabla Valoración controles'!$F$10))</f>
        <v>0</v>
      </c>
      <c r="AG191" s="164"/>
      <c r="AH191" s="132">
        <f>+IF(AG191='Tabla Valoración controles'!$D$13,'Tabla Valoración controles'!$F$13,'Tabla Valoración controles'!$F$14)</f>
        <v>0</v>
      </c>
      <c r="AI191" s="192">
        <f t="shared" si="6"/>
        <v>0</v>
      </c>
      <c r="AJ191" s="165"/>
      <c r="AK191" s="166">
        <f>+IF(AJ191=[2]CONTROLES!$C$50,[2]CONTROLES!$D$50,[2]CONTROLES!$D$51)</f>
        <v>0</v>
      </c>
      <c r="AL191" s="165"/>
      <c r="AM191" s="166">
        <f>+IF(AL191=[2]CONTROLES!$C$52,[2]CONTROLES!$D$52,[2]CONTROLES!$D$53)</f>
        <v>0</v>
      </c>
      <c r="AN191" s="165"/>
      <c r="AO191" s="166">
        <f>+IF(AN191=[2]CONTROLES!$C$54,[2]CONTROLES!$D$54,[2]CONTROLES!$D$55)</f>
        <v>0</v>
      </c>
      <c r="AP191" s="165"/>
      <c r="AQ191" s="166">
        <f>+IF(AP191=[2]CONTROLES!$C$56,[2]CONTROLES!$D$56,IF(AP191=[2]CONTROLES!$C$57,[2]CONTROLES!$D$57,[2]CONTROLES!$D$58))</f>
        <v>0</v>
      </c>
      <c r="AR191" s="165"/>
      <c r="AS191" s="166">
        <f>+IF(AR191=[2]CONTROLES!$C$59,[2]CONTROLES!$D$59,[2]CONTROLES!$D$60)</f>
        <v>0</v>
      </c>
      <c r="AT191" s="165"/>
      <c r="AU191" s="166">
        <f>+IF(AT191=[2]CONTROLES!$C$61,[2]CONTROLES!$D$61,[2]CONTROLES!$D$62)</f>
        <v>0</v>
      </c>
      <c r="AV191" s="165"/>
      <c r="AW191" s="167">
        <f>+IF(AV191=[2]CONTROLES!$C$63,[2]CONTROLES!$D$63,IF(AV191=[2]CONTROLES!$C$64,[2]CONTROLES!$D$64,[2]CONTROLES!$D$65))</f>
        <v>0</v>
      </c>
      <c r="AX191" s="167">
        <f t="shared" si="7"/>
        <v>0</v>
      </c>
      <c r="AY191" s="168" t="str">
        <f t="shared" si="8"/>
        <v>Débil</v>
      </c>
      <c r="AZ191" s="336"/>
      <c r="BA191" s="336"/>
      <c r="BB191" s="419"/>
      <c r="BC191" s="349"/>
      <c r="BD191" s="327"/>
      <c r="BE191" s="327"/>
      <c r="BF191" s="66"/>
      <c r="BG191" s="66"/>
      <c r="BH191" s="169"/>
      <c r="BI191" s="66"/>
      <c r="BJ191" s="66"/>
      <c r="BK191" s="66"/>
      <c r="BL191" s="66"/>
      <c r="BM191" s="66" t="s">
        <v>171</v>
      </c>
      <c r="BN191" s="327"/>
      <c r="BO191" s="185"/>
      <c r="BP191" s="185"/>
      <c r="BQ191" s="185"/>
      <c r="BR191" s="185"/>
      <c r="BS191" s="185"/>
      <c r="BT191" s="185"/>
      <c r="BU191" s="185"/>
      <c r="BV191" s="185"/>
      <c r="BW191" s="185"/>
      <c r="BX191" s="185"/>
      <c r="BY191" s="185"/>
      <c r="BZ191" s="185"/>
      <c r="CA191" s="185"/>
      <c r="CB191" s="185"/>
      <c r="CC191" s="185"/>
      <c r="CD191" s="185"/>
      <c r="CE191" s="185"/>
      <c r="CF191" s="185"/>
      <c r="CG191" s="327"/>
      <c r="CH191" s="327"/>
      <c r="CI191" s="327"/>
      <c r="CJ191" s="327"/>
      <c r="CK191" s="327"/>
      <c r="CL191" s="327"/>
      <c r="CM191" s="327"/>
      <c r="CN191" s="327"/>
      <c r="CO191" s="327"/>
      <c r="CP191" s="327"/>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256"/>
      <c r="DU191" s="256"/>
      <c r="DV191" s="256"/>
      <c r="DW191" s="256"/>
      <c r="DX191" s="256"/>
      <c r="DY191" s="256"/>
      <c r="DZ191" s="256"/>
      <c r="EA191" s="256"/>
      <c r="EB191" s="256"/>
      <c r="EC191" s="327"/>
      <c r="ED191" s="327"/>
      <c r="EE191" s="327"/>
      <c r="EF191" s="327"/>
      <c r="EG191" s="327"/>
      <c r="EH191" s="327"/>
      <c r="EI191" s="327"/>
      <c r="EJ191" s="327"/>
      <c r="EK191" s="327"/>
    </row>
    <row r="192" spans="1:141" ht="39.75" hidden="1" customHeight="1" x14ac:dyDescent="0.2">
      <c r="A192" s="364"/>
      <c r="B192" s="369"/>
      <c r="C192" s="369"/>
      <c r="D192" s="369"/>
      <c r="E192" s="197"/>
      <c r="F192" s="366"/>
      <c r="G192" s="197"/>
      <c r="H192" s="372"/>
      <c r="I192" s="367"/>
      <c r="J192" s="188"/>
      <c r="K192" s="170"/>
      <c r="L192" s="170"/>
      <c r="M192" s="170"/>
      <c r="N192" s="170"/>
      <c r="O192" s="369"/>
      <c r="P192" s="336"/>
      <c r="Q192" s="349"/>
      <c r="R192" s="336"/>
      <c r="S192" s="349"/>
      <c r="T192" s="327"/>
      <c r="U192" s="162"/>
      <c r="V192" s="163"/>
      <c r="W192" s="163"/>
      <c r="X192" s="163"/>
      <c r="Y192" s="164" t="s">
        <v>115</v>
      </c>
      <c r="Z192" s="132">
        <f>+IF(Y192='Tabla Valoración controles'!$D$4,'Tabla Valoración controles'!$F$4,IF('Mapa Corrupcion'!Y192='Tabla Valoración controles'!$D$5,'Tabla Valoración controles'!$F$5,IF(Y192=FORMULAS!$A$10,0,'Tabla Valoración controles'!$F$6)))</f>
        <v>0</v>
      </c>
      <c r="AA192" s="164"/>
      <c r="AB192" s="133">
        <f>+IF(AA192='Tabla Valoración controles'!$D$7,'Tabla Valoración controles'!$F$7,IF(Y192=FORMULAS!$A$10,0,'Tabla Valoración controles'!$F$8))</f>
        <v>0</v>
      </c>
      <c r="AC192" s="164"/>
      <c r="AD192" s="132">
        <f>+IF(AC192='Tabla Valoración controles'!$D$9,'Tabla Valoración controles'!$F$9,IF(Y192=FORMULAS!$A$10,0,'Tabla Valoración controles'!$F$10))</f>
        <v>0</v>
      </c>
      <c r="AE192" s="164"/>
      <c r="AF192" s="132">
        <f>+IF(AE192='Tabla Valoración controles'!$D$9,'Tabla Valoración controles'!$F$9,IF(AA192=FORMULAS!$A$10,0,'Tabla Valoración controles'!$F$10))</f>
        <v>0</v>
      </c>
      <c r="AG192" s="164"/>
      <c r="AH192" s="132">
        <f>+IF(AG192='Tabla Valoración controles'!$D$13,'Tabla Valoración controles'!$F$13,'Tabla Valoración controles'!$F$14)</f>
        <v>0</v>
      </c>
      <c r="AI192" s="192">
        <f t="shared" si="6"/>
        <v>0</v>
      </c>
      <c r="AJ192" s="165"/>
      <c r="AK192" s="166">
        <f>+IF(AJ192=[2]CONTROLES!$C$50,[2]CONTROLES!$D$50,[2]CONTROLES!$D$51)</f>
        <v>0</v>
      </c>
      <c r="AL192" s="165"/>
      <c r="AM192" s="166">
        <f>+IF(AL192=[2]CONTROLES!$C$52,[2]CONTROLES!$D$52,[2]CONTROLES!$D$53)</f>
        <v>0</v>
      </c>
      <c r="AN192" s="165"/>
      <c r="AO192" s="166">
        <f>+IF(AN192=[2]CONTROLES!$C$54,[2]CONTROLES!$D$54,[2]CONTROLES!$D$55)</f>
        <v>0</v>
      </c>
      <c r="AP192" s="165"/>
      <c r="AQ192" s="166">
        <f>+IF(AP192=[2]CONTROLES!$C$56,[2]CONTROLES!$D$56,IF(AP192=[2]CONTROLES!$C$57,[2]CONTROLES!$D$57,[2]CONTROLES!$D$58))</f>
        <v>0</v>
      </c>
      <c r="AR192" s="165"/>
      <c r="AS192" s="166">
        <f>+IF(AR192=[2]CONTROLES!$C$59,[2]CONTROLES!$D$59,[2]CONTROLES!$D$60)</f>
        <v>0</v>
      </c>
      <c r="AT192" s="165"/>
      <c r="AU192" s="166">
        <f>+IF(AT192=[2]CONTROLES!$C$61,[2]CONTROLES!$D$61,[2]CONTROLES!$D$62)</f>
        <v>0</v>
      </c>
      <c r="AV192" s="165"/>
      <c r="AW192" s="167">
        <f>+IF(AV192=[2]CONTROLES!$C$63,[2]CONTROLES!$D$63,IF(AV192=[2]CONTROLES!$C$64,[2]CONTROLES!$D$64,[2]CONTROLES!$D$65))</f>
        <v>0</v>
      </c>
      <c r="AX192" s="167">
        <f t="shared" si="7"/>
        <v>0</v>
      </c>
      <c r="AY192" s="168" t="str">
        <f t="shared" si="8"/>
        <v>Débil</v>
      </c>
      <c r="AZ192" s="336"/>
      <c r="BA192" s="336"/>
      <c r="BB192" s="419"/>
      <c r="BC192" s="349"/>
      <c r="BD192" s="327"/>
      <c r="BE192" s="327"/>
      <c r="BF192" s="66"/>
      <c r="BG192" s="66"/>
      <c r="BH192" s="169"/>
      <c r="BI192" s="66"/>
      <c r="BJ192" s="66"/>
      <c r="BK192" s="66"/>
      <c r="BL192" s="66"/>
      <c r="BM192" s="66" t="s">
        <v>171</v>
      </c>
      <c r="BN192" s="327"/>
      <c r="BO192" s="185"/>
      <c r="BP192" s="185"/>
      <c r="BQ192" s="185"/>
      <c r="BR192" s="185"/>
      <c r="BS192" s="185"/>
      <c r="BT192" s="185"/>
      <c r="BU192" s="185"/>
      <c r="BV192" s="185"/>
      <c r="BW192" s="185"/>
      <c r="BX192" s="185"/>
      <c r="BY192" s="185"/>
      <c r="BZ192" s="185"/>
      <c r="CA192" s="185"/>
      <c r="CB192" s="185"/>
      <c r="CC192" s="185"/>
      <c r="CD192" s="185"/>
      <c r="CE192" s="185"/>
      <c r="CF192" s="185"/>
      <c r="CG192" s="327"/>
      <c r="CH192" s="327"/>
      <c r="CI192" s="327"/>
      <c r="CJ192" s="327"/>
      <c r="CK192" s="327"/>
      <c r="CL192" s="327"/>
      <c r="CM192" s="327"/>
      <c r="CN192" s="327"/>
      <c r="CO192" s="327"/>
      <c r="CP192" s="327"/>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256"/>
      <c r="DU192" s="256"/>
      <c r="DV192" s="256"/>
      <c r="DW192" s="256"/>
      <c r="DX192" s="256"/>
      <c r="DY192" s="256"/>
      <c r="DZ192" s="256"/>
      <c r="EA192" s="256"/>
      <c r="EB192" s="256"/>
      <c r="EC192" s="327"/>
      <c r="ED192" s="327"/>
      <c r="EE192" s="327"/>
      <c r="EF192" s="327"/>
      <c r="EG192" s="327"/>
      <c r="EH192" s="327"/>
      <c r="EI192" s="327"/>
      <c r="EJ192" s="327"/>
      <c r="EK192" s="327"/>
    </row>
    <row r="193" spans="1:141" ht="39.75" hidden="1" customHeight="1" x14ac:dyDescent="0.2">
      <c r="A193" s="364"/>
      <c r="B193" s="369"/>
      <c r="C193" s="369"/>
      <c r="D193" s="369"/>
      <c r="E193" s="197"/>
      <c r="F193" s="366"/>
      <c r="G193" s="197"/>
      <c r="H193" s="372"/>
      <c r="I193" s="367"/>
      <c r="J193" s="188"/>
      <c r="K193" s="170"/>
      <c r="L193" s="170"/>
      <c r="M193" s="170"/>
      <c r="N193" s="170"/>
      <c r="O193" s="369"/>
      <c r="P193" s="336"/>
      <c r="Q193" s="349"/>
      <c r="R193" s="336"/>
      <c r="S193" s="349"/>
      <c r="T193" s="327"/>
      <c r="U193" s="162"/>
      <c r="V193" s="163"/>
      <c r="W193" s="163"/>
      <c r="X193" s="163"/>
      <c r="Y193" s="164" t="s">
        <v>115</v>
      </c>
      <c r="Z193" s="132">
        <f>+IF(Y193='Tabla Valoración controles'!$D$4,'Tabla Valoración controles'!$F$4,IF('Mapa Corrupcion'!Y193='Tabla Valoración controles'!$D$5,'Tabla Valoración controles'!$F$5,IF(Y193=FORMULAS!$A$10,0,'Tabla Valoración controles'!$F$6)))</f>
        <v>0</v>
      </c>
      <c r="AA193" s="164"/>
      <c r="AB193" s="133">
        <f>+IF(AA193='Tabla Valoración controles'!$D$7,'Tabla Valoración controles'!$F$7,IF(Y193=FORMULAS!$A$10,0,'Tabla Valoración controles'!$F$8))</f>
        <v>0</v>
      </c>
      <c r="AC193" s="164"/>
      <c r="AD193" s="132">
        <f>+IF(AC193='Tabla Valoración controles'!$D$9,'Tabla Valoración controles'!$F$9,IF(Y193=FORMULAS!$A$10,0,'Tabla Valoración controles'!$F$10))</f>
        <v>0</v>
      </c>
      <c r="AE193" s="164"/>
      <c r="AF193" s="132">
        <f>+IF(AE193='Tabla Valoración controles'!$D$9,'Tabla Valoración controles'!$F$9,IF(AA193=FORMULAS!$A$10,0,'Tabla Valoración controles'!$F$10))</f>
        <v>0</v>
      </c>
      <c r="AG193" s="164"/>
      <c r="AH193" s="132">
        <f>+IF(AG193='Tabla Valoración controles'!$D$13,'Tabla Valoración controles'!$F$13,'Tabla Valoración controles'!$F$14)</f>
        <v>0</v>
      </c>
      <c r="AI193" s="192">
        <f t="shared" si="6"/>
        <v>0</v>
      </c>
      <c r="AJ193" s="165"/>
      <c r="AK193" s="166">
        <f>+IF(AJ193=[2]CONTROLES!$C$50,[2]CONTROLES!$D$50,[2]CONTROLES!$D$51)</f>
        <v>0</v>
      </c>
      <c r="AL193" s="165"/>
      <c r="AM193" s="166">
        <f>+IF(AL193=[2]CONTROLES!$C$52,[2]CONTROLES!$D$52,[2]CONTROLES!$D$53)</f>
        <v>0</v>
      </c>
      <c r="AN193" s="165"/>
      <c r="AO193" s="166">
        <f>+IF(AN193=[2]CONTROLES!$C$54,[2]CONTROLES!$D$54,[2]CONTROLES!$D$55)</f>
        <v>0</v>
      </c>
      <c r="AP193" s="165"/>
      <c r="AQ193" s="166">
        <f>+IF(AP193=[2]CONTROLES!$C$56,[2]CONTROLES!$D$56,IF(AP193=[2]CONTROLES!$C$57,[2]CONTROLES!$D$57,[2]CONTROLES!$D$58))</f>
        <v>0</v>
      </c>
      <c r="AR193" s="165"/>
      <c r="AS193" s="166">
        <f>+IF(AR193=[2]CONTROLES!$C$59,[2]CONTROLES!$D$59,[2]CONTROLES!$D$60)</f>
        <v>0</v>
      </c>
      <c r="AT193" s="165"/>
      <c r="AU193" s="166">
        <f>+IF(AT193=[2]CONTROLES!$C$61,[2]CONTROLES!$D$61,[2]CONTROLES!$D$62)</f>
        <v>0</v>
      </c>
      <c r="AV193" s="165"/>
      <c r="AW193" s="167">
        <f>+IF(AV193=[2]CONTROLES!$C$63,[2]CONTROLES!$D$63,IF(AV193=[2]CONTROLES!$C$64,[2]CONTROLES!$D$64,[2]CONTROLES!$D$65))</f>
        <v>0</v>
      </c>
      <c r="AX193" s="167">
        <f t="shared" si="7"/>
        <v>0</v>
      </c>
      <c r="AY193" s="168" t="str">
        <f t="shared" si="8"/>
        <v>Débil</v>
      </c>
      <c r="AZ193" s="336"/>
      <c r="BA193" s="336"/>
      <c r="BB193" s="419"/>
      <c r="BC193" s="349"/>
      <c r="BD193" s="327"/>
      <c r="BE193" s="327"/>
      <c r="BF193" s="66"/>
      <c r="BG193" s="66"/>
      <c r="BH193" s="169"/>
      <c r="BI193" s="66"/>
      <c r="BJ193" s="66"/>
      <c r="BK193" s="66"/>
      <c r="BL193" s="66"/>
      <c r="BM193" s="66" t="s">
        <v>171</v>
      </c>
      <c r="BN193" s="327"/>
      <c r="BO193" s="185"/>
      <c r="BP193" s="185"/>
      <c r="BQ193" s="185"/>
      <c r="BR193" s="185"/>
      <c r="BS193" s="185"/>
      <c r="BT193" s="185"/>
      <c r="BU193" s="185"/>
      <c r="BV193" s="185"/>
      <c r="BW193" s="185"/>
      <c r="BX193" s="185"/>
      <c r="BY193" s="185"/>
      <c r="BZ193" s="185"/>
      <c r="CA193" s="185"/>
      <c r="CB193" s="185"/>
      <c r="CC193" s="185"/>
      <c r="CD193" s="185"/>
      <c r="CE193" s="185"/>
      <c r="CF193" s="185"/>
      <c r="CG193" s="327"/>
      <c r="CH193" s="327"/>
      <c r="CI193" s="327"/>
      <c r="CJ193" s="327"/>
      <c r="CK193" s="327"/>
      <c r="CL193" s="327"/>
      <c r="CM193" s="327"/>
      <c r="CN193" s="327"/>
      <c r="CO193" s="327"/>
      <c r="CP193" s="327"/>
      <c r="CQ193" s="327"/>
      <c r="CR193" s="327"/>
      <c r="CS193" s="327"/>
      <c r="CT193" s="327"/>
      <c r="CU193" s="327"/>
      <c r="CV193" s="327"/>
      <c r="CW193" s="327"/>
      <c r="CX193" s="327"/>
      <c r="CY193" s="327"/>
      <c r="CZ193" s="327"/>
      <c r="DA193" s="327"/>
      <c r="DB193" s="327"/>
      <c r="DC193" s="327"/>
      <c r="DD193" s="327"/>
      <c r="DE193" s="327"/>
      <c r="DF193" s="327"/>
      <c r="DG193" s="327"/>
      <c r="DH193" s="327"/>
      <c r="DI193" s="327"/>
      <c r="DJ193" s="327"/>
      <c r="DK193" s="327"/>
      <c r="DL193" s="327"/>
      <c r="DM193" s="327"/>
      <c r="DN193" s="327"/>
      <c r="DO193" s="327"/>
      <c r="DP193" s="327"/>
      <c r="DQ193" s="327"/>
      <c r="DR193" s="327"/>
      <c r="DS193" s="327"/>
      <c r="DT193" s="256"/>
      <c r="DU193" s="256"/>
      <c r="DV193" s="256"/>
      <c r="DW193" s="256"/>
      <c r="DX193" s="256"/>
      <c r="DY193" s="256"/>
      <c r="DZ193" s="256"/>
      <c r="EA193" s="256"/>
      <c r="EB193" s="256"/>
      <c r="EC193" s="327"/>
      <c r="ED193" s="327"/>
      <c r="EE193" s="327"/>
      <c r="EF193" s="327"/>
      <c r="EG193" s="327"/>
      <c r="EH193" s="327"/>
      <c r="EI193" s="327"/>
      <c r="EJ193" s="327"/>
      <c r="EK193" s="327"/>
    </row>
    <row r="194" spans="1:141" ht="39.75" hidden="1" customHeight="1" x14ac:dyDescent="0.2">
      <c r="A194" s="365"/>
      <c r="B194" s="370"/>
      <c r="C194" s="370"/>
      <c r="D194" s="370"/>
      <c r="E194" s="197"/>
      <c r="F194" s="366"/>
      <c r="G194" s="197"/>
      <c r="H194" s="373"/>
      <c r="I194" s="367"/>
      <c r="J194" s="189"/>
      <c r="K194" s="171"/>
      <c r="L194" s="171"/>
      <c r="M194" s="171"/>
      <c r="N194" s="171"/>
      <c r="O194" s="370"/>
      <c r="P194" s="337"/>
      <c r="Q194" s="350"/>
      <c r="R194" s="337"/>
      <c r="S194" s="350"/>
      <c r="T194" s="328"/>
      <c r="U194" s="162"/>
      <c r="V194" s="163"/>
      <c r="W194" s="163"/>
      <c r="X194" s="163"/>
      <c r="Y194" s="164" t="s">
        <v>115</v>
      </c>
      <c r="Z194" s="132">
        <f>+IF(Y194='Tabla Valoración controles'!$D$4,'Tabla Valoración controles'!$F$4,IF('Mapa Corrupcion'!Y194='Tabla Valoración controles'!$D$5,'Tabla Valoración controles'!$F$5,IF(Y194=FORMULAS!$A$10,0,'Tabla Valoración controles'!$F$6)))</f>
        <v>0</v>
      </c>
      <c r="AA194" s="164"/>
      <c r="AB194" s="133">
        <f>+IF(AA194='Tabla Valoración controles'!$D$7,'Tabla Valoración controles'!$F$7,IF(Y194=FORMULAS!$A$10,0,'Tabla Valoración controles'!$F$8))</f>
        <v>0</v>
      </c>
      <c r="AC194" s="164"/>
      <c r="AD194" s="132">
        <f>+IF(AC194='Tabla Valoración controles'!$D$9,'Tabla Valoración controles'!$F$9,IF(Y194=FORMULAS!$A$10,0,'Tabla Valoración controles'!$F$10))</f>
        <v>0</v>
      </c>
      <c r="AE194" s="164"/>
      <c r="AF194" s="132">
        <f>+IF(AE194='Tabla Valoración controles'!$D$9,'Tabla Valoración controles'!$F$9,IF(AA194=FORMULAS!$A$10,0,'Tabla Valoración controles'!$F$10))</f>
        <v>0</v>
      </c>
      <c r="AG194" s="164"/>
      <c r="AH194" s="132">
        <f>+IF(AG194='Tabla Valoración controles'!$D$13,'Tabla Valoración controles'!$F$13,'Tabla Valoración controles'!$F$14)</f>
        <v>0</v>
      </c>
      <c r="AI194" s="192">
        <f t="shared" si="6"/>
        <v>0</v>
      </c>
      <c r="AJ194" s="165"/>
      <c r="AK194" s="166">
        <f>+IF(AJ194=[2]CONTROLES!$C$50,[2]CONTROLES!$D$50,[2]CONTROLES!$D$51)</f>
        <v>0</v>
      </c>
      <c r="AL194" s="165"/>
      <c r="AM194" s="166">
        <f>+IF(AL194=[2]CONTROLES!$C$52,[2]CONTROLES!$D$52,[2]CONTROLES!$D$53)</f>
        <v>0</v>
      </c>
      <c r="AN194" s="165"/>
      <c r="AO194" s="166">
        <f>+IF(AN194=[2]CONTROLES!$C$54,[2]CONTROLES!$D$54,[2]CONTROLES!$D$55)</f>
        <v>0</v>
      </c>
      <c r="AP194" s="165"/>
      <c r="AQ194" s="166">
        <f>+IF(AP194=[2]CONTROLES!$C$56,[2]CONTROLES!$D$56,IF(AP194=[2]CONTROLES!$C$57,[2]CONTROLES!$D$57,[2]CONTROLES!$D$58))</f>
        <v>0</v>
      </c>
      <c r="AR194" s="165"/>
      <c r="AS194" s="166">
        <f>+IF(AR194=[2]CONTROLES!$C$59,[2]CONTROLES!$D$59,[2]CONTROLES!$D$60)</f>
        <v>0</v>
      </c>
      <c r="AT194" s="165"/>
      <c r="AU194" s="166">
        <f>+IF(AT194=[2]CONTROLES!$C$61,[2]CONTROLES!$D$61,[2]CONTROLES!$D$62)</f>
        <v>0</v>
      </c>
      <c r="AV194" s="165"/>
      <c r="AW194" s="167">
        <f>+IF(AV194=[2]CONTROLES!$C$63,[2]CONTROLES!$D$63,IF(AV194=[2]CONTROLES!$C$64,[2]CONTROLES!$D$64,[2]CONTROLES!$D$65))</f>
        <v>0</v>
      </c>
      <c r="AX194" s="167">
        <f t="shared" si="7"/>
        <v>0</v>
      </c>
      <c r="AY194" s="168" t="str">
        <f t="shared" si="8"/>
        <v>Débil</v>
      </c>
      <c r="AZ194" s="337"/>
      <c r="BA194" s="337"/>
      <c r="BB194" s="419"/>
      <c r="BC194" s="350"/>
      <c r="BD194" s="328"/>
      <c r="BE194" s="328"/>
      <c r="BF194" s="66"/>
      <c r="BG194" s="66"/>
      <c r="BH194" s="169"/>
      <c r="BI194" s="66"/>
      <c r="BJ194" s="66"/>
      <c r="BK194" s="66"/>
      <c r="BL194" s="66"/>
      <c r="BM194" s="66" t="s">
        <v>171</v>
      </c>
      <c r="BN194" s="328"/>
      <c r="BO194" s="186"/>
      <c r="BP194" s="186"/>
      <c r="BQ194" s="186"/>
      <c r="BR194" s="186"/>
      <c r="BS194" s="186"/>
      <c r="BT194" s="186"/>
      <c r="BU194" s="186"/>
      <c r="BV194" s="186"/>
      <c r="BW194" s="186"/>
      <c r="BX194" s="186"/>
      <c r="BY194" s="186"/>
      <c r="BZ194" s="186"/>
      <c r="CA194" s="186"/>
      <c r="CB194" s="186"/>
      <c r="CC194" s="186"/>
      <c r="CD194" s="186"/>
      <c r="CE194" s="186"/>
      <c r="CF194" s="186"/>
      <c r="CG194" s="328"/>
      <c r="CH194" s="328"/>
      <c r="CI194" s="328"/>
      <c r="CJ194" s="328"/>
      <c r="CK194" s="328"/>
      <c r="CL194" s="328"/>
      <c r="CM194" s="328"/>
      <c r="CN194" s="328"/>
      <c r="CO194" s="328"/>
      <c r="CP194" s="328"/>
      <c r="CQ194" s="328"/>
      <c r="CR194" s="328"/>
      <c r="CS194" s="328"/>
      <c r="CT194" s="328"/>
      <c r="CU194" s="328"/>
      <c r="CV194" s="328"/>
      <c r="CW194" s="328"/>
      <c r="CX194" s="328"/>
      <c r="CY194" s="328"/>
      <c r="CZ194" s="328"/>
      <c r="DA194" s="328"/>
      <c r="DB194" s="328"/>
      <c r="DC194" s="328"/>
      <c r="DD194" s="328"/>
      <c r="DE194" s="328"/>
      <c r="DF194" s="328"/>
      <c r="DG194" s="328"/>
      <c r="DH194" s="328"/>
      <c r="DI194" s="328"/>
      <c r="DJ194" s="328"/>
      <c r="DK194" s="328"/>
      <c r="DL194" s="328"/>
      <c r="DM194" s="328"/>
      <c r="DN194" s="328"/>
      <c r="DO194" s="328"/>
      <c r="DP194" s="328"/>
      <c r="DQ194" s="328"/>
      <c r="DR194" s="328"/>
      <c r="DS194" s="328"/>
      <c r="DT194" s="257"/>
      <c r="DU194" s="257"/>
      <c r="DV194" s="257"/>
      <c r="DW194" s="257"/>
      <c r="DX194" s="257"/>
      <c r="DY194" s="257"/>
      <c r="DZ194" s="257"/>
      <c r="EA194" s="257"/>
      <c r="EB194" s="257"/>
      <c r="EC194" s="328"/>
      <c r="ED194" s="328"/>
      <c r="EE194" s="328"/>
      <c r="EF194" s="328"/>
      <c r="EG194" s="328"/>
      <c r="EH194" s="328"/>
      <c r="EI194" s="328"/>
      <c r="EJ194" s="328"/>
      <c r="EK194" s="328"/>
    </row>
    <row r="195" spans="1:141" ht="39.75" hidden="1" customHeight="1" x14ac:dyDescent="0.2">
      <c r="A195" s="363"/>
      <c r="B195" s="368" t="s">
        <v>121</v>
      </c>
      <c r="C195" s="368" t="str">
        <f>VLOOKUP(B195,FORMULAS!$A$30:$B$46,2,0)</f>
        <v>OBJETIVO PROCESO</v>
      </c>
      <c r="D195" s="368" t="str">
        <f>VLOOKUP(B195,FORMULAS!$A$30:$C$46,3,0)</f>
        <v>RESPONSABLE</v>
      </c>
      <c r="E195" s="197"/>
      <c r="F195" s="366"/>
      <c r="G195" s="197"/>
      <c r="H195" s="371"/>
      <c r="I195" s="367"/>
      <c r="J195" s="187"/>
      <c r="K195" s="161"/>
      <c r="L195" s="161"/>
      <c r="M195" s="161"/>
      <c r="N195" s="161"/>
      <c r="O195" s="368" t="s">
        <v>3</v>
      </c>
      <c r="P195" s="335" t="str">
        <f>VLOOKUP(O195,FORMULAS!$A$77:$B$82,2,0)</f>
        <v>Probabilidad</v>
      </c>
      <c r="Q195" s="348" t="str">
        <f>+P195</f>
        <v>Probabilidad</v>
      </c>
      <c r="R195" s="335" t="e">
        <f>VLOOKUP(A195,'Impacto Ri Inhe'!$B$5:$AF$41,31,1)</f>
        <v>#N/A</v>
      </c>
      <c r="S195" s="348" t="e">
        <f>CONCATENATE(R195,"-",Q195)</f>
        <v>#N/A</v>
      </c>
      <c r="T195" s="326" t="e">
        <f>VLOOKUP(S195,FORMULAS!$I$77:$J$97,2,0)</f>
        <v>#N/A</v>
      </c>
      <c r="U195" s="162"/>
      <c r="V195" s="163"/>
      <c r="W195" s="163"/>
      <c r="X195" s="163"/>
      <c r="Y195" s="164" t="s">
        <v>115</v>
      </c>
      <c r="Z195" s="132">
        <f>+IF(Y195='Tabla Valoración controles'!$D$4,'Tabla Valoración controles'!$F$4,IF('Mapa Corrupcion'!Y195='Tabla Valoración controles'!$D$5,'Tabla Valoración controles'!$F$5,IF(Y195=FORMULAS!$A$10,0,'Tabla Valoración controles'!$F$6)))</f>
        <v>0</v>
      </c>
      <c r="AA195" s="164"/>
      <c r="AB195" s="133">
        <f>+IF(AA195='Tabla Valoración controles'!$D$7,'Tabla Valoración controles'!$F$7,IF(Y195=FORMULAS!$A$10,0,'Tabla Valoración controles'!$F$8))</f>
        <v>0</v>
      </c>
      <c r="AC195" s="164"/>
      <c r="AD195" s="132">
        <f>+IF(AC195='Tabla Valoración controles'!$D$9,'Tabla Valoración controles'!$F$9,IF(Y195=FORMULAS!$A$10,0,'Tabla Valoración controles'!$F$10))</f>
        <v>0</v>
      </c>
      <c r="AE195" s="164"/>
      <c r="AF195" s="132">
        <f>+IF(AE195='Tabla Valoración controles'!$D$9,'Tabla Valoración controles'!$F$9,IF(AA195=FORMULAS!$A$10,0,'Tabla Valoración controles'!$F$10))</f>
        <v>0</v>
      </c>
      <c r="AG195" s="164"/>
      <c r="AH195" s="132">
        <f>+IF(AG195='Tabla Valoración controles'!$D$13,'Tabla Valoración controles'!$F$13,'Tabla Valoración controles'!$F$14)</f>
        <v>0</v>
      </c>
      <c r="AI195" s="192">
        <f t="shared" si="6"/>
        <v>0</v>
      </c>
      <c r="AJ195" s="165"/>
      <c r="AK195" s="166">
        <f>+IF(AJ195=[2]CONTROLES!$C$50,[2]CONTROLES!$D$50,[2]CONTROLES!$D$51)</f>
        <v>0</v>
      </c>
      <c r="AL195" s="165"/>
      <c r="AM195" s="166">
        <f>+IF(AL195=[2]CONTROLES!$C$52,[2]CONTROLES!$D$52,[2]CONTROLES!$D$53)</f>
        <v>0</v>
      </c>
      <c r="AN195" s="165"/>
      <c r="AO195" s="166">
        <f>+IF(AN195=[2]CONTROLES!$C$54,[2]CONTROLES!$D$54,[2]CONTROLES!$D$55)</f>
        <v>0</v>
      </c>
      <c r="AP195" s="165"/>
      <c r="AQ195" s="166">
        <f>+IF(AP195=[2]CONTROLES!$C$56,[2]CONTROLES!$D$56,IF(AP195=[2]CONTROLES!$C$57,[2]CONTROLES!$D$57,[2]CONTROLES!$D$58))</f>
        <v>0</v>
      </c>
      <c r="AR195" s="165"/>
      <c r="AS195" s="166">
        <f>+IF(AR195=[2]CONTROLES!$C$59,[2]CONTROLES!$D$59,[2]CONTROLES!$D$60)</f>
        <v>0</v>
      </c>
      <c r="AT195" s="165"/>
      <c r="AU195" s="166">
        <f>+IF(AT195=[2]CONTROLES!$C$61,[2]CONTROLES!$D$61,[2]CONTROLES!$D$62)</f>
        <v>0</v>
      </c>
      <c r="AV195" s="165"/>
      <c r="AW195" s="167">
        <f>+IF(AV195=[2]CONTROLES!$C$63,[2]CONTROLES!$D$63,IF(AV195=[2]CONTROLES!$C$64,[2]CONTROLES!$D$64,[2]CONTROLES!$D$65))</f>
        <v>0</v>
      </c>
      <c r="AX195" s="167">
        <f t="shared" si="7"/>
        <v>0</v>
      </c>
      <c r="AY195" s="168" t="str">
        <f t="shared" si="8"/>
        <v>Débil</v>
      </c>
      <c r="AZ195" s="335" t="s">
        <v>3</v>
      </c>
      <c r="BA195" s="335" t="str">
        <f>VLOOKUP(AZ195,FORMULAS!$A$77:$B$82,2,0)</f>
        <v>Probabilidad</v>
      </c>
      <c r="BB195" s="418" t="e">
        <f>+R195</f>
        <v>#N/A</v>
      </c>
      <c r="BC195" s="348" t="e">
        <f>CONCATENATE(BB195,"-",BA195)</f>
        <v>#N/A</v>
      </c>
      <c r="BD195" s="326" t="e">
        <f>VLOOKUP(BC195,FORMULAS!$I$77:$J$97,2,0)</f>
        <v>#N/A</v>
      </c>
      <c r="BE195" s="326"/>
      <c r="BF195" s="66"/>
      <c r="BG195" s="66"/>
      <c r="BH195" s="169"/>
      <c r="BI195" s="66"/>
      <c r="BJ195" s="66"/>
      <c r="BK195" s="66"/>
      <c r="BL195" s="66"/>
      <c r="BM195" s="66" t="s">
        <v>171</v>
      </c>
      <c r="BN195" s="326"/>
      <c r="BO195" s="184"/>
      <c r="BP195" s="184"/>
      <c r="BQ195" s="184"/>
      <c r="BR195" s="184"/>
      <c r="BS195" s="184"/>
      <c r="BT195" s="184"/>
      <c r="BU195" s="184"/>
      <c r="BV195" s="184"/>
      <c r="BW195" s="184"/>
      <c r="BX195" s="184"/>
      <c r="BY195" s="184"/>
      <c r="BZ195" s="184"/>
      <c r="CA195" s="184"/>
      <c r="CB195" s="184"/>
      <c r="CC195" s="184"/>
      <c r="CD195" s="184"/>
      <c r="CE195" s="184"/>
      <c r="CF195" s="184"/>
      <c r="CG195" s="326"/>
      <c r="CH195" s="326"/>
      <c r="CI195" s="326"/>
      <c r="CJ195" s="326"/>
      <c r="CK195" s="326"/>
      <c r="CL195" s="326"/>
      <c r="CM195" s="326"/>
      <c r="CN195" s="326"/>
      <c r="CO195" s="326"/>
      <c r="CP195" s="326"/>
      <c r="CQ195" s="326"/>
      <c r="CR195" s="326"/>
      <c r="CS195" s="326"/>
      <c r="CT195" s="326"/>
      <c r="CU195" s="326"/>
      <c r="CV195" s="326"/>
      <c r="CW195" s="326"/>
      <c r="CX195" s="326"/>
      <c r="CY195" s="326"/>
      <c r="CZ195" s="326"/>
      <c r="DA195" s="326"/>
      <c r="DB195" s="326"/>
      <c r="DC195" s="326"/>
      <c r="DD195" s="326"/>
      <c r="DE195" s="326"/>
      <c r="DF195" s="326"/>
      <c r="DG195" s="326"/>
      <c r="DH195" s="326"/>
      <c r="DI195" s="326"/>
      <c r="DJ195" s="326"/>
      <c r="DK195" s="326"/>
      <c r="DL195" s="326"/>
      <c r="DM195" s="326"/>
      <c r="DN195" s="326"/>
      <c r="DO195" s="326"/>
      <c r="DP195" s="326"/>
      <c r="DQ195" s="326"/>
      <c r="DR195" s="326"/>
      <c r="DS195" s="326"/>
      <c r="DT195" s="258"/>
      <c r="DU195" s="258"/>
      <c r="DV195" s="258"/>
      <c r="DW195" s="258"/>
      <c r="DX195" s="258"/>
      <c r="DY195" s="258"/>
      <c r="DZ195" s="258"/>
      <c r="EA195" s="258"/>
      <c r="EB195" s="258"/>
      <c r="EC195" s="326"/>
      <c r="ED195" s="326"/>
      <c r="EE195" s="326"/>
      <c r="EF195" s="326"/>
      <c r="EG195" s="326"/>
      <c r="EH195" s="326"/>
      <c r="EI195" s="326"/>
      <c r="EJ195" s="326"/>
      <c r="EK195" s="326"/>
    </row>
    <row r="196" spans="1:141" ht="39.75" hidden="1" customHeight="1" x14ac:dyDescent="0.2">
      <c r="A196" s="364"/>
      <c r="B196" s="369"/>
      <c r="C196" s="369"/>
      <c r="D196" s="369"/>
      <c r="E196" s="197"/>
      <c r="F196" s="366"/>
      <c r="G196" s="197"/>
      <c r="H196" s="372"/>
      <c r="I196" s="367"/>
      <c r="J196" s="188"/>
      <c r="K196" s="170"/>
      <c r="L196" s="170"/>
      <c r="M196" s="170"/>
      <c r="N196" s="170"/>
      <c r="O196" s="369"/>
      <c r="P196" s="336"/>
      <c r="Q196" s="349"/>
      <c r="R196" s="336"/>
      <c r="S196" s="349"/>
      <c r="T196" s="327"/>
      <c r="U196" s="162"/>
      <c r="V196" s="163"/>
      <c r="W196" s="163"/>
      <c r="X196" s="163"/>
      <c r="Y196" s="164" t="s">
        <v>115</v>
      </c>
      <c r="Z196" s="132">
        <f>+IF(Y196='Tabla Valoración controles'!$D$4,'Tabla Valoración controles'!$F$4,IF('Mapa Corrupcion'!Y196='Tabla Valoración controles'!$D$5,'Tabla Valoración controles'!$F$5,IF(Y196=FORMULAS!$A$10,0,'Tabla Valoración controles'!$F$6)))</f>
        <v>0</v>
      </c>
      <c r="AA196" s="164"/>
      <c r="AB196" s="133">
        <f>+IF(AA196='Tabla Valoración controles'!$D$7,'Tabla Valoración controles'!$F$7,IF(Y196=FORMULAS!$A$10,0,'Tabla Valoración controles'!$F$8))</f>
        <v>0</v>
      </c>
      <c r="AC196" s="164"/>
      <c r="AD196" s="132">
        <f>+IF(AC196='Tabla Valoración controles'!$D$9,'Tabla Valoración controles'!$F$9,IF(Y196=FORMULAS!$A$10,0,'Tabla Valoración controles'!$F$10))</f>
        <v>0</v>
      </c>
      <c r="AE196" s="164"/>
      <c r="AF196" s="132">
        <f>+IF(AE196='Tabla Valoración controles'!$D$9,'Tabla Valoración controles'!$F$9,IF(AA196=FORMULAS!$A$10,0,'Tabla Valoración controles'!$F$10))</f>
        <v>0</v>
      </c>
      <c r="AG196" s="164"/>
      <c r="AH196" s="132">
        <f>+IF(AG196='Tabla Valoración controles'!$D$13,'Tabla Valoración controles'!$F$13,'Tabla Valoración controles'!$F$14)</f>
        <v>0</v>
      </c>
      <c r="AI196" s="192">
        <f t="shared" si="6"/>
        <v>0</v>
      </c>
      <c r="AJ196" s="165"/>
      <c r="AK196" s="166">
        <f>+IF(AJ196=[2]CONTROLES!$C$50,[2]CONTROLES!$D$50,[2]CONTROLES!$D$51)</f>
        <v>0</v>
      </c>
      <c r="AL196" s="165"/>
      <c r="AM196" s="166">
        <f>+IF(AL196=[2]CONTROLES!$C$52,[2]CONTROLES!$D$52,[2]CONTROLES!$D$53)</f>
        <v>0</v>
      </c>
      <c r="AN196" s="165"/>
      <c r="AO196" s="166">
        <f>+IF(AN196=[2]CONTROLES!$C$54,[2]CONTROLES!$D$54,[2]CONTROLES!$D$55)</f>
        <v>0</v>
      </c>
      <c r="AP196" s="165"/>
      <c r="AQ196" s="166">
        <f>+IF(AP196=[2]CONTROLES!$C$56,[2]CONTROLES!$D$56,IF(AP196=[2]CONTROLES!$C$57,[2]CONTROLES!$D$57,[2]CONTROLES!$D$58))</f>
        <v>0</v>
      </c>
      <c r="AR196" s="165"/>
      <c r="AS196" s="166">
        <f>+IF(AR196=[2]CONTROLES!$C$59,[2]CONTROLES!$D$59,[2]CONTROLES!$D$60)</f>
        <v>0</v>
      </c>
      <c r="AT196" s="165"/>
      <c r="AU196" s="166">
        <f>+IF(AT196=[2]CONTROLES!$C$61,[2]CONTROLES!$D$61,[2]CONTROLES!$D$62)</f>
        <v>0</v>
      </c>
      <c r="AV196" s="165"/>
      <c r="AW196" s="167">
        <f>+IF(AV196=[2]CONTROLES!$C$63,[2]CONTROLES!$D$63,IF(AV196=[2]CONTROLES!$C$64,[2]CONTROLES!$D$64,[2]CONTROLES!$D$65))</f>
        <v>0</v>
      </c>
      <c r="AX196" s="167">
        <f t="shared" si="7"/>
        <v>0</v>
      </c>
      <c r="AY196" s="168" t="str">
        <f t="shared" si="8"/>
        <v>Débil</v>
      </c>
      <c r="AZ196" s="336"/>
      <c r="BA196" s="336"/>
      <c r="BB196" s="419"/>
      <c r="BC196" s="349"/>
      <c r="BD196" s="327"/>
      <c r="BE196" s="327"/>
      <c r="BF196" s="66"/>
      <c r="BG196" s="66"/>
      <c r="BH196" s="169"/>
      <c r="BI196" s="66"/>
      <c r="BJ196" s="66"/>
      <c r="BK196" s="66"/>
      <c r="BL196" s="66"/>
      <c r="BM196" s="66" t="s">
        <v>171</v>
      </c>
      <c r="BN196" s="327"/>
      <c r="BO196" s="185"/>
      <c r="BP196" s="185"/>
      <c r="BQ196" s="185"/>
      <c r="BR196" s="185"/>
      <c r="BS196" s="185"/>
      <c r="BT196" s="185"/>
      <c r="BU196" s="185"/>
      <c r="BV196" s="185"/>
      <c r="BW196" s="185"/>
      <c r="BX196" s="185"/>
      <c r="BY196" s="185"/>
      <c r="BZ196" s="185"/>
      <c r="CA196" s="185"/>
      <c r="CB196" s="185"/>
      <c r="CC196" s="185"/>
      <c r="CD196" s="185"/>
      <c r="CE196" s="185"/>
      <c r="CF196" s="185"/>
      <c r="CG196" s="327"/>
      <c r="CH196" s="327"/>
      <c r="CI196" s="327"/>
      <c r="CJ196" s="327"/>
      <c r="CK196" s="327"/>
      <c r="CL196" s="327"/>
      <c r="CM196" s="327"/>
      <c r="CN196" s="327"/>
      <c r="CO196" s="327"/>
      <c r="CP196" s="327"/>
      <c r="CQ196" s="327"/>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256"/>
      <c r="DU196" s="256"/>
      <c r="DV196" s="256"/>
      <c r="DW196" s="256"/>
      <c r="DX196" s="256"/>
      <c r="DY196" s="256"/>
      <c r="DZ196" s="256"/>
      <c r="EA196" s="256"/>
      <c r="EB196" s="256"/>
      <c r="EC196" s="327"/>
      <c r="ED196" s="327"/>
      <c r="EE196" s="327"/>
      <c r="EF196" s="327"/>
      <c r="EG196" s="327"/>
      <c r="EH196" s="327"/>
      <c r="EI196" s="327"/>
      <c r="EJ196" s="327"/>
      <c r="EK196" s="327"/>
    </row>
    <row r="197" spans="1:141" ht="39.75" hidden="1" customHeight="1" x14ac:dyDescent="0.2">
      <c r="A197" s="364"/>
      <c r="B197" s="369"/>
      <c r="C197" s="369"/>
      <c r="D197" s="369"/>
      <c r="E197" s="197"/>
      <c r="F197" s="366"/>
      <c r="G197" s="197"/>
      <c r="H197" s="372"/>
      <c r="I197" s="367"/>
      <c r="J197" s="188"/>
      <c r="K197" s="170"/>
      <c r="L197" s="170"/>
      <c r="M197" s="170"/>
      <c r="N197" s="170"/>
      <c r="O197" s="369"/>
      <c r="P197" s="336"/>
      <c r="Q197" s="349"/>
      <c r="R197" s="336"/>
      <c r="S197" s="349"/>
      <c r="T197" s="327"/>
      <c r="U197" s="162"/>
      <c r="V197" s="163"/>
      <c r="W197" s="163"/>
      <c r="X197" s="163"/>
      <c r="Y197" s="164" t="s">
        <v>115</v>
      </c>
      <c r="Z197" s="132">
        <f>+IF(Y197='Tabla Valoración controles'!$D$4,'Tabla Valoración controles'!$F$4,IF('Mapa Corrupcion'!Y197='Tabla Valoración controles'!$D$5,'Tabla Valoración controles'!$F$5,IF(Y197=FORMULAS!$A$10,0,'Tabla Valoración controles'!$F$6)))</f>
        <v>0</v>
      </c>
      <c r="AA197" s="164"/>
      <c r="AB197" s="133">
        <f>+IF(AA197='Tabla Valoración controles'!$D$7,'Tabla Valoración controles'!$F$7,IF(Y197=FORMULAS!$A$10,0,'Tabla Valoración controles'!$F$8))</f>
        <v>0</v>
      </c>
      <c r="AC197" s="164"/>
      <c r="AD197" s="132">
        <f>+IF(AC197='Tabla Valoración controles'!$D$9,'Tabla Valoración controles'!$F$9,IF(Y197=FORMULAS!$A$10,0,'Tabla Valoración controles'!$F$10))</f>
        <v>0</v>
      </c>
      <c r="AE197" s="164"/>
      <c r="AF197" s="132">
        <f>+IF(AE197='Tabla Valoración controles'!$D$9,'Tabla Valoración controles'!$F$9,IF(AA197=FORMULAS!$A$10,0,'Tabla Valoración controles'!$F$10))</f>
        <v>0</v>
      </c>
      <c r="AG197" s="164"/>
      <c r="AH197" s="132">
        <f>+IF(AG197='Tabla Valoración controles'!$D$13,'Tabla Valoración controles'!$F$13,'Tabla Valoración controles'!$F$14)</f>
        <v>0</v>
      </c>
      <c r="AI197" s="192">
        <f t="shared" si="6"/>
        <v>0</v>
      </c>
      <c r="AJ197" s="165"/>
      <c r="AK197" s="166">
        <f>+IF(AJ197=[2]CONTROLES!$C$50,[2]CONTROLES!$D$50,[2]CONTROLES!$D$51)</f>
        <v>0</v>
      </c>
      <c r="AL197" s="165"/>
      <c r="AM197" s="166">
        <f>+IF(AL197=[2]CONTROLES!$C$52,[2]CONTROLES!$D$52,[2]CONTROLES!$D$53)</f>
        <v>0</v>
      </c>
      <c r="AN197" s="165"/>
      <c r="AO197" s="166">
        <f>+IF(AN197=[2]CONTROLES!$C$54,[2]CONTROLES!$D$54,[2]CONTROLES!$D$55)</f>
        <v>0</v>
      </c>
      <c r="AP197" s="165"/>
      <c r="AQ197" s="166">
        <f>+IF(AP197=[2]CONTROLES!$C$56,[2]CONTROLES!$D$56,IF(AP197=[2]CONTROLES!$C$57,[2]CONTROLES!$D$57,[2]CONTROLES!$D$58))</f>
        <v>0</v>
      </c>
      <c r="AR197" s="165"/>
      <c r="AS197" s="166">
        <f>+IF(AR197=[2]CONTROLES!$C$59,[2]CONTROLES!$D$59,[2]CONTROLES!$D$60)</f>
        <v>0</v>
      </c>
      <c r="AT197" s="165"/>
      <c r="AU197" s="166">
        <f>+IF(AT197=[2]CONTROLES!$C$61,[2]CONTROLES!$D$61,[2]CONTROLES!$D$62)</f>
        <v>0</v>
      </c>
      <c r="AV197" s="165"/>
      <c r="AW197" s="167">
        <f>+IF(AV197=[2]CONTROLES!$C$63,[2]CONTROLES!$D$63,IF(AV197=[2]CONTROLES!$C$64,[2]CONTROLES!$D$64,[2]CONTROLES!$D$65))</f>
        <v>0</v>
      </c>
      <c r="AX197" s="167">
        <f t="shared" si="7"/>
        <v>0</v>
      </c>
      <c r="AY197" s="168" t="str">
        <f t="shared" si="8"/>
        <v>Débil</v>
      </c>
      <c r="AZ197" s="336"/>
      <c r="BA197" s="336"/>
      <c r="BB197" s="419"/>
      <c r="BC197" s="349"/>
      <c r="BD197" s="327"/>
      <c r="BE197" s="327"/>
      <c r="BF197" s="66"/>
      <c r="BG197" s="66"/>
      <c r="BH197" s="169"/>
      <c r="BI197" s="66"/>
      <c r="BJ197" s="66"/>
      <c r="BK197" s="66"/>
      <c r="BL197" s="66"/>
      <c r="BM197" s="66" t="s">
        <v>171</v>
      </c>
      <c r="BN197" s="327"/>
      <c r="BO197" s="185"/>
      <c r="BP197" s="185"/>
      <c r="BQ197" s="185"/>
      <c r="BR197" s="185"/>
      <c r="BS197" s="185"/>
      <c r="BT197" s="185"/>
      <c r="BU197" s="185"/>
      <c r="BV197" s="185"/>
      <c r="BW197" s="185"/>
      <c r="BX197" s="185"/>
      <c r="BY197" s="185"/>
      <c r="BZ197" s="185"/>
      <c r="CA197" s="185"/>
      <c r="CB197" s="185"/>
      <c r="CC197" s="185"/>
      <c r="CD197" s="185"/>
      <c r="CE197" s="185"/>
      <c r="CF197" s="185"/>
      <c r="CG197" s="327"/>
      <c r="CH197" s="327"/>
      <c r="CI197" s="327"/>
      <c r="CJ197" s="327"/>
      <c r="CK197" s="327"/>
      <c r="CL197" s="327"/>
      <c r="CM197" s="327"/>
      <c r="CN197" s="327"/>
      <c r="CO197" s="327"/>
      <c r="CP197" s="327"/>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256"/>
      <c r="DU197" s="256"/>
      <c r="DV197" s="256"/>
      <c r="DW197" s="256"/>
      <c r="DX197" s="256"/>
      <c r="DY197" s="256"/>
      <c r="DZ197" s="256"/>
      <c r="EA197" s="256"/>
      <c r="EB197" s="256"/>
      <c r="EC197" s="327"/>
      <c r="ED197" s="327"/>
      <c r="EE197" s="327"/>
      <c r="EF197" s="327"/>
      <c r="EG197" s="327"/>
      <c r="EH197" s="327"/>
      <c r="EI197" s="327"/>
      <c r="EJ197" s="327"/>
      <c r="EK197" s="327"/>
    </row>
    <row r="198" spans="1:141" ht="39.75" hidden="1" customHeight="1" x14ac:dyDescent="0.2">
      <c r="A198" s="364"/>
      <c r="B198" s="369"/>
      <c r="C198" s="369"/>
      <c r="D198" s="369"/>
      <c r="E198" s="197"/>
      <c r="F198" s="366"/>
      <c r="G198" s="197"/>
      <c r="H198" s="372"/>
      <c r="I198" s="367"/>
      <c r="J198" s="188"/>
      <c r="K198" s="170"/>
      <c r="L198" s="170"/>
      <c r="M198" s="170"/>
      <c r="N198" s="170"/>
      <c r="O198" s="369"/>
      <c r="P198" s="336"/>
      <c r="Q198" s="349"/>
      <c r="R198" s="336"/>
      <c r="S198" s="349"/>
      <c r="T198" s="327"/>
      <c r="U198" s="162"/>
      <c r="V198" s="163"/>
      <c r="W198" s="163"/>
      <c r="X198" s="163"/>
      <c r="Y198" s="164" t="s">
        <v>115</v>
      </c>
      <c r="Z198" s="132">
        <f>+IF(Y198='Tabla Valoración controles'!$D$4,'Tabla Valoración controles'!$F$4,IF('Mapa Corrupcion'!Y198='Tabla Valoración controles'!$D$5,'Tabla Valoración controles'!$F$5,IF(Y198=FORMULAS!$A$10,0,'Tabla Valoración controles'!$F$6)))</f>
        <v>0</v>
      </c>
      <c r="AA198" s="164"/>
      <c r="AB198" s="133">
        <f>+IF(AA198='Tabla Valoración controles'!$D$7,'Tabla Valoración controles'!$F$7,IF(Y198=FORMULAS!$A$10,0,'Tabla Valoración controles'!$F$8))</f>
        <v>0</v>
      </c>
      <c r="AC198" s="164"/>
      <c r="AD198" s="132">
        <f>+IF(AC198='Tabla Valoración controles'!$D$9,'Tabla Valoración controles'!$F$9,IF(Y198=FORMULAS!$A$10,0,'Tabla Valoración controles'!$F$10))</f>
        <v>0</v>
      </c>
      <c r="AE198" s="164"/>
      <c r="AF198" s="132">
        <f>+IF(AE198='Tabla Valoración controles'!$D$9,'Tabla Valoración controles'!$F$9,IF(AA198=FORMULAS!$A$10,0,'Tabla Valoración controles'!$F$10))</f>
        <v>0</v>
      </c>
      <c r="AG198" s="164"/>
      <c r="AH198" s="132">
        <f>+IF(AG198='Tabla Valoración controles'!$D$13,'Tabla Valoración controles'!$F$13,'Tabla Valoración controles'!$F$14)</f>
        <v>0</v>
      </c>
      <c r="AI198" s="192">
        <f t="shared" si="6"/>
        <v>0</v>
      </c>
      <c r="AJ198" s="165"/>
      <c r="AK198" s="166">
        <f>+IF(AJ198=[2]CONTROLES!$C$50,[2]CONTROLES!$D$50,[2]CONTROLES!$D$51)</f>
        <v>0</v>
      </c>
      <c r="AL198" s="165"/>
      <c r="AM198" s="166">
        <f>+IF(AL198=[2]CONTROLES!$C$52,[2]CONTROLES!$D$52,[2]CONTROLES!$D$53)</f>
        <v>0</v>
      </c>
      <c r="AN198" s="165"/>
      <c r="AO198" s="166">
        <f>+IF(AN198=[2]CONTROLES!$C$54,[2]CONTROLES!$D$54,[2]CONTROLES!$D$55)</f>
        <v>0</v>
      </c>
      <c r="AP198" s="165"/>
      <c r="AQ198" s="166">
        <f>+IF(AP198=[2]CONTROLES!$C$56,[2]CONTROLES!$D$56,IF(AP198=[2]CONTROLES!$C$57,[2]CONTROLES!$D$57,[2]CONTROLES!$D$58))</f>
        <v>0</v>
      </c>
      <c r="AR198" s="165"/>
      <c r="AS198" s="166">
        <f>+IF(AR198=[2]CONTROLES!$C$59,[2]CONTROLES!$D$59,[2]CONTROLES!$D$60)</f>
        <v>0</v>
      </c>
      <c r="AT198" s="165"/>
      <c r="AU198" s="166">
        <f>+IF(AT198=[2]CONTROLES!$C$61,[2]CONTROLES!$D$61,[2]CONTROLES!$D$62)</f>
        <v>0</v>
      </c>
      <c r="AV198" s="165"/>
      <c r="AW198" s="167">
        <f>+IF(AV198=[2]CONTROLES!$C$63,[2]CONTROLES!$D$63,IF(AV198=[2]CONTROLES!$C$64,[2]CONTROLES!$D$64,[2]CONTROLES!$D$65))</f>
        <v>0</v>
      </c>
      <c r="AX198" s="167">
        <f t="shared" si="7"/>
        <v>0</v>
      </c>
      <c r="AY198" s="168" t="str">
        <f t="shared" si="8"/>
        <v>Débil</v>
      </c>
      <c r="AZ198" s="336"/>
      <c r="BA198" s="336"/>
      <c r="BB198" s="419"/>
      <c r="BC198" s="349"/>
      <c r="BD198" s="327"/>
      <c r="BE198" s="327"/>
      <c r="BF198" s="66"/>
      <c r="BG198" s="66"/>
      <c r="BH198" s="169"/>
      <c r="BI198" s="66"/>
      <c r="BJ198" s="66"/>
      <c r="BK198" s="66"/>
      <c r="BL198" s="66"/>
      <c r="BM198" s="66" t="s">
        <v>171</v>
      </c>
      <c r="BN198" s="327"/>
      <c r="BO198" s="185"/>
      <c r="BP198" s="185"/>
      <c r="BQ198" s="185"/>
      <c r="BR198" s="185"/>
      <c r="BS198" s="185"/>
      <c r="BT198" s="185"/>
      <c r="BU198" s="185"/>
      <c r="BV198" s="185"/>
      <c r="BW198" s="185"/>
      <c r="BX198" s="185"/>
      <c r="BY198" s="185"/>
      <c r="BZ198" s="185"/>
      <c r="CA198" s="185"/>
      <c r="CB198" s="185"/>
      <c r="CC198" s="185"/>
      <c r="CD198" s="185"/>
      <c r="CE198" s="185"/>
      <c r="CF198" s="185"/>
      <c r="CG198" s="327"/>
      <c r="CH198" s="327"/>
      <c r="CI198" s="327"/>
      <c r="CJ198" s="327"/>
      <c r="CK198" s="327"/>
      <c r="CL198" s="327"/>
      <c r="CM198" s="327"/>
      <c r="CN198" s="327"/>
      <c r="CO198" s="327"/>
      <c r="CP198" s="327"/>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256"/>
      <c r="DU198" s="256"/>
      <c r="DV198" s="256"/>
      <c r="DW198" s="256"/>
      <c r="DX198" s="256"/>
      <c r="DY198" s="256"/>
      <c r="DZ198" s="256"/>
      <c r="EA198" s="256"/>
      <c r="EB198" s="256"/>
      <c r="EC198" s="327"/>
      <c r="ED198" s="327"/>
      <c r="EE198" s="327"/>
      <c r="EF198" s="327"/>
      <c r="EG198" s="327"/>
      <c r="EH198" s="327"/>
      <c r="EI198" s="327"/>
      <c r="EJ198" s="327"/>
      <c r="EK198" s="327"/>
    </row>
    <row r="199" spans="1:141" ht="39.75" hidden="1" customHeight="1" x14ac:dyDescent="0.2">
      <c r="A199" s="364"/>
      <c r="B199" s="369"/>
      <c r="C199" s="369"/>
      <c r="D199" s="369"/>
      <c r="E199" s="197"/>
      <c r="F199" s="366"/>
      <c r="G199" s="197"/>
      <c r="H199" s="372"/>
      <c r="I199" s="367"/>
      <c r="J199" s="188"/>
      <c r="K199" s="170"/>
      <c r="L199" s="170"/>
      <c r="M199" s="170"/>
      <c r="N199" s="170"/>
      <c r="O199" s="369"/>
      <c r="P199" s="336"/>
      <c r="Q199" s="349"/>
      <c r="R199" s="336"/>
      <c r="S199" s="349"/>
      <c r="T199" s="327"/>
      <c r="U199" s="162"/>
      <c r="V199" s="163"/>
      <c r="W199" s="163"/>
      <c r="X199" s="163"/>
      <c r="Y199" s="164" t="s">
        <v>115</v>
      </c>
      <c r="Z199" s="132">
        <f>+IF(Y199='Tabla Valoración controles'!$D$4,'Tabla Valoración controles'!$F$4,IF('Mapa Corrupcion'!Y199='Tabla Valoración controles'!$D$5,'Tabla Valoración controles'!$F$5,IF(Y199=FORMULAS!$A$10,0,'Tabla Valoración controles'!$F$6)))</f>
        <v>0</v>
      </c>
      <c r="AA199" s="164"/>
      <c r="AB199" s="133">
        <f>+IF(AA199='Tabla Valoración controles'!$D$7,'Tabla Valoración controles'!$F$7,IF(Y199=FORMULAS!$A$10,0,'Tabla Valoración controles'!$F$8))</f>
        <v>0</v>
      </c>
      <c r="AC199" s="164"/>
      <c r="AD199" s="132">
        <f>+IF(AC199='Tabla Valoración controles'!$D$9,'Tabla Valoración controles'!$F$9,IF(Y199=FORMULAS!$A$10,0,'Tabla Valoración controles'!$F$10))</f>
        <v>0</v>
      </c>
      <c r="AE199" s="164"/>
      <c r="AF199" s="132">
        <f>+IF(AE199='Tabla Valoración controles'!$D$9,'Tabla Valoración controles'!$F$9,IF(AA199=FORMULAS!$A$10,0,'Tabla Valoración controles'!$F$10))</f>
        <v>0</v>
      </c>
      <c r="AG199" s="164"/>
      <c r="AH199" s="132">
        <f>+IF(AG199='Tabla Valoración controles'!$D$13,'Tabla Valoración controles'!$F$13,'Tabla Valoración controles'!$F$14)</f>
        <v>0</v>
      </c>
      <c r="AI199" s="192">
        <f t="shared" si="6"/>
        <v>0</v>
      </c>
      <c r="AJ199" s="165"/>
      <c r="AK199" s="166">
        <f>+IF(AJ199=[2]CONTROLES!$C$50,[2]CONTROLES!$D$50,[2]CONTROLES!$D$51)</f>
        <v>0</v>
      </c>
      <c r="AL199" s="165"/>
      <c r="AM199" s="166">
        <f>+IF(AL199=[2]CONTROLES!$C$52,[2]CONTROLES!$D$52,[2]CONTROLES!$D$53)</f>
        <v>0</v>
      </c>
      <c r="AN199" s="165"/>
      <c r="AO199" s="166">
        <f>+IF(AN199=[2]CONTROLES!$C$54,[2]CONTROLES!$D$54,[2]CONTROLES!$D$55)</f>
        <v>0</v>
      </c>
      <c r="AP199" s="165"/>
      <c r="AQ199" s="166">
        <f>+IF(AP199=[2]CONTROLES!$C$56,[2]CONTROLES!$D$56,IF(AP199=[2]CONTROLES!$C$57,[2]CONTROLES!$D$57,[2]CONTROLES!$D$58))</f>
        <v>0</v>
      </c>
      <c r="AR199" s="165"/>
      <c r="AS199" s="166">
        <f>+IF(AR199=[2]CONTROLES!$C$59,[2]CONTROLES!$D$59,[2]CONTROLES!$D$60)</f>
        <v>0</v>
      </c>
      <c r="AT199" s="165"/>
      <c r="AU199" s="166">
        <f>+IF(AT199=[2]CONTROLES!$C$61,[2]CONTROLES!$D$61,[2]CONTROLES!$D$62)</f>
        <v>0</v>
      </c>
      <c r="AV199" s="165"/>
      <c r="AW199" s="167">
        <f>+IF(AV199=[2]CONTROLES!$C$63,[2]CONTROLES!$D$63,IF(AV199=[2]CONTROLES!$C$64,[2]CONTROLES!$D$64,[2]CONTROLES!$D$65))</f>
        <v>0</v>
      </c>
      <c r="AX199" s="167">
        <f t="shared" si="7"/>
        <v>0</v>
      </c>
      <c r="AY199" s="168" t="str">
        <f t="shared" si="8"/>
        <v>Débil</v>
      </c>
      <c r="AZ199" s="336"/>
      <c r="BA199" s="336"/>
      <c r="BB199" s="419"/>
      <c r="BC199" s="349"/>
      <c r="BD199" s="327"/>
      <c r="BE199" s="327"/>
      <c r="BF199" s="66"/>
      <c r="BG199" s="66"/>
      <c r="BH199" s="169"/>
      <c r="BI199" s="66"/>
      <c r="BJ199" s="66"/>
      <c r="BK199" s="66"/>
      <c r="BL199" s="66"/>
      <c r="BM199" s="66" t="s">
        <v>171</v>
      </c>
      <c r="BN199" s="327"/>
      <c r="BO199" s="185"/>
      <c r="BP199" s="185"/>
      <c r="BQ199" s="185"/>
      <c r="BR199" s="185"/>
      <c r="BS199" s="185"/>
      <c r="BT199" s="185"/>
      <c r="BU199" s="185"/>
      <c r="BV199" s="185"/>
      <c r="BW199" s="185"/>
      <c r="BX199" s="185"/>
      <c r="BY199" s="185"/>
      <c r="BZ199" s="185"/>
      <c r="CA199" s="185"/>
      <c r="CB199" s="185"/>
      <c r="CC199" s="185"/>
      <c r="CD199" s="185"/>
      <c r="CE199" s="185"/>
      <c r="CF199" s="185"/>
      <c r="CG199" s="327"/>
      <c r="CH199" s="327"/>
      <c r="CI199" s="327"/>
      <c r="CJ199" s="327"/>
      <c r="CK199" s="327"/>
      <c r="CL199" s="327"/>
      <c r="CM199" s="327"/>
      <c r="CN199" s="327"/>
      <c r="CO199" s="327"/>
      <c r="CP199" s="327"/>
      <c r="CQ199" s="327"/>
      <c r="CR199" s="327"/>
      <c r="CS199" s="327"/>
      <c r="CT199" s="327"/>
      <c r="CU199" s="327"/>
      <c r="CV199" s="327"/>
      <c r="CW199" s="327"/>
      <c r="CX199" s="327"/>
      <c r="CY199" s="327"/>
      <c r="CZ199" s="327"/>
      <c r="DA199" s="327"/>
      <c r="DB199" s="327"/>
      <c r="DC199" s="327"/>
      <c r="DD199" s="327"/>
      <c r="DE199" s="327"/>
      <c r="DF199" s="327"/>
      <c r="DG199" s="327"/>
      <c r="DH199" s="327"/>
      <c r="DI199" s="327"/>
      <c r="DJ199" s="327"/>
      <c r="DK199" s="327"/>
      <c r="DL199" s="327"/>
      <c r="DM199" s="327"/>
      <c r="DN199" s="327"/>
      <c r="DO199" s="327"/>
      <c r="DP199" s="327"/>
      <c r="DQ199" s="327"/>
      <c r="DR199" s="327"/>
      <c r="DS199" s="327"/>
      <c r="DT199" s="256"/>
      <c r="DU199" s="256"/>
      <c r="DV199" s="256"/>
      <c r="DW199" s="256"/>
      <c r="DX199" s="256"/>
      <c r="DY199" s="256"/>
      <c r="DZ199" s="256"/>
      <c r="EA199" s="256"/>
      <c r="EB199" s="256"/>
      <c r="EC199" s="327"/>
      <c r="ED199" s="327"/>
      <c r="EE199" s="327"/>
      <c r="EF199" s="327"/>
      <c r="EG199" s="327"/>
      <c r="EH199" s="327"/>
      <c r="EI199" s="327"/>
      <c r="EJ199" s="327"/>
      <c r="EK199" s="327"/>
    </row>
    <row r="200" spans="1:141" ht="39.75" hidden="1" customHeight="1" x14ac:dyDescent="0.2">
      <c r="A200" s="365"/>
      <c r="B200" s="370"/>
      <c r="C200" s="370"/>
      <c r="D200" s="370"/>
      <c r="E200" s="197"/>
      <c r="F200" s="366"/>
      <c r="G200" s="197"/>
      <c r="H200" s="373"/>
      <c r="I200" s="367"/>
      <c r="J200" s="189"/>
      <c r="K200" s="171"/>
      <c r="L200" s="171"/>
      <c r="M200" s="171"/>
      <c r="N200" s="171"/>
      <c r="O200" s="370"/>
      <c r="P200" s="337"/>
      <c r="Q200" s="350"/>
      <c r="R200" s="337"/>
      <c r="S200" s="350"/>
      <c r="T200" s="328"/>
      <c r="U200" s="162"/>
      <c r="V200" s="163"/>
      <c r="W200" s="163"/>
      <c r="X200" s="163"/>
      <c r="Y200" s="164" t="s">
        <v>115</v>
      </c>
      <c r="Z200" s="132">
        <f>+IF(Y200='Tabla Valoración controles'!$D$4,'Tabla Valoración controles'!$F$4,IF('Mapa Corrupcion'!Y200='Tabla Valoración controles'!$D$5,'Tabla Valoración controles'!$F$5,IF(Y200=FORMULAS!$A$10,0,'Tabla Valoración controles'!$F$6)))</f>
        <v>0</v>
      </c>
      <c r="AA200" s="164"/>
      <c r="AB200" s="133">
        <f>+IF(AA200='Tabla Valoración controles'!$D$7,'Tabla Valoración controles'!$F$7,IF(Y200=FORMULAS!$A$10,0,'Tabla Valoración controles'!$F$8))</f>
        <v>0</v>
      </c>
      <c r="AC200" s="164"/>
      <c r="AD200" s="132">
        <f>+IF(AC200='Tabla Valoración controles'!$D$9,'Tabla Valoración controles'!$F$9,IF(Y200=FORMULAS!$A$10,0,'Tabla Valoración controles'!$F$10))</f>
        <v>0</v>
      </c>
      <c r="AE200" s="164"/>
      <c r="AF200" s="132">
        <f>+IF(AE200='Tabla Valoración controles'!$D$9,'Tabla Valoración controles'!$F$9,IF(AA200=FORMULAS!$A$10,0,'Tabla Valoración controles'!$F$10))</f>
        <v>0</v>
      </c>
      <c r="AG200" s="164"/>
      <c r="AH200" s="132">
        <f>+IF(AG200='Tabla Valoración controles'!$D$13,'Tabla Valoración controles'!$F$13,'Tabla Valoración controles'!$F$14)</f>
        <v>0</v>
      </c>
      <c r="AI200" s="192">
        <f t="shared" si="6"/>
        <v>0</v>
      </c>
      <c r="AJ200" s="165"/>
      <c r="AK200" s="166">
        <f>+IF(AJ200=[2]CONTROLES!$C$50,[2]CONTROLES!$D$50,[2]CONTROLES!$D$51)</f>
        <v>0</v>
      </c>
      <c r="AL200" s="165"/>
      <c r="AM200" s="166">
        <f>+IF(AL200=[2]CONTROLES!$C$52,[2]CONTROLES!$D$52,[2]CONTROLES!$D$53)</f>
        <v>0</v>
      </c>
      <c r="AN200" s="165"/>
      <c r="AO200" s="166">
        <f>+IF(AN200=[2]CONTROLES!$C$54,[2]CONTROLES!$D$54,[2]CONTROLES!$D$55)</f>
        <v>0</v>
      </c>
      <c r="AP200" s="165"/>
      <c r="AQ200" s="166">
        <f>+IF(AP200=[2]CONTROLES!$C$56,[2]CONTROLES!$D$56,IF(AP200=[2]CONTROLES!$C$57,[2]CONTROLES!$D$57,[2]CONTROLES!$D$58))</f>
        <v>0</v>
      </c>
      <c r="AR200" s="165"/>
      <c r="AS200" s="166">
        <f>+IF(AR200=[2]CONTROLES!$C$59,[2]CONTROLES!$D$59,[2]CONTROLES!$D$60)</f>
        <v>0</v>
      </c>
      <c r="AT200" s="165"/>
      <c r="AU200" s="166">
        <f>+IF(AT200=[2]CONTROLES!$C$61,[2]CONTROLES!$D$61,[2]CONTROLES!$D$62)</f>
        <v>0</v>
      </c>
      <c r="AV200" s="165"/>
      <c r="AW200" s="167">
        <f>+IF(AV200=[2]CONTROLES!$C$63,[2]CONTROLES!$D$63,IF(AV200=[2]CONTROLES!$C$64,[2]CONTROLES!$D$64,[2]CONTROLES!$D$65))</f>
        <v>0</v>
      </c>
      <c r="AX200" s="167">
        <f t="shared" si="7"/>
        <v>0</v>
      </c>
      <c r="AY200" s="168" t="str">
        <f t="shared" si="8"/>
        <v>Débil</v>
      </c>
      <c r="AZ200" s="337"/>
      <c r="BA200" s="337"/>
      <c r="BB200" s="419"/>
      <c r="BC200" s="350"/>
      <c r="BD200" s="328"/>
      <c r="BE200" s="328"/>
      <c r="BF200" s="66"/>
      <c r="BG200" s="66"/>
      <c r="BH200" s="169"/>
      <c r="BI200" s="66"/>
      <c r="BJ200" s="66"/>
      <c r="BK200" s="66"/>
      <c r="BL200" s="66"/>
      <c r="BM200" s="66" t="s">
        <v>171</v>
      </c>
      <c r="BN200" s="328"/>
      <c r="BO200" s="186"/>
      <c r="BP200" s="186"/>
      <c r="BQ200" s="186"/>
      <c r="BR200" s="186"/>
      <c r="BS200" s="186"/>
      <c r="BT200" s="186"/>
      <c r="BU200" s="186"/>
      <c r="BV200" s="186"/>
      <c r="BW200" s="186"/>
      <c r="BX200" s="186"/>
      <c r="BY200" s="186"/>
      <c r="BZ200" s="186"/>
      <c r="CA200" s="186"/>
      <c r="CB200" s="186"/>
      <c r="CC200" s="186"/>
      <c r="CD200" s="186"/>
      <c r="CE200" s="186"/>
      <c r="CF200" s="186"/>
      <c r="CG200" s="328"/>
      <c r="CH200" s="328"/>
      <c r="CI200" s="328"/>
      <c r="CJ200" s="328"/>
      <c r="CK200" s="328"/>
      <c r="CL200" s="328"/>
      <c r="CM200" s="328"/>
      <c r="CN200" s="328"/>
      <c r="CO200" s="328"/>
      <c r="CP200" s="328"/>
      <c r="CQ200" s="328"/>
      <c r="CR200" s="328"/>
      <c r="CS200" s="328"/>
      <c r="CT200" s="328"/>
      <c r="CU200" s="328"/>
      <c r="CV200" s="328"/>
      <c r="CW200" s="328"/>
      <c r="CX200" s="328"/>
      <c r="CY200" s="328"/>
      <c r="CZ200" s="328"/>
      <c r="DA200" s="328"/>
      <c r="DB200" s="328"/>
      <c r="DC200" s="328"/>
      <c r="DD200" s="328"/>
      <c r="DE200" s="328"/>
      <c r="DF200" s="328"/>
      <c r="DG200" s="328"/>
      <c r="DH200" s="328"/>
      <c r="DI200" s="328"/>
      <c r="DJ200" s="328"/>
      <c r="DK200" s="328"/>
      <c r="DL200" s="328"/>
      <c r="DM200" s="328"/>
      <c r="DN200" s="328"/>
      <c r="DO200" s="328"/>
      <c r="DP200" s="328"/>
      <c r="DQ200" s="328"/>
      <c r="DR200" s="328"/>
      <c r="DS200" s="328"/>
      <c r="DT200" s="257"/>
      <c r="DU200" s="257"/>
      <c r="DV200" s="257"/>
      <c r="DW200" s="257"/>
      <c r="DX200" s="257"/>
      <c r="DY200" s="257"/>
      <c r="DZ200" s="257"/>
      <c r="EA200" s="257"/>
      <c r="EB200" s="257"/>
      <c r="EC200" s="328"/>
      <c r="ED200" s="328"/>
      <c r="EE200" s="328"/>
      <c r="EF200" s="328"/>
      <c r="EG200" s="328"/>
      <c r="EH200" s="328"/>
      <c r="EI200" s="328"/>
      <c r="EJ200" s="328"/>
      <c r="EK200" s="328"/>
    </row>
    <row r="201" spans="1:141" ht="39.75" hidden="1" customHeight="1" x14ac:dyDescent="0.2">
      <c r="A201" s="363"/>
      <c r="B201" s="368" t="s">
        <v>121</v>
      </c>
      <c r="C201" s="368" t="str">
        <f>VLOOKUP(B201,FORMULAS!$A$30:$B$46,2,0)</f>
        <v>OBJETIVO PROCESO</v>
      </c>
      <c r="D201" s="368" t="str">
        <f>VLOOKUP(B201,FORMULAS!$A$30:$C$46,3,0)</f>
        <v>RESPONSABLE</v>
      </c>
      <c r="E201" s="197"/>
      <c r="F201" s="366"/>
      <c r="G201" s="197"/>
      <c r="H201" s="371"/>
      <c r="I201" s="367"/>
      <c r="J201" s="187"/>
      <c r="K201" s="161"/>
      <c r="L201" s="161"/>
      <c r="M201" s="161"/>
      <c r="N201" s="161"/>
      <c r="O201" s="368" t="s">
        <v>3</v>
      </c>
      <c r="P201" s="335" t="str">
        <f>VLOOKUP(O201,FORMULAS!$A$77:$B$82,2,0)</f>
        <v>Probabilidad</v>
      </c>
      <c r="Q201" s="348" t="str">
        <f>+P201</f>
        <v>Probabilidad</v>
      </c>
      <c r="R201" s="335" t="e">
        <f>VLOOKUP(A201,'Impacto Ri Inhe'!$B$5:$AF$41,31,1)</f>
        <v>#N/A</v>
      </c>
      <c r="S201" s="348" t="e">
        <f>CONCATENATE(R201,"-",Q201)</f>
        <v>#N/A</v>
      </c>
      <c r="T201" s="326" t="e">
        <f>VLOOKUP(S201,FORMULAS!$I$77:$J$97,2,0)</f>
        <v>#N/A</v>
      </c>
      <c r="U201" s="162"/>
      <c r="V201" s="163"/>
      <c r="W201" s="163"/>
      <c r="X201" s="163"/>
      <c r="Y201" s="164" t="s">
        <v>115</v>
      </c>
      <c r="Z201" s="132">
        <f>+IF(Y201='Tabla Valoración controles'!$D$4,'Tabla Valoración controles'!$F$4,IF('Mapa Corrupcion'!Y201='Tabla Valoración controles'!$D$5,'Tabla Valoración controles'!$F$5,IF(Y201=FORMULAS!$A$10,0,'Tabla Valoración controles'!$F$6)))</f>
        <v>0</v>
      </c>
      <c r="AA201" s="164"/>
      <c r="AB201" s="133">
        <f>+IF(AA201='Tabla Valoración controles'!$D$7,'Tabla Valoración controles'!$F$7,IF(Y201=FORMULAS!$A$10,0,'Tabla Valoración controles'!$F$8))</f>
        <v>0</v>
      </c>
      <c r="AC201" s="164"/>
      <c r="AD201" s="132">
        <f>+IF(AC201='Tabla Valoración controles'!$D$9,'Tabla Valoración controles'!$F$9,IF(Y201=FORMULAS!$A$10,0,'Tabla Valoración controles'!$F$10))</f>
        <v>0</v>
      </c>
      <c r="AE201" s="164"/>
      <c r="AF201" s="132">
        <f>+IF(AE201='Tabla Valoración controles'!$D$9,'Tabla Valoración controles'!$F$9,IF(AA201=FORMULAS!$A$10,0,'Tabla Valoración controles'!$F$10))</f>
        <v>0</v>
      </c>
      <c r="AG201" s="164"/>
      <c r="AH201" s="132">
        <f>+IF(AG201='Tabla Valoración controles'!$D$13,'Tabla Valoración controles'!$F$13,'Tabla Valoración controles'!$F$14)</f>
        <v>0</v>
      </c>
      <c r="AI201" s="192">
        <f t="shared" ref="AI201:AI221" si="9">+Z201+AB201+AD201</f>
        <v>0</v>
      </c>
      <c r="AJ201" s="165"/>
      <c r="AK201" s="166">
        <f>+IF(AJ201=[2]CONTROLES!$C$50,[2]CONTROLES!$D$50,[2]CONTROLES!$D$51)</f>
        <v>0</v>
      </c>
      <c r="AL201" s="165"/>
      <c r="AM201" s="166">
        <f>+IF(AL201=[2]CONTROLES!$C$52,[2]CONTROLES!$D$52,[2]CONTROLES!$D$53)</f>
        <v>0</v>
      </c>
      <c r="AN201" s="165"/>
      <c r="AO201" s="166">
        <f>+IF(AN201=[2]CONTROLES!$C$54,[2]CONTROLES!$D$54,[2]CONTROLES!$D$55)</f>
        <v>0</v>
      </c>
      <c r="AP201" s="165"/>
      <c r="AQ201" s="166">
        <f>+IF(AP201=[2]CONTROLES!$C$56,[2]CONTROLES!$D$56,IF(AP201=[2]CONTROLES!$C$57,[2]CONTROLES!$D$57,[2]CONTROLES!$D$58))</f>
        <v>0</v>
      </c>
      <c r="AR201" s="165"/>
      <c r="AS201" s="166">
        <f>+IF(AR201=[2]CONTROLES!$C$59,[2]CONTROLES!$D$59,[2]CONTROLES!$D$60)</f>
        <v>0</v>
      </c>
      <c r="AT201" s="165"/>
      <c r="AU201" s="166">
        <f>+IF(AT201=[2]CONTROLES!$C$61,[2]CONTROLES!$D$61,[2]CONTROLES!$D$62)</f>
        <v>0</v>
      </c>
      <c r="AV201" s="165"/>
      <c r="AW201" s="167">
        <f>+IF(AV201=[2]CONTROLES!$C$63,[2]CONTROLES!$D$63,IF(AV201=[2]CONTROLES!$C$64,[2]CONTROLES!$D$64,[2]CONTROLES!$D$65))</f>
        <v>0</v>
      </c>
      <c r="AX201" s="167">
        <f t="shared" si="7"/>
        <v>0</v>
      </c>
      <c r="AY201" s="168" t="str">
        <f t="shared" si="8"/>
        <v>Débil</v>
      </c>
      <c r="AZ201" s="335" t="s">
        <v>3</v>
      </c>
      <c r="BA201" s="335" t="str">
        <f>VLOOKUP(AZ201,FORMULAS!$A$77:$B$82,2,0)</f>
        <v>Probabilidad</v>
      </c>
      <c r="BB201" s="418" t="e">
        <f>+R201</f>
        <v>#N/A</v>
      </c>
      <c r="BC201" s="348" t="e">
        <f>CONCATENATE(BB201,"-",BA201)</f>
        <v>#N/A</v>
      </c>
      <c r="BD201" s="326" t="e">
        <f>VLOOKUP(BC201,FORMULAS!$I$77:$J$97,2,0)</f>
        <v>#N/A</v>
      </c>
      <c r="BE201" s="326"/>
      <c r="BF201" s="66"/>
      <c r="BG201" s="66"/>
      <c r="BH201" s="169"/>
      <c r="BI201" s="66"/>
      <c r="BJ201" s="66"/>
      <c r="BK201" s="66"/>
      <c r="BL201" s="66"/>
      <c r="BM201" s="66" t="s">
        <v>171</v>
      </c>
      <c r="BN201" s="326"/>
      <c r="BO201" s="184"/>
      <c r="BP201" s="184"/>
      <c r="BQ201" s="184"/>
      <c r="BR201" s="184"/>
      <c r="BS201" s="184"/>
      <c r="BT201" s="184"/>
      <c r="BU201" s="184"/>
      <c r="BV201" s="184"/>
      <c r="BW201" s="184"/>
      <c r="BX201" s="184"/>
      <c r="BY201" s="184"/>
      <c r="BZ201" s="184"/>
      <c r="CA201" s="184"/>
      <c r="CB201" s="184"/>
      <c r="CC201" s="184"/>
      <c r="CD201" s="184"/>
      <c r="CE201" s="184"/>
      <c r="CF201" s="184"/>
      <c r="CG201" s="326"/>
      <c r="CH201" s="326"/>
      <c r="CI201" s="326"/>
      <c r="CJ201" s="326"/>
      <c r="CK201" s="326"/>
      <c r="CL201" s="326"/>
      <c r="CM201" s="326"/>
      <c r="CN201" s="326"/>
      <c r="CO201" s="326"/>
      <c r="CP201" s="326"/>
      <c r="CQ201" s="326"/>
      <c r="CR201" s="326"/>
      <c r="CS201" s="326"/>
      <c r="CT201" s="326"/>
      <c r="CU201" s="326"/>
      <c r="CV201" s="326"/>
      <c r="CW201" s="326"/>
      <c r="CX201" s="326"/>
      <c r="CY201" s="326"/>
      <c r="CZ201" s="326"/>
      <c r="DA201" s="326"/>
      <c r="DB201" s="326"/>
      <c r="DC201" s="326"/>
      <c r="DD201" s="326"/>
      <c r="DE201" s="326"/>
      <c r="DF201" s="326"/>
      <c r="DG201" s="326"/>
      <c r="DH201" s="326"/>
      <c r="DI201" s="326"/>
      <c r="DJ201" s="326"/>
      <c r="DK201" s="326"/>
      <c r="DL201" s="326"/>
      <c r="DM201" s="326"/>
      <c r="DN201" s="326"/>
      <c r="DO201" s="326"/>
      <c r="DP201" s="326"/>
      <c r="DQ201" s="326"/>
      <c r="DR201" s="326"/>
      <c r="DS201" s="326"/>
      <c r="DT201" s="326"/>
      <c r="DU201" s="326"/>
      <c r="DV201" s="326"/>
      <c r="DW201" s="326"/>
      <c r="DX201" s="326"/>
      <c r="DY201" s="326"/>
      <c r="DZ201" s="326"/>
      <c r="EA201" s="326"/>
      <c r="EB201" s="326"/>
      <c r="EC201" s="326"/>
      <c r="ED201" s="326"/>
      <c r="EE201" s="326"/>
      <c r="EF201" s="326"/>
      <c r="EG201" s="326"/>
      <c r="EH201" s="326"/>
      <c r="EI201" s="326"/>
      <c r="EJ201" s="326"/>
      <c r="EK201" s="326"/>
    </row>
    <row r="202" spans="1:141" ht="39.75" hidden="1" customHeight="1" x14ac:dyDescent="0.2">
      <c r="A202" s="364"/>
      <c r="B202" s="369"/>
      <c r="C202" s="369"/>
      <c r="D202" s="369"/>
      <c r="E202" s="197"/>
      <c r="F202" s="366"/>
      <c r="G202" s="197"/>
      <c r="H202" s="372"/>
      <c r="I202" s="367"/>
      <c r="J202" s="188"/>
      <c r="K202" s="170"/>
      <c r="L202" s="170"/>
      <c r="M202" s="170"/>
      <c r="N202" s="170"/>
      <c r="O202" s="369"/>
      <c r="P202" s="336"/>
      <c r="Q202" s="349"/>
      <c r="R202" s="336"/>
      <c r="S202" s="349"/>
      <c r="T202" s="327"/>
      <c r="U202" s="162"/>
      <c r="V202" s="163"/>
      <c r="W202" s="163"/>
      <c r="X202" s="163"/>
      <c r="Y202" s="164" t="s">
        <v>115</v>
      </c>
      <c r="Z202" s="132">
        <f>+IF(Y202='Tabla Valoración controles'!$D$4,'Tabla Valoración controles'!$F$4,IF('Mapa Corrupcion'!Y202='Tabla Valoración controles'!$D$5,'Tabla Valoración controles'!$F$5,IF(Y202=FORMULAS!$A$10,0,'Tabla Valoración controles'!$F$6)))</f>
        <v>0</v>
      </c>
      <c r="AA202" s="164"/>
      <c r="AB202" s="133">
        <f>+IF(AA202='Tabla Valoración controles'!$D$7,'Tabla Valoración controles'!$F$7,IF(Y202=FORMULAS!$A$10,0,'Tabla Valoración controles'!$F$8))</f>
        <v>0</v>
      </c>
      <c r="AC202" s="164"/>
      <c r="AD202" s="132">
        <f>+IF(AC202='Tabla Valoración controles'!$D$9,'Tabla Valoración controles'!$F$9,IF(Y202=FORMULAS!$A$10,0,'Tabla Valoración controles'!$F$10))</f>
        <v>0</v>
      </c>
      <c r="AE202" s="164"/>
      <c r="AF202" s="132">
        <f>+IF(AE202='Tabla Valoración controles'!$D$9,'Tabla Valoración controles'!$F$9,IF(AA202=FORMULAS!$A$10,0,'Tabla Valoración controles'!$F$10))</f>
        <v>0</v>
      </c>
      <c r="AG202" s="164"/>
      <c r="AH202" s="132">
        <f>+IF(AG202='Tabla Valoración controles'!$D$13,'Tabla Valoración controles'!$F$13,'Tabla Valoración controles'!$F$14)</f>
        <v>0</v>
      </c>
      <c r="AI202" s="192">
        <f t="shared" si="9"/>
        <v>0</v>
      </c>
      <c r="AJ202" s="165"/>
      <c r="AK202" s="166">
        <f>+IF(AJ202=[2]CONTROLES!$C$50,[2]CONTROLES!$D$50,[2]CONTROLES!$D$51)</f>
        <v>0</v>
      </c>
      <c r="AL202" s="165"/>
      <c r="AM202" s="166">
        <f>+IF(AL202=[2]CONTROLES!$C$52,[2]CONTROLES!$D$52,[2]CONTROLES!$D$53)</f>
        <v>0</v>
      </c>
      <c r="AN202" s="165"/>
      <c r="AO202" s="166">
        <f>+IF(AN202=[2]CONTROLES!$C$54,[2]CONTROLES!$D$54,[2]CONTROLES!$D$55)</f>
        <v>0</v>
      </c>
      <c r="AP202" s="165"/>
      <c r="AQ202" s="166">
        <f>+IF(AP202=[2]CONTROLES!$C$56,[2]CONTROLES!$D$56,IF(AP202=[2]CONTROLES!$C$57,[2]CONTROLES!$D$57,[2]CONTROLES!$D$58))</f>
        <v>0</v>
      </c>
      <c r="AR202" s="165"/>
      <c r="AS202" s="166">
        <f>+IF(AR202=[2]CONTROLES!$C$59,[2]CONTROLES!$D$59,[2]CONTROLES!$D$60)</f>
        <v>0</v>
      </c>
      <c r="AT202" s="165"/>
      <c r="AU202" s="166">
        <f>+IF(AT202=[2]CONTROLES!$C$61,[2]CONTROLES!$D$61,[2]CONTROLES!$D$62)</f>
        <v>0</v>
      </c>
      <c r="AV202" s="165"/>
      <c r="AW202" s="167">
        <f>+IF(AV202=[2]CONTROLES!$C$63,[2]CONTROLES!$D$63,IF(AV202=[2]CONTROLES!$C$64,[2]CONTROLES!$D$64,[2]CONTROLES!$D$65))</f>
        <v>0</v>
      </c>
      <c r="AX202" s="167">
        <f t="shared" ref="AX202:AX224" si="10">+AK202+AM202+AO202+AQ202+AS202+AU202+AW202</f>
        <v>0</v>
      </c>
      <c r="AY202" s="168" t="str">
        <f t="shared" ref="AY202:AY224" si="11">IF(ISERROR(AX202)=TRUE,"",IF(AND(AX202&lt;=85),"Débil",IF(AND(AX202&gt;=85.01,AX202&lt;=95),"Moderado",IF(AND(AX202&gt;=95.1,AX202&lt;=100),"Fuerte",""))))</f>
        <v>Débil</v>
      </c>
      <c r="AZ202" s="336"/>
      <c r="BA202" s="336"/>
      <c r="BB202" s="419"/>
      <c r="BC202" s="349"/>
      <c r="BD202" s="327"/>
      <c r="BE202" s="327"/>
      <c r="BF202" s="66"/>
      <c r="BG202" s="66"/>
      <c r="BH202" s="169"/>
      <c r="BI202" s="66"/>
      <c r="BJ202" s="66"/>
      <c r="BK202" s="66"/>
      <c r="BL202" s="66"/>
      <c r="BM202" s="66" t="s">
        <v>171</v>
      </c>
      <c r="BN202" s="327"/>
      <c r="BO202" s="185"/>
      <c r="BP202" s="185"/>
      <c r="BQ202" s="185"/>
      <c r="BR202" s="185"/>
      <c r="BS202" s="185"/>
      <c r="BT202" s="185"/>
      <c r="BU202" s="185"/>
      <c r="BV202" s="185"/>
      <c r="BW202" s="185"/>
      <c r="BX202" s="185"/>
      <c r="BY202" s="185"/>
      <c r="BZ202" s="185"/>
      <c r="CA202" s="185"/>
      <c r="CB202" s="185"/>
      <c r="CC202" s="185"/>
      <c r="CD202" s="185"/>
      <c r="CE202" s="185"/>
      <c r="CF202" s="185"/>
      <c r="CG202" s="327"/>
      <c r="CH202" s="327"/>
      <c r="CI202" s="327"/>
      <c r="CJ202" s="327"/>
      <c r="CK202" s="327"/>
      <c r="CL202" s="327"/>
      <c r="CM202" s="327"/>
      <c r="CN202" s="327"/>
      <c r="CO202" s="327"/>
      <c r="CP202" s="327"/>
      <c r="CQ202" s="327"/>
      <c r="CR202" s="327"/>
      <c r="CS202" s="327"/>
      <c r="CT202" s="327"/>
      <c r="CU202" s="327"/>
      <c r="CV202" s="327"/>
      <c r="CW202" s="327"/>
      <c r="CX202" s="327"/>
      <c r="CY202" s="327"/>
      <c r="CZ202" s="327"/>
      <c r="DA202" s="327"/>
      <c r="DB202" s="327"/>
      <c r="DC202" s="327"/>
      <c r="DD202" s="327"/>
      <c r="DE202" s="327"/>
      <c r="DF202" s="327"/>
      <c r="DG202" s="327"/>
      <c r="DH202" s="327"/>
      <c r="DI202" s="327"/>
      <c r="DJ202" s="327"/>
      <c r="DK202" s="327"/>
      <c r="DL202" s="327"/>
      <c r="DM202" s="327"/>
      <c r="DN202" s="327"/>
      <c r="DO202" s="327"/>
      <c r="DP202" s="327"/>
      <c r="DQ202" s="327"/>
      <c r="DR202" s="327"/>
      <c r="DS202" s="327"/>
      <c r="DT202" s="327"/>
      <c r="DU202" s="327"/>
      <c r="DV202" s="327"/>
      <c r="DW202" s="327"/>
      <c r="DX202" s="327"/>
      <c r="DY202" s="327"/>
      <c r="DZ202" s="327"/>
      <c r="EA202" s="327"/>
      <c r="EB202" s="327"/>
      <c r="EC202" s="327"/>
      <c r="ED202" s="327"/>
      <c r="EE202" s="327"/>
      <c r="EF202" s="327"/>
      <c r="EG202" s="327"/>
      <c r="EH202" s="327"/>
      <c r="EI202" s="327"/>
      <c r="EJ202" s="327"/>
      <c r="EK202" s="327"/>
    </row>
    <row r="203" spans="1:141" ht="39.75" hidden="1" customHeight="1" x14ac:dyDescent="0.2">
      <c r="A203" s="364"/>
      <c r="B203" s="369"/>
      <c r="C203" s="369"/>
      <c r="D203" s="369"/>
      <c r="E203" s="197"/>
      <c r="F203" s="366"/>
      <c r="G203" s="197"/>
      <c r="H203" s="372"/>
      <c r="I203" s="367"/>
      <c r="J203" s="188"/>
      <c r="K203" s="170"/>
      <c r="L203" s="170"/>
      <c r="M203" s="170"/>
      <c r="N203" s="170"/>
      <c r="O203" s="369"/>
      <c r="P203" s="336"/>
      <c r="Q203" s="349"/>
      <c r="R203" s="336"/>
      <c r="S203" s="349"/>
      <c r="T203" s="327"/>
      <c r="U203" s="162"/>
      <c r="V203" s="163"/>
      <c r="W203" s="163"/>
      <c r="X203" s="163"/>
      <c r="Y203" s="164" t="s">
        <v>115</v>
      </c>
      <c r="Z203" s="132">
        <f>+IF(Y203='Tabla Valoración controles'!$D$4,'Tabla Valoración controles'!$F$4,IF('Mapa Corrupcion'!Y203='Tabla Valoración controles'!$D$5,'Tabla Valoración controles'!$F$5,IF(Y203=FORMULAS!$A$10,0,'Tabla Valoración controles'!$F$6)))</f>
        <v>0</v>
      </c>
      <c r="AA203" s="164"/>
      <c r="AB203" s="133">
        <f>+IF(AA203='Tabla Valoración controles'!$D$7,'Tabla Valoración controles'!$F$7,IF(Y203=FORMULAS!$A$10,0,'Tabla Valoración controles'!$F$8))</f>
        <v>0</v>
      </c>
      <c r="AC203" s="164"/>
      <c r="AD203" s="132">
        <f>+IF(AC203='Tabla Valoración controles'!$D$9,'Tabla Valoración controles'!$F$9,IF(Y203=FORMULAS!$A$10,0,'Tabla Valoración controles'!$F$10))</f>
        <v>0</v>
      </c>
      <c r="AE203" s="164"/>
      <c r="AF203" s="132">
        <f>+IF(AE203='Tabla Valoración controles'!$D$9,'Tabla Valoración controles'!$F$9,IF(AA203=FORMULAS!$A$10,0,'Tabla Valoración controles'!$F$10))</f>
        <v>0</v>
      </c>
      <c r="AG203" s="164"/>
      <c r="AH203" s="132">
        <f>+IF(AG203='Tabla Valoración controles'!$D$13,'Tabla Valoración controles'!$F$13,'Tabla Valoración controles'!$F$14)</f>
        <v>0</v>
      </c>
      <c r="AI203" s="192">
        <f t="shared" si="9"/>
        <v>0</v>
      </c>
      <c r="AJ203" s="165"/>
      <c r="AK203" s="166">
        <f>+IF(AJ203=[2]CONTROLES!$C$50,[2]CONTROLES!$D$50,[2]CONTROLES!$D$51)</f>
        <v>0</v>
      </c>
      <c r="AL203" s="165"/>
      <c r="AM203" s="166">
        <f>+IF(AL203=[2]CONTROLES!$C$52,[2]CONTROLES!$D$52,[2]CONTROLES!$D$53)</f>
        <v>0</v>
      </c>
      <c r="AN203" s="165"/>
      <c r="AO203" s="166">
        <f>+IF(AN203=[2]CONTROLES!$C$54,[2]CONTROLES!$D$54,[2]CONTROLES!$D$55)</f>
        <v>0</v>
      </c>
      <c r="AP203" s="165"/>
      <c r="AQ203" s="166">
        <f>+IF(AP203=[2]CONTROLES!$C$56,[2]CONTROLES!$D$56,IF(AP203=[2]CONTROLES!$C$57,[2]CONTROLES!$D$57,[2]CONTROLES!$D$58))</f>
        <v>0</v>
      </c>
      <c r="AR203" s="165"/>
      <c r="AS203" s="166">
        <f>+IF(AR203=[2]CONTROLES!$C$59,[2]CONTROLES!$D$59,[2]CONTROLES!$D$60)</f>
        <v>0</v>
      </c>
      <c r="AT203" s="165"/>
      <c r="AU203" s="166">
        <f>+IF(AT203=[2]CONTROLES!$C$61,[2]CONTROLES!$D$61,[2]CONTROLES!$D$62)</f>
        <v>0</v>
      </c>
      <c r="AV203" s="165"/>
      <c r="AW203" s="167">
        <f>+IF(AV203=[2]CONTROLES!$C$63,[2]CONTROLES!$D$63,IF(AV203=[2]CONTROLES!$C$64,[2]CONTROLES!$D$64,[2]CONTROLES!$D$65))</f>
        <v>0</v>
      </c>
      <c r="AX203" s="167">
        <f t="shared" si="10"/>
        <v>0</v>
      </c>
      <c r="AY203" s="168" t="str">
        <f t="shared" si="11"/>
        <v>Débil</v>
      </c>
      <c r="AZ203" s="336"/>
      <c r="BA203" s="336"/>
      <c r="BB203" s="419"/>
      <c r="BC203" s="349"/>
      <c r="BD203" s="327"/>
      <c r="BE203" s="327"/>
      <c r="BF203" s="66"/>
      <c r="BG203" s="66"/>
      <c r="BH203" s="169"/>
      <c r="BI203" s="66"/>
      <c r="BJ203" s="66"/>
      <c r="BK203" s="66"/>
      <c r="BL203" s="66"/>
      <c r="BM203" s="66" t="s">
        <v>171</v>
      </c>
      <c r="BN203" s="327"/>
      <c r="BO203" s="185"/>
      <c r="BP203" s="185"/>
      <c r="BQ203" s="185"/>
      <c r="BR203" s="185"/>
      <c r="BS203" s="185"/>
      <c r="BT203" s="185"/>
      <c r="BU203" s="185"/>
      <c r="BV203" s="185"/>
      <c r="BW203" s="185"/>
      <c r="BX203" s="185"/>
      <c r="BY203" s="185"/>
      <c r="BZ203" s="185"/>
      <c r="CA203" s="185"/>
      <c r="CB203" s="185"/>
      <c r="CC203" s="185"/>
      <c r="CD203" s="185"/>
      <c r="CE203" s="185"/>
      <c r="CF203" s="185"/>
      <c r="CG203" s="327"/>
      <c r="CH203" s="327"/>
      <c r="CI203" s="327"/>
      <c r="CJ203" s="327"/>
      <c r="CK203" s="327"/>
      <c r="CL203" s="327"/>
      <c r="CM203" s="327"/>
      <c r="CN203" s="327"/>
      <c r="CO203" s="327"/>
      <c r="CP203" s="327"/>
      <c r="CQ203" s="327"/>
      <c r="CR203" s="327"/>
      <c r="CS203" s="327"/>
      <c r="CT203" s="327"/>
      <c r="CU203" s="327"/>
      <c r="CV203" s="327"/>
      <c r="CW203" s="327"/>
      <c r="CX203" s="327"/>
      <c r="CY203" s="327"/>
      <c r="CZ203" s="327"/>
      <c r="DA203" s="327"/>
      <c r="DB203" s="327"/>
      <c r="DC203" s="327"/>
      <c r="DD203" s="327"/>
      <c r="DE203" s="327"/>
      <c r="DF203" s="327"/>
      <c r="DG203" s="327"/>
      <c r="DH203" s="327"/>
      <c r="DI203" s="327"/>
      <c r="DJ203" s="327"/>
      <c r="DK203" s="327"/>
      <c r="DL203" s="327"/>
      <c r="DM203" s="327"/>
      <c r="DN203" s="327"/>
      <c r="DO203" s="327"/>
      <c r="DP203" s="327"/>
      <c r="DQ203" s="327"/>
      <c r="DR203" s="327"/>
      <c r="DS203" s="327"/>
      <c r="DT203" s="327"/>
      <c r="DU203" s="327"/>
      <c r="DV203" s="327"/>
      <c r="DW203" s="327"/>
      <c r="DX203" s="327"/>
      <c r="DY203" s="327"/>
      <c r="DZ203" s="327"/>
      <c r="EA203" s="327"/>
      <c r="EB203" s="327"/>
      <c r="EC203" s="327"/>
      <c r="ED203" s="327"/>
      <c r="EE203" s="327"/>
      <c r="EF203" s="327"/>
      <c r="EG203" s="327"/>
      <c r="EH203" s="327"/>
      <c r="EI203" s="327"/>
      <c r="EJ203" s="327"/>
      <c r="EK203" s="327"/>
    </row>
    <row r="204" spans="1:141" ht="39.75" hidden="1" customHeight="1" x14ac:dyDescent="0.2">
      <c r="A204" s="364"/>
      <c r="B204" s="369"/>
      <c r="C204" s="369"/>
      <c r="D204" s="369"/>
      <c r="E204" s="197"/>
      <c r="F204" s="366"/>
      <c r="G204" s="197"/>
      <c r="H204" s="372"/>
      <c r="I204" s="367"/>
      <c r="J204" s="188"/>
      <c r="K204" s="170"/>
      <c r="L204" s="170"/>
      <c r="M204" s="170"/>
      <c r="N204" s="170"/>
      <c r="O204" s="369"/>
      <c r="P204" s="336"/>
      <c r="Q204" s="349"/>
      <c r="R204" s="336"/>
      <c r="S204" s="349"/>
      <c r="T204" s="327"/>
      <c r="U204" s="162"/>
      <c r="V204" s="163"/>
      <c r="W204" s="163"/>
      <c r="X204" s="163"/>
      <c r="Y204" s="164" t="s">
        <v>115</v>
      </c>
      <c r="Z204" s="132">
        <f>+IF(Y204='Tabla Valoración controles'!$D$4,'Tabla Valoración controles'!$F$4,IF('Mapa Corrupcion'!Y204='Tabla Valoración controles'!$D$5,'Tabla Valoración controles'!$F$5,IF(Y204=FORMULAS!$A$10,0,'Tabla Valoración controles'!$F$6)))</f>
        <v>0</v>
      </c>
      <c r="AA204" s="164"/>
      <c r="AB204" s="133">
        <f>+IF(AA204='Tabla Valoración controles'!$D$7,'Tabla Valoración controles'!$F$7,IF(Y204=FORMULAS!$A$10,0,'Tabla Valoración controles'!$F$8))</f>
        <v>0</v>
      </c>
      <c r="AC204" s="164"/>
      <c r="AD204" s="132">
        <f>+IF(AC204='Tabla Valoración controles'!$D$9,'Tabla Valoración controles'!$F$9,IF(Y204=FORMULAS!$A$10,0,'Tabla Valoración controles'!$F$10))</f>
        <v>0</v>
      </c>
      <c r="AE204" s="164"/>
      <c r="AF204" s="132">
        <f>+IF(AE204='Tabla Valoración controles'!$D$9,'Tabla Valoración controles'!$F$9,IF(AA204=FORMULAS!$A$10,0,'Tabla Valoración controles'!$F$10))</f>
        <v>0</v>
      </c>
      <c r="AG204" s="164"/>
      <c r="AH204" s="132">
        <f>+IF(AG204='Tabla Valoración controles'!$D$13,'Tabla Valoración controles'!$F$13,'Tabla Valoración controles'!$F$14)</f>
        <v>0</v>
      </c>
      <c r="AI204" s="192">
        <f t="shared" si="9"/>
        <v>0</v>
      </c>
      <c r="AJ204" s="165"/>
      <c r="AK204" s="166">
        <f>+IF(AJ204=[2]CONTROLES!$C$50,[2]CONTROLES!$D$50,[2]CONTROLES!$D$51)</f>
        <v>0</v>
      </c>
      <c r="AL204" s="165"/>
      <c r="AM204" s="166">
        <f>+IF(AL204=[2]CONTROLES!$C$52,[2]CONTROLES!$D$52,[2]CONTROLES!$D$53)</f>
        <v>0</v>
      </c>
      <c r="AN204" s="165"/>
      <c r="AO204" s="166">
        <f>+IF(AN204=[2]CONTROLES!$C$54,[2]CONTROLES!$D$54,[2]CONTROLES!$D$55)</f>
        <v>0</v>
      </c>
      <c r="AP204" s="165"/>
      <c r="AQ204" s="166">
        <f>+IF(AP204=[2]CONTROLES!$C$56,[2]CONTROLES!$D$56,IF(AP204=[2]CONTROLES!$C$57,[2]CONTROLES!$D$57,[2]CONTROLES!$D$58))</f>
        <v>0</v>
      </c>
      <c r="AR204" s="165"/>
      <c r="AS204" s="166">
        <f>+IF(AR204=[2]CONTROLES!$C$59,[2]CONTROLES!$D$59,[2]CONTROLES!$D$60)</f>
        <v>0</v>
      </c>
      <c r="AT204" s="165"/>
      <c r="AU204" s="166">
        <f>+IF(AT204=[2]CONTROLES!$C$61,[2]CONTROLES!$D$61,[2]CONTROLES!$D$62)</f>
        <v>0</v>
      </c>
      <c r="AV204" s="165"/>
      <c r="AW204" s="167">
        <f>+IF(AV204=[2]CONTROLES!$C$63,[2]CONTROLES!$D$63,IF(AV204=[2]CONTROLES!$C$64,[2]CONTROLES!$D$64,[2]CONTROLES!$D$65))</f>
        <v>0</v>
      </c>
      <c r="AX204" s="167">
        <f t="shared" si="10"/>
        <v>0</v>
      </c>
      <c r="AY204" s="168" t="str">
        <f t="shared" si="11"/>
        <v>Débil</v>
      </c>
      <c r="AZ204" s="336"/>
      <c r="BA204" s="336"/>
      <c r="BB204" s="419"/>
      <c r="BC204" s="349"/>
      <c r="BD204" s="327"/>
      <c r="BE204" s="327"/>
      <c r="BF204" s="66"/>
      <c r="BG204" s="66"/>
      <c r="BH204" s="169"/>
      <c r="BI204" s="66"/>
      <c r="BJ204" s="66"/>
      <c r="BK204" s="66"/>
      <c r="BL204" s="66"/>
      <c r="BM204" s="66" t="s">
        <v>171</v>
      </c>
      <c r="BN204" s="327"/>
      <c r="BO204" s="185"/>
      <c r="BP204" s="185"/>
      <c r="BQ204" s="185"/>
      <c r="BR204" s="185"/>
      <c r="BS204" s="185"/>
      <c r="BT204" s="185"/>
      <c r="BU204" s="185"/>
      <c r="BV204" s="185"/>
      <c r="BW204" s="185"/>
      <c r="BX204" s="185"/>
      <c r="BY204" s="185"/>
      <c r="BZ204" s="185"/>
      <c r="CA204" s="185"/>
      <c r="CB204" s="185"/>
      <c r="CC204" s="185"/>
      <c r="CD204" s="185"/>
      <c r="CE204" s="185"/>
      <c r="CF204" s="185"/>
      <c r="CG204" s="327"/>
      <c r="CH204" s="327"/>
      <c r="CI204" s="327"/>
      <c r="CJ204" s="327"/>
      <c r="CK204" s="327"/>
      <c r="CL204" s="327"/>
      <c r="CM204" s="327"/>
      <c r="CN204" s="327"/>
      <c r="CO204" s="327"/>
      <c r="CP204" s="327"/>
      <c r="CQ204" s="327"/>
      <c r="CR204" s="327"/>
      <c r="CS204" s="327"/>
      <c r="CT204" s="327"/>
      <c r="CU204" s="327"/>
      <c r="CV204" s="327"/>
      <c r="CW204" s="327"/>
      <c r="CX204" s="327"/>
      <c r="CY204" s="327"/>
      <c r="CZ204" s="327"/>
      <c r="DA204" s="327"/>
      <c r="DB204" s="327"/>
      <c r="DC204" s="327"/>
      <c r="DD204" s="327"/>
      <c r="DE204" s="327"/>
      <c r="DF204" s="327"/>
      <c r="DG204" s="327"/>
      <c r="DH204" s="327"/>
      <c r="DI204" s="327"/>
      <c r="DJ204" s="327"/>
      <c r="DK204" s="327"/>
      <c r="DL204" s="327"/>
      <c r="DM204" s="327"/>
      <c r="DN204" s="327"/>
      <c r="DO204" s="327"/>
      <c r="DP204" s="327"/>
      <c r="DQ204" s="327"/>
      <c r="DR204" s="327"/>
      <c r="DS204" s="327"/>
      <c r="DT204" s="327"/>
      <c r="DU204" s="327"/>
      <c r="DV204" s="327"/>
      <c r="DW204" s="327"/>
      <c r="DX204" s="327"/>
      <c r="DY204" s="327"/>
      <c r="DZ204" s="327"/>
      <c r="EA204" s="327"/>
      <c r="EB204" s="327"/>
      <c r="EC204" s="327"/>
      <c r="ED204" s="327"/>
      <c r="EE204" s="327"/>
      <c r="EF204" s="327"/>
      <c r="EG204" s="327"/>
      <c r="EH204" s="327"/>
      <c r="EI204" s="327"/>
      <c r="EJ204" s="327"/>
      <c r="EK204" s="327"/>
    </row>
    <row r="205" spans="1:141" ht="39.75" hidden="1" customHeight="1" x14ac:dyDescent="0.2">
      <c r="A205" s="364"/>
      <c r="B205" s="369"/>
      <c r="C205" s="369"/>
      <c r="D205" s="369"/>
      <c r="E205" s="197"/>
      <c r="F205" s="366"/>
      <c r="G205" s="197"/>
      <c r="H205" s="372"/>
      <c r="I205" s="367"/>
      <c r="J205" s="188"/>
      <c r="K205" s="170"/>
      <c r="L205" s="170"/>
      <c r="M205" s="170"/>
      <c r="N205" s="170"/>
      <c r="O205" s="369"/>
      <c r="P205" s="336"/>
      <c r="Q205" s="349"/>
      <c r="R205" s="336"/>
      <c r="S205" s="349"/>
      <c r="T205" s="327"/>
      <c r="U205" s="162"/>
      <c r="V205" s="163"/>
      <c r="W205" s="163"/>
      <c r="X205" s="163"/>
      <c r="Y205" s="164" t="s">
        <v>115</v>
      </c>
      <c r="Z205" s="132">
        <f>+IF(Y205='Tabla Valoración controles'!$D$4,'Tabla Valoración controles'!$F$4,IF('Mapa Corrupcion'!Y205='Tabla Valoración controles'!$D$5,'Tabla Valoración controles'!$F$5,IF(Y205=FORMULAS!$A$10,0,'Tabla Valoración controles'!$F$6)))</f>
        <v>0</v>
      </c>
      <c r="AA205" s="164"/>
      <c r="AB205" s="133">
        <f>+IF(AA205='Tabla Valoración controles'!$D$7,'Tabla Valoración controles'!$F$7,IF(Y205=FORMULAS!$A$10,0,'Tabla Valoración controles'!$F$8))</f>
        <v>0</v>
      </c>
      <c r="AC205" s="164"/>
      <c r="AD205" s="132">
        <f>+IF(AC205='Tabla Valoración controles'!$D$9,'Tabla Valoración controles'!$F$9,IF(Y205=FORMULAS!$A$10,0,'Tabla Valoración controles'!$F$10))</f>
        <v>0</v>
      </c>
      <c r="AE205" s="164"/>
      <c r="AF205" s="132">
        <f>+IF(AE205='Tabla Valoración controles'!$D$9,'Tabla Valoración controles'!$F$9,IF(AA205=FORMULAS!$A$10,0,'Tabla Valoración controles'!$F$10))</f>
        <v>0</v>
      </c>
      <c r="AG205" s="164"/>
      <c r="AH205" s="132">
        <f>+IF(AG205='Tabla Valoración controles'!$D$13,'Tabla Valoración controles'!$F$13,'Tabla Valoración controles'!$F$14)</f>
        <v>0</v>
      </c>
      <c r="AI205" s="192">
        <f t="shared" si="9"/>
        <v>0</v>
      </c>
      <c r="AJ205" s="165"/>
      <c r="AK205" s="166">
        <f>+IF(AJ205=[2]CONTROLES!$C$50,[2]CONTROLES!$D$50,[2]CONTROLES!$D$51)</f>
        <v>0</v>
      </c>
      <c r="AL205" s="165"/>
      <c r="AM205" s="166">
        <f>+IF(AL205=[2]CONTROLES!$C$52,[2]CONTROLES!$D$52,[2]CONTROLES!$D$53)</f>
        <v>0</v>
      </c>
      <c r="AN205" s="165"/>
      <c r="AO205" s="166">
        <f>+IF(AN205=[2]CONTROLES!$C$54,[2]CONTROLES!$D$54,[2]CONTROLES!$D$55)</f>
        <v>0</v>
      </c>
      <c r="AP205" s="165"/>
      <c r="AQ205" s="166">
        <f>+IF(AP205=[2]CONTROLES!$C$56,[2]CONTROLES!$D$56,IF(AP205=[2]CONTROLES!$C$57,[2]CONTROLES!$D$57,[2]CONTROLES!$D$58))</f>
        <v>0</v>
      </c>
      <c r="AR205" s="165"/>
      <c r="AS205" s="166">
        <f>+IF(AR205=[2]CONTROLES!$C$59,[2]CONTROLES!$D$59,[2]CONTROLES!$D$60)</f>
        <v>0</v>
      </c>
      <c r="AT205" s="165"/>
      <c r="AU205" s="166">
        <f>+IF(AT205=[2]CONTROLES!$C$61,[2]CONTROLES!$D$61,[2]CONTROLES!$D$62)</f>
        <v>0</v>
      </c>
      <c r="AV205" s="165"/>
      <c r="AW205" s="167">
        <f>+IF(AV205=[2]CONTROLES!$C$63,[2]CONTROLES!$D$63,IF(AV205=[2]CONTROLES!$C$64,[2]CONTROLES!$D$64,[2]CONTROLES!$D$65))</f>
        <v>0</v>
      </c>
      <c r="AX205" s="167">
        <f t="shared" si="10"/>
        <v>0</v>
      </c>
      <c r="AY205" s="168" t="str">
        <f t="shared" si="11"/>
        <v>Débil</v>
      </c>
      <c r="AZ205" s="336"/>
      <c r="BA205" s="336"/>
      <c r="BB205" s="419"/>
      <c r="BC205" s="349"/>
      <c r="BD205" s="327"/>
      <c r="BE205" s="327"/>
      <c r="BF205" s="66"/>
      <c r="BG205" s="66"/>
      <c r="BH205" s="169"/>
      <c r="BI205" s="66"/>
      <c r="BJ205" s="66"/>
      <c r="BK205" s="66"/>
      <c r="BL205" s="66"/>
      <c r="BM205" s="66" t="s">
        <v>171</v>
      </c>
      <c r="BN205" s="327"/>
      <c r="BO205" s="185"/>
      <c r="BP205" s="185"/>
      <c r="BQ205" s="185"/>
      <c r="BR205" s="185"/>
      <c r="BS205" s="185"/>
      <c r="BT205" s="185"/>
      <c r="BU205" s="185"/>
      <c r="BV205" s="185"/>
      <c r="BW205" s="185"/>
      <c r="BX205" s="185"/>
      <c r="BY205" s="185"/>
      <c r="BZ205" s="185"/>
      <c r="CA205" s="185"/>
      <c r="CB205" s="185"/>
      <c r="CC205" s="185"/>
      <c r="CD205" s="185"/>
      <c r="CE205" s="185"/>
      <c r="CF205" s="185"/>
      <c r="CG205" s="327"/>
      <c r="CH205" s="327"/>
      <c r="CI205" s="327"/>
      <c r="CJ205" s="327"/>
      <c r="CK205" s="327"/>
      <c r="CL205" s="327"/>
      <c r="CM205" s="327"/>
      <c r="CN205" s="327"/>
      <c r="CO205" s="327"/>
      <c r="CP205" s="327"/>
      <c r="CQ205" s="327"/>
      <c r="CR205" s="327"/>
      <c r="CS205" s="327"/>
      <c r="CT205" s="327"/>
      <c r="CU205" s="327"/>
      <c r="CV205" s="327"/>
      <c r="CW205" s="327"/>
      <c r="CX205" s="327"/>
      <c r="CY205" s="327"/>
      <c r="CZ205" s="327"/>
      <c r="DA205" s="327"/>
      <c r="DB205" s="327"/>
      <c r="DC205" s="327"/>
      <c r="DD205" s="327"/>
      <c r="DE205" s="327"/>
      <c r="DF205" s="327"/>
      <c r="DG205" s="327"/>
      <c r="DH205" s="327"/>
      <c r="DI205" s="327"/>
      <c r="DJ205" s="327"/>
      <c r="DK205" s="327"/>
      <c r="DL205" s="327"/>
      <c r="DM205" s="327"/>
      <c r="DN205" s="327"/>
      <c r="DO205" s="327"/>
      <c r="DP205" s="327"/>
      <c r="DQ205" s="327"/>
      <c r="DR205" s="327"/>
      <c r="DS205" s="327"/>
      <c r="DT205" s="327"/>
      <c r="DU205" s="327"/>
      <c r="DV205" s="327"/>
      <c r="DW205" s="327"/>
      <c r="DX205" s="327"/>
      <c r="DY205" s="327"/>
      <c r="DZ205" s="327"/>
      <c r="EA205" s="327"/>
      <c r="EB205" s="327"/>
      <c r="EC205" s="327"/>
      <c r="ED205" s="327"/>
      <c r="EE205" s="327"/>
      <c r="EF205" s="327"/>
      <c r="EG205" s="327"/>
      <c r="EH205" s="327"/>
      <c r="EI205" s="327"/>
      <c r="EJ205" s="327"/>
      <c r="EK205" s="327"/>
    </row>
    <row r="206" spans="1:141" ht="39.75" hidden="1" customHeight="1" x14ac:dyDescent="0.2">
      <c r="A206" s="365"/>
      <c r="B206" s="370"/>
      <c r="C206" s="370"/>
      <c r="D206" s="370"/>
      <c r="E206" s="197"/>
      <c r="F206" s="366"/>
      <c r="G206" s="197"/>
      <c r="H206" s="373"/>
      <c r="I206" s="367"/>
      <c r="J206" s="189"/>
      <c r="K206" s="171"/>
      <c r="L206" s="171"/>
      <c r="M206" s="171"/>
      <c r="N206" s="171"/>
      <c r="O206" s="370"/>
      <c r="P206" s="337"/>
      <c r="Q206" s="350"/>
      <c r="R206" s="337"/>
      <c r="S206" s="350"/>
      <c r="T206" s="328"/>
      <c r="U206" s="162"/>
      <c r="V206" s="163"/>
      <c r="W206" s="163"/>
      <c r="X206" s="163"/>
      <c r="Y206" s="164" t="s">
        <v>115</v>
      </c>
      <c r="Z206" s="132">
        <f>+IF(Y206='Tabla Valoración controles'!$D$4,'Tabla Valoración controles'!$F$4,IF('Mapa Corrupcion'!Y206='Tabla Valoración controles'!$D$5,'Tabla Valoración controles'!$F$5,IF(Y206=FORMULAS!$A$10,0,'Tabla Valoración controles'!$F$6)))</f>
        <v>0</v>
      </c>
      <c r="AA206" s="164"/>
      <c r="AB206" s="133">
        <f>+IF(AA206='Tabla Valoración controles'!$D$7,'Tabla Valoración controles'!$F$7,IF(Y206=FORMULAS!$A$10,0,'Tabla Valoración controles'!$F$8))</f>
        <v>0</v>
      </c>
      <c r="AC206" s="164"/>
      <c r="AD206" s="132">
        <f>+IF(AC206='Tabla Valoración controles'!$D$9,'Tabla Valoración controles'!$F$9,IF(Y206=FORMULAS!$A$10,0,'Tabla Valoración controles'!$F$10))</f>
        <v>0</v>
      </c>
      <c r="AE206" s="164"/>
      <c r="AF206" s="132">
        <f>+IF(AE206='Tabla Valoración controles'!$D$9,'Tabla Valoración controles'!$F$9,IF(AA206=FORMULAS!$A$10,0,'Tabla Valoración controles'!$F$10))</f>
        <v>0</v>
      </c>
      <c r="AG206" s="164"/>
      <c r="AH206" s="132">
        <f>+IF(AG206='Tabla Valoración controles'!$D$13,'Tabla Valoración controles'!$F$13,'Tabla Valoración controles'!$F$14)</f>
        <v>0</v>
      </c>
      <c r="AI206" s="192">
        <f t="shared" si="9"/>
        <v>0</v>
      </c>
      <c r="AJ206" s="165"/>
      <c r="AK206" s="166">
        <f>+IF(AJ206=[2]CONTROLES!$C$50,[2]CONTROLES!$D$50,[2]CONTROLES!$D$51)</f>
        <v>0</v>
      </c>
      <c r="AL206" s="165"/>
      <c r="AM206" s="166">
        <f>+IF(AL206=[2]CONTROLES!$C$52,[2]CONTROLES!$D$52,[2]CONTROLES!$D$53)</f>
        <v>0</v>
      </c>
      <c r="AN206" s="165"/>
      <c r="AO206" s="166">
        <f>+IF(AN206=[2]CONTROLES!$C$54,[2]CONTROLES!$D$54,[2]CONTROLES!$D$55)</f>
        <v>0</v>
      </c>
      <c r="AP206" s="165"/>
      <c r="AQ206" s="166">
        <f>+IF(AP206=[2]CONTROLES!$C$56,[2]CONTROLES!$D$56,IF(AP206=[2]CONTROLES!$C$57,[2]CONTROLES!$D$57,[2]CONTROLES!$D$58))</f>
        <v>0</v>
      </c>
      <c r="AR206" s="165"/>
      <c r="AS206" s="166">
        <f>+IF(AR206=[2]CONTROLES!$C$59,[2]CONTROLES!$D$59,[2]CONTROLES!$D$60)</f>
        <v>0</v>
      </c>
      <c r="AT206" s="165"/>
      <c r="AU206" s="166">
        <f>+IF(AT206=[2]CONTROLES!$C$61,[2]CONTROLES!$D$61,[2]CONTROLES!$D$62)</f>
        <v>0</v>
      </c>
      <c r="AV206" s="165"/>
      <c r="AW206" s="167">
        <f>+IF(AV206=[2]CONTROLES!$C$63,[2]CONTROLES!$D$63,IF(AV206=[2]CONTROLES!$C$64,[2]CONTROLES!$D$64,[2]CONTROLES!$D$65))</f>
        <v>0</v>
      </c>
      <c r="AX206" s="167">
        <f t="shared" si="10"/>
        <v>0</v>
      </c>
      <c r="AY206" s="168" t="str">
        <f t="shared" si="11"/>
        <v>Débil</v>
      </c>
      <c r="AZ206" s="337"/>
      <c r="BA206" s="337"/>
      <c r="BB206" s="419"/>
      <c r="BC206" s="350"/>
      <c r="BD206" s="328"/>
      <c r="BE206" s="328"/>
      <c r="BF206" s="66"/>
      <c r="BG206" s="66"/>
      <c r="BH206" s="169"/>
      <c r="BI206" s="66"/>
      <c r="BJ206" s="66"/>
      <c r="BK206" s="66"/>
      <c r="BL206" s="66"/>
      <c r="BM206" s="66" t="s">
        <v>171</v>
      </c>
      <c r="BN206" s="328"/>
      <c r="BO206" s="186"/>
      <c r="BP206" s="186"/>
      <c r="BQ206" s="186"/>
      <c r="BR206" s="186"/>
      <c r="BS206" s="186"/>
      <c r="BT206" s="186"/>
      <c r="BU206" s="186"/>
      <c r="BV206" s="186"/>
      <c r="BW206" s="186"/>
      <c r="BX206" s="186"/>
      <c r="BY206" s="186"/>
      <c r="BZ206" s="186"/>
      <c r="CA206" s="186"/>
      <c r="CB206" s="186"/>
      <c r="CC206" s="186"/>
      <c r="CD206" s="186"/>
      <c r="CE206" s="186"/>
      <c r="CF206" s="186"/>
      <c r="CG206" s="328"/>
      <c r="CH206" s="328"/>
      <c r="CI206" s="328"/>
      <c r="CJ206" s="328"/>
      <c r="CK206" s="328"/>
      <c r="CL206" s="328"/>
      <c r="CM206" s="328"/>
      <c r="CN206" s="328"/>
      <c r="CO206" s="328"/>
      <c r="CP206" s="328"/>
      <c r="CQ206" s="328"/>
      <c r="CR206" s="328"/>
      <c r="CS206" s="328"/>
      <c r="CT206" s="328"/>
      <c r="CU206" s="328"/>
      <c r="CV206" s="328"/>
      <c r="CW206" s="328"/>
      <c r="CX206" s="328"/>
      <c r="CY206" s="328"/>
      <c r="CZ206" s="328"/>
      <c r="DA206" s="328"/>
      <c r="DB206" s="328"/>
      <c r="DC206" s="328"/>
      <c r="DD206" s="328"/>
      <c r="DE206" s="328"/>
      <c r="DF206" s="328"/>
      <c r="DG206" s="328"/>
      <c r="DH206" s="328"/>
      <c r="DI206" s="328"/>
      <c r="DJ206" s="328"/>
      <c r="DK206" s="328"/>
      <c r="DL206" s="328"/>
      <c r="DM206" s="328"/>
      <c r="DN206" s="328"/>
      <c r="DO206" s="328"/>
      <c r="DP206" s="328"/>
      <c r="DQ206" s="328"/>
      <c r="DR206" s="328"/>
      <c r="DS206" s="328"/>
      <c r="DT206" s="328"/>
      <c r="DU206" s="328"/>
      <c r="DV206" s="328"/>
      <c r="DW206" s="328"/>
      <c r="DX206" s="328"/>
      <c r="DY206" s="328"/>
      <c r="DZ206" s="328"/>
      <c r="EA206" s="328"/>
      <c r="EB206" s="328"/>
      <c r="EC206" s="328"/>
      <c r="ED206" s="328"/>
      <c r="EE206" s="328"/>
      <c r="EF206" s="328"/>
      <c r="EG206" s="328"/>
      <c r="EH206" s="328"/>
      <c r="EI206" s="328"/>
      <c r="EJ206" s="328"/>
      <c r="EK206" s="328"/>
    </row>
    <row r="207" spans="1:141" ht="39.75" hidden="1" customHeight="1" x14ac:dyDescent="0.2">
      <c r="A207" s="363"/>
      <c r="B207" s="368" t="s">
        <v>121</v>
      </c>
      <c r="C207" s="368" t="str">
        <f>VLOOKUP(B207,FORMULAS!$A$30:$B$46,2,0)</f>
        <v>OBJETIVO PROCESO</v>
      </c>
      <c r="D207" s="368" t="str">
        <f>VLOOKUP(B207,FORMULAS!$A$30:$C$46,3,0)</f>
        <v>RESPONSABLE</v>
      </c>
      <c r="E207" s="197"/>
      <c r="F207" s="366"/>
      <c r="G207" s="197"/>
      <c r="H207" s="371"/>
      <c r="I207" s="367"/>
      <c r="J207" s="187"/>
      <c r="K207" s="161"/>
      <c r="L207" s="161"/>
      <c r="M207" s="161"/>
      <c r="N207" s="161"/>
      <c r="O207" s="368" t="s">
        <v>3</v>
      </c>
      <c r="P207" s="335" t="str">
        <f>VLOOKUP(O207,FORMULAS!$A$77:$B$82,2,0)</f>
        <v>Probabilidad</v>
      </c>
      <c r="Q207" s="348" t="str">
        <f>+P207</f>
        <v>Probabilidad</v>
      </c>
      <c r="R207" s="335" t="e">
        <f>VLOOKUP(A207,'Impacto Ri Inhe'!$B$5:$AF$41,31,1)</f>
        <v>#N/A</v>
      </c>
      <c r="S207" s="348" t="e">
        <f>CONCATENATE(R207,"-",Q207)</f>
        <v>#N/A</v>
      </c>
      <c r="T207" s="326" t="e">
        <f>VLOOKUP(S207,FORMULAS!$I$77:$J$97,2,0)</f>
        <v>#N/A</v>
      </c>
      <c r="U207" s="162"/>
      <c r="V207" s="163"/>
      <c r="W207" s="163"/>
      <c r="X207" s="163"/>
      <c r="Y207" s="164" t="s">
        <v>115</v>
      </c>
      <c r="Z207" s="132">
        <f>+IF(Y207='Tabla Valoración controles'!$D$4,'Tabla Valoración controles'!$F$4,IF('Mapa Corrupcion'!Y207='Tabla Valoración controles'!$D$5,'Tabla Valoración controles'!$F$5,IF(Y207=FORMULAS!$A$10,0,'Tabla Valoración controles'!$F$6)))</f>
        <v>0</v>
      </c>
      <c r="AA207" s="164"/>
      <c r="AB207" s="133">
        <f>+IF(AA207='Tabla Valoración controles'!$D$7,'Tabla Valoración controles'!$F$7,IF(Y207=FORMULAS!$A$10,0,'Tabla Valoración controles'!$F$8))</f>
        <v>0</v>
      </c>
      <c r="AC207" s="164"/>
      <c r="AD207" s="132">
        <f>+IF(AC207='Tabla Valoración controles'!$D$9,'Tabla Valoración controles'!$F$9,IF(Y207=FORMULAS!$A$10,0,'Tabla Valoración controles'!$F$10))</f>
        <v>0</v>
      </c>
      <c r="AE207" s="164"/>
      <c r="AF207" s="132">
        <f>+IF(AE207='Tabla Valoración controles'!$D$9,'Tabla Valoración controles'!$F$9,IF(AA207=FORMULAS!$A$10,0,'Tabla Valoración controles'!$F$10))</f>
        <v>0</v>
      </c>
      <c r="AG207" s="164"/>
      <c r="AH207" s="132">
        <f>+IF(AG207='Tabla Valoración controles'!$D$13,'Tabla Valoración controles'!$F$13,'Tabla Valoración controles'!$F$14)</f>
        <v>0</v>
      </c>
      <c r="AI207" s="192">
        <f t="shared" si="9"/>
        <v>0</v>
      </c>
      <c r="AJ207" s="165"/>
      <c r="AK207" s="166">
        <f>+IF(AJ207=[2]CONTROLES!$C$50,[2]CONTROLES!$D$50,[2]CONTROLES!$D$51)</f>
        <v>0</v>
      </c>
      <c r="AL207" s="165"/>
      <c r="AM207" s="166">
        <f>+IF(AL207=[2]CONTROLES!$C$52,[2]CONTROLES!$D$52,[2]CONTROLES!$D$53)</f>
        <v>0</v>
      </c>
      <c r="AN207" s="165"/>
      <c r="AO207" s="166">
        <f>+IF(AN207=[2]CONTROLES!$C$54,[2]CONTROLES!$D$54,[2]CONTROLES!$D$55)</f>
        <v>0</v>
      </c>
      <c r="AP207" s="165"/>
      <c r="AQ207" s="166">
        <f>+IF(AP207=[2]CONTROLES!$C$56,[2]CONTROLES!$D$56,IF(AP207=[2]CONTROLES!$C$57,[2]CONTROLES!$D$57,[2]CONTROLES!$D$58))</f>
        <v>0</v>
      </c>
      <c r="AR207" s="165"/>
      <c r="AS207" s="166">
        <f>+IF(AR207=[2]CONTROLES!$C$59,[2]CONTROLES!$D$59,[2]CONTROLES!$D$60)</f>
        <v>0</v>
      </c>
      <c r="AT207" s="165"/>
      <c r="AU207" s="166">
        <f>+IF(AT207=[2]CONTROLES!$C$61,[2]CONTROLES!$D$61,[2]CONTROLES!$D$62)</f>
        <v>0</v>
      </c>
      <c r="AV207" s="165"/>
      <c r="AW207" s="167">
        <f>+IF(AV207=[2]CONTROLES!$C$63,[2]CONTROLES!$D$63,IF(AV207=[2]CONTROLES!$C$64,[2]CONTROLES!$D$64,[2]CONTROLES!$D$65))</f>
        <v>0</v>
      </c>
      <c r="AX207" s="167">
        <f t="shared" si="10"/>
        <v>0</v>
      </c>
      <c r="AY207" s="168" t="str">
        <f t="shared" si="11"/>
        <v>Débil</v>
      </c>
      <c r="AZ207" s="335" t="s">
        <v>3</v>
      </c>
      <c r="BA207" s="335" t="str">
        <f>VLOOKUP(AZ207,FORMULAS!$A$77:$B$82,2,0)</f>
        <v>Probabilidad</v>
      </c>
      <c r="BB207" s="418" t="e">
        <f>+R207</f>
        <v>#N/A</v>
      </c>
      <c r="BC207" s="348" t="e">
        <f>CONCATENATE(BB207,"-",BA207)</f>
        <v>#N/A</v>
      </c>
      <c r="BD207" s="326" t="e">
        <f>VLOOKUP(BC207,FORMULAS!$I$77:$J$97,2,0)</f>
        <v>#N/A</v>
      </c>
      <c r="BE207" s="326"/>
      <c r="BF207" s="66"/>
      <c r="BG207" s="66"/>
      <c r="BH207" s="169"/>
      <c r="BI207" s="66"/>
      <c r="BJ207" s="66"/>
      <c r="BK207" s="66"/>
      <c r="BL207" s="66"/>
      <c r="BM207" s="66" t="s">
        <v>171</v>
      </c>
      <c r="BN207" s="326"/>
      <c r="BO207" s="184"/>
      <c r="BP207" s="184"/>
      <c r="BQ207" s="184"/>
      <c r="BR207" s="184"/>
      <c r="BS207" s="184"/>
      <c r="BT207" s="184"/>
      <c r="BU207" s="184"/>
      <c r="BV207" s="184"/>
      <c r="BW207" s="184"/>
      <c r="BX207" s="184"/>
      <c r="BY207" s="184"/>
      <c r="BZ207" s="184"/>
      <c r="CA207" s="184"/>
      <c r="CB207" s="184"/>
      <c r="CC207" s="184"/>
      <c r="CD207" s="184"/>
      <c r="CE207" s="184"/>
      <c r="CF207" s="184"/>
      <c r="CG207" s="326"/>
      <c r="CH207" s="326"/>
      <c r="CI207" s="326"/>
      <c r="CJ207" s="326"/>
      <c r="CK207" s="326"/>
      <c r="CL207" s="326"/>
      <c r="CM207" s="326"/>
      <c r="CN207" s="326"/>
      <c r="CO207" s="326"/>
      <c r="CP207" s="326"/>
      <c r="CQ207" s="326"/>
      <c r="CR207" s="326"/>
      <c r="CS207" s="326"/>
      <c r="CT207" s="326"/>
      <c r="CU207" s="326"/>
      <c r="CV207" s="326"/>
      <c r="CW207" s="326"/>
      <c r="CX207" s="326"/>
      <c r="CY207" s="326"/>
      <c r="CZ207" s="326"/>
      <c r="DA207" s="326"/>
      <c r="DB207" s="326"/>
      <c r="DC207" s="326"/>
      <c r="DD207" s="326"/>
      <c r="DE207" s="326"/>
      <c r="DF207" s="326"/>
      <c r="DG207" s="326"/>
      <c r="DH207" s="326"/>
      <c r="DI207" s="326"/>
      <c r="DJ207" s="326"/>
      <c r="DK207" s="326"/>
      <c r="DL207" s="326"/>
      <c r="DM207" s="326"/>
      <c r="DN207" s="326"/>
      <c r="DO207" s="326"/>
      <c r="DP207" s="326"/>
      <c r="DQ207" s="326"/>
      <c r="DR207" s="326"/>
      <c r="DS207" s="326"/>
      <c r="DT207" s="326"/>
      <c r="DU207" s="326"/>
      <c r="DV207" s="326"/>
      <c r="DW207" s="326"/>
      <c r="DX207" s="326"/>
      <c r="DY207" s="326"/>
      <c r="DZ207" s="326"/>
      <c r="EA207" s="326"/>
      <c r="EB207" s="326"/>
      <c r="EC207" s="326"/>
      <c r="ED207" s="326"/>
      <c r="EE207" s="326"/>
      <c r="EF207" s="326"/>
      <c r="EG207" s="326"/>
      <c r="EH207" s="326"/>
      <c r="EI207" s="326"/>
      <c r="EJ207" s="326"/>
      <c r="EK207" s="326"/>
    </row>
    <row r="208" spans="1:141" ht="39.75" hidden="1" customHeight="1" x14ac:dyDescent="0.2">
      <c r="A208" s="364"/>
      <c r="B208" s="369"/>
      <c r="C208" s="369"/>
      <c r="D208" s="369"/>
      <c r="E208" s="197"/>
      <c r="F208" s="366"/>
      <c r="G208" s="197"/>
      <c r="H208" s="372"/>
      <c r="I208" s="367"/>
      <c r="J208" s="188"/>
      <c r="K208" s="170"/>
      <c r="L208" s="170"/>
      <c r="M208" s="170"/>
      <c r="N208" s="170"/>
      <c r="O208" s="369"/>
      <c r="P208" s="336"/>
      <c r="Q208" s="349"/>
      <c r="R208" s="336"/>
      <c r="S208" s="349"/>
      <c r="T208" s="327"/>
      <c r="U208" s="162"/>
      <c r="V208" s="163"/>
      <c r="W208" s="163"/>
      <c r="X208" s="163"/>
      <c r="Y208" s="164" t="s">
        <v>115</v>
      </c>
      <c r="Z208" s="132">
        <f>+IF(Y208='Tabla Valoración controles'!$D$4,'Tabla Valoración controles'!$F$4,IF('Mapa Corrupcion'!Y208='Tabla Valoración controles'!$D$5,'Tabla Valoración controles'!$F$5,IF(Y208=FORMULAS!$A$10,0,'Tabla Valoración controles'!$F$6)))</f>
        <v>0</v>
      </c>
      <c r="AA208" s="164"/>
      <c r="AB208" s="133">
        <f>+IF(AA208='Tabla Valoración controles'!$D$7,'Tabla Valoración controles'!$F$7,IF(Y208=FORMULAS!$A$10,0,'Tabla Valoración controles'!$F$8))</f>
        <v>0</v>
      </c>
      <c r="AC208" s="164"/>
      <c r="AD208" s="132">
        <f>+IF(AC208='Tabla Valoración controles'!$D$9,'Tabla Valoración controles'!$F$9,IF(Y208=FORMULAS!$A$10,0,'Tabla Valoración controles'!$F$10))</f>
        <v>0</v>
      </c>
      <c r="AE208" s="164"/>
      <c r="AF208" s="132">
        <f>+IF(AE208='Tabla Valoración controles'!$D$9,'Tabla Valoración controles'!$F$9,IF(AA208=FORMULAS!$A$10,0,'Tabla Valoración controles'!$F$10))</f>
        <v>0</v>
      </c>
      <c r="AG208" s="164"/>
      <c r="AH208" s="132">
        <f>+IF(AG208='Tabla Valoración controles'!$D$13,'Tabla Valoración controles'!$F$13,'Tabla Valoración controles'!$F$14)</f>
        <v>0</v>
      </c>
      <c r="AI208" s="192">
        <f t="shared" si="9"/>
        <v>0</v>
      </c>
      <c r="AJ208" s="165"/>
      <c r="AK208" s="166">
        <f>+IF(AJ208=[2]CONTROLES!$C$50,[2]CONTROLES!$D$50,[2]CONTROLES!$D$51)</f>
        <v>0</v>
      </c>
      <c r="AL208" s="165"/>
      <c r="AM208" s="166">
        <f>+IF(AL208=[2]CONTROLES!$C$52,[2]CONTROLES!$D$52,[2]CONTROLES!$D$53)</f>
        <v>0</v>
      </c>
      <c r="AN208" s="165"/>
      <c r="AO208" s="166">
        <f>+IF(AN208=[2]CONTROLES!$C$54,[2]CONTROLES!$D$54,[2]CONTROLES!$D$55)</f>
        <v>0</v>
      </c>
      <c r="AP208" s="165"/>
      <c r="AQ208" s="166">
        <f>+IF(AP208=[2]CONTROLES!$C$56,[2]CONTROLES!$D$56,IF(AP208=[2]CONTROLES!$C$57,[2]CONTROLES!$D$57,[2]CONTROLES!$D$58))</f>
        <v>0</v>
      </c>
      <c r="AR208" s="165"/>
      <c r="AS208" s="166">
        <f>+IF(AR208=[2]CONTROLES!$C$59,[2]CONTROLES!$D$59,[2]CONTROLES!$D$60)</f>
        <v>0</v>
      </c>
      <c r="AT208" s="165"/>
      <c r="AU208" s="166">
        <f>+IF(AT208=[2]CONTROLES!$C$61,[2]CONTROLES!$D$61,[2]CONTROLES!$D$62)</f>
        <v>0</v>
      </c>
      <c r="AV208" s="165"/>
      <c r="AW208" s="167">
        <f>+IF(AV208=[2]CONTROLES!$C$63,[2]CONTROLES!$D$63,IF(AV208=[2]CONTROLES!$C$64,[2]CONTROLES!$D$64,[2]CONTROLES!$D$65))</f>
        <v>0</v>
      </c>
      <c r="AX208" s="167">
        <f t="shared" si="10"/>
        <v>0</v>
      </c>
      <c r="AY208" s="168" t="str">
        <f t="shared" si="11"/>
        <v>Débil</v>
      </c>
      <c r="AZ208" s="336"/>
      <c r="BA208" s="336"/>
      <c r="BB208" s="419"/>
      <c r="BC208" s="349"/>
      <c r="BD208" s="327"/>
      <c r="BE208" s="327"/>
      <c r="BF208" s="66"/>
      <c r="BG208" s="66"/>
      <c r="BH208" s="169"/>
      <c r="BI208" s="66"/>
      <c r="BJ208" s="66"/>
      <c r="BK208" s="66"/>
      <c r="BL208" s="66"/>
      <c r="BM208" s="66" t="s">
        <v>171</v>
      </c>
      <c r="BN208" s="327"/>
      <c r="BO208" s="185"/>
      <c r="BP208" s="185"/>
      <c r="BQ208" s="185"/>
      <c r="BR208" s="185"/>
      <c r="BS208" s="185"/>
      <c r="BT208" s="185"/>
      <c r="BU208" s="185"/>
      <c r="BV208" s="185"/>
      <c r="BW208" s="185"/>
      <c r="BX208" s="185"/>
      <c r="BY208" s="185"/>
      <c r="BZ208" s="185"/>
      <c r="CA208" s="185"/>
      <c r="CB208" s="185"/>
      <c r="CC208" s="185"/>
      <c r="CD208" s="185"/>
      <c r="CE208" s="185"/>
      <c r="CF208" s="185"/>
      <c r="CG208" s="327"/>
      <c r="CH208" s="327"/>
      <c r="CI208" s="327"/>
      <c r="CJ208" s="327"/>
      <c r="CK208" s="327"/>
      <c r="CL208" s="327"/>
      <c r="CM208" s="327"/>
      <c r="CN208" s="327"/>
      <c r="CO208" s="327"/>
      <c r="CP208" s="327"/>
      <c r="CQ208" s="327"/>
      <c r="CR208" s="327"/>
      <c r="CS208" s="327"/>
      <c r="CT208" s="327"/>
      <c r="CU208" s="327"/>
      <c r="CV208" s="327"/>
      <c r="CW208" s="327"/>
      <c r="CX208" s="327"/>
      <c r="CY208" s="327"/>
      <c r="CZ208" s="327"/>
      <c r="DA208" s="327"/>
      <c r="DB208" s="327"/>
      <c r="DC208" s="327"/>
      <c r="DD208" s="327"/>
      <c r="DE208" s="327"/>
      <c r="DF208" s="327"/>
      <c r="DG208" s="327"/>
      <c r="DH208" s="327"/>
      <c r="DI208" s="327"/>
      <c r="DJ208" s="327"/>
      <c r="DK208" s="327"/>
      <c r="DL208" s="327"/>
      <c r="DM208" s="327"/>
      <c r="DN208" s="327"/>
      <c r="DO208" s="327"/>
      <c r="DP208" s="327"/>
      <c r="DQ208" s="327"/>
      <c r="DR208" s="327"/>
      <c r="DS208" s="327"/>
      <c r="DT208" s="327"/>
      <c r="DU208" s="327"/>
      <c r="DV208" s="327"/>
      <c r="DW208" s="327"/>
      <c r="DX208" s="327"/>
      <c r="DY208" s="327"/>
      <c r="DZ208" s="327"/>
      <c r="EA208" s="327"/>
      <c r="EB208" s="327"/>
      <c r="EC208" s="327"/>
      <c r="ED208" s="327"/>
      <c r="EE208" s="327"/>
      <c r="EF208" s="327"/>
      <c r="EG208" s="327"/>
      <c r="EH208" s="327"/>
      <c r="EI208" s="327"/>
      <c r="EJ208" s="327"/>
      <c r="EK208" s="327"/>
    </row>
    <row r="209" spans="1:141" ht="39.75" hidden="1" customHeight="1" x14ac:dyDescent="0.2">
      <c r="A209" s="364"/>
      <c r="B209" s="369"/>
      <c r="C209" s="369"/>
      <c r="D209" s="369"/>
      <c r="E209" s="197"/>
      <c r="F209" s="366"/>
      <c r="G209" s="197"/>
      <c r="H209" s="372"/>
      <c r="I209" s="367"/>
      <c r="J209" s="188"/>
      <c r="K209" s="170"/>
      <c r="L209" s="170"/>
      <c r="M209" s="170"/>
      <c r="N209" s="170"/>
      <c r="O209" s="369"/>
      <c r="P209" s="336"/>
      <c r="Q209" s="349"/>
      <c r="R209" s="336"/>
      <c r="S209" s="349"/>
      <c r="T209" s="327"/>
      <c r="U209" s="162"/>
      <c r="V209" s="163"/>
      <c r="W209" s="163"/>
      <c r="X209" s="163"/>
      <c r="Y209" s="164" t="s">
        <v>115</v>
      </c>
      <c r="Z209" s="132">
        <f>+IF(Y209='Tabla Valoración controles'!$D$4,'Tabla Valoración controles'!$F$4,IF('Mapa Corrupcion'!Y209='Tabla Valoración controles'!$D$5,'Tabla Valoración controles'!$F$5,IF(Y209=FORMULAS!$A$10,0,'Tabla Valoración controles'!$F$6)))</f>
        <v>0</v>
      </c>
      <c r="AA209" s="164"/>
      <c r="AB209" s="133">
        <f>+IF(AA209='Tabla Valoración controles'!$D$7,'Tabla Valoración controles'!$F$7,IF(Y209=FORMULAS!$A$10,0,'Tabla Valoración controles'!$F$8))</f>
        <v>0</v>
      </c>
      <c r="AC209" s="164"/>
      <c r="AD209" s="132">
        <f>+IF(AC209='Tabla Valoración controles'!$D$9,'Tabla Valoración controles'!$F$9,IF(Y209=FORMULAS!$A$10,0,'Tabla Valoración controles'!$F$10))</f>
        <v>0</v>
      </c>
      <c r="AE209" s="164"/>
      <c r="AF209" s="132">
        <f>+IF(AE209='Tabla Valoración controles'!$D$9,'Tabla Valoración controles'!$F$9,IF(AA209=FORMULAS!$A$10,0,'Tabla Valoración controles'!$F$10))</f>
        <v>0</v>
      </c>
      <c r="AG209" s="164"/>
      <c r="AH209" s="132">
        <f>+IF(AG209='Tabla Valoración controles'!$D$13,'Tabla Valoración controles'!$F$13,'Tabla Valoración controles'!$F$14)</f>
        <v>0</v>
      </c>
      <c r="AI209" s="192">
        <f t="shared" si="9"/>
        <v>0</v>
      </c>
      <c r="AJ209" s="165"/>
      <c r="AK209" s="166">
        <f>+IF(AJ209=[2]CONTROLES!$C$50,[2]CONTROLES!$D$50,[2]CONTROLES!$D$51)</f>
        <v>0</v>
      </c>
      <c r="AL209" s="165"/>
      <c r="AM209" s="166">
        <f>+IF(AL209=[2]CONTROLES!$C$52,[2]CONTROLES!$D$52,[2]CONTROLES!$D$53)</f>
        <v>0</v>
      </c>
      <c r="AN209" s="165"/>
      <c r="AO209" s="166">
        <f>+IF(AN209=[2]CONTROLES!$C$54,[2]CONTROLES!$D$54,[2]CONTROLES!$D$55)</f>
        <v>0</v>
      </c>
      <c r="AP209" s="165"/>
      <c r="AQ209" s="166">
        <f>+IF(AP209=[2]CONTROLES!$C$56,[2]CONTROLES!$D$56,IF(AP209=[2]CONTROLES!$C$57,[2]CONTROLES!$D$57,[2]CONTROLES!$D$58))</f>
        <v>0</v>
      </c>
      <c r="AR209" s="165"/>
      <c r="AS209" s="166">
        <f>+IF(AR209=[2]CONTROLES!$C$59,[2]CONTROLES!$D$59,[2]CONTROLES!$D$60)</f>
        <v>0</v>
      </c>
      <c r="AT209" s="165"/>
      <c r="AU209" s="166">
        <f>+IF(AT209=[2]CONTROLES!$C$61,[2]CONTROLES!$D$61,[2]CONTROLES!$D$62)</f>
        <v>0</v>
      </c>
      <c r="AV209" s="165"/>
      <c r="AW209" s="167">
        <f>+IF(AV209=[2]CONTROLES!$C$63,[2]CONTROLES!$D$63,IF(AV209=[2]CONTROLES!$C$64,[2]CONTROLES!$D$64,[2]CONTROLES!$D$65))</f>
        <v>0</v>
      </c>
      <c r="AX209" s="167">
        <f t="shared" si="10"/>
        <v>0</v>
      </c>
      <c r="AY209" s="168" t="str">
        <f t="shared" si="11"/>
        <v>Débil</v>
      </c>
      <c r="AZ209" s="336"/>
      <c r="BA209" s="336"/>
      <c r="BB209" s="419"/>
      <c r="BC209" s="349"/>
      <c r="BD209" s="327"/>
      <c r="BE209" s="327"/>
      <c r="BF209" s="66"/>
      <c r="BG209" s="66"/>
      <c r="BH209" s="169"/>
      <c r="BI209" s="66"/>
      <c r="BJ209" s="66"/>
      <c r="BK209" s="66"/>
      <c r="BL209" s="66"/>
      <c r="BM209" s="66" t="s">
        <v>171</v>
      </c>
      <c r="BN209" s="327"/>
      <c r="BO209" s="185"/>
      <c r="BP209" s="185"/>
      <c r="BQ209" s="185"/>
      <c r="BR209" s="185"/>
      <c r="BS209" s="185"/>
      <c r="BT209" s="185"/>
      <c r="BU209" s="185"/>
      <c r="BV209" s="185"/>
      <c r="BW209" s="185"/>
      <c r="BX209" s="185"/>
      <c r="BY209" s="185"/>
      <c r="BZ209" s="185"/>
      <c r="CA209" s="185"/>
      <c r="CB209" s="185"/>
      <c r="CC209" s="185"/>
      <c r="CD209" s="185"/>
      <c r="CE209" s="185"/>
      <c r="CF209" s="185"/>
      <c r="CG209" s="327"/>
      <c r="CH209" s="327"/>
      <c r="CI209" s="327"/>
      <c r="CJ209" s="327"/>
      <c r="CK209" s="327"/>
      <c r="CL209" s="327"/>
      <c r="CM209" s="327"/>
      <c r="CN209" s="327"/>
      <c r="CO209" s="327"/>
      <c r="CP209" s="327"/>
      <c r="CQ209" s="327"/>
      <c r="CR209" s="327"/>
      <c r="CS209" s="327"/>
      <c r="CT209" s="327"/>
      <c r="CU209" s="327"/>
      <c r="CV209" s="327"/>
      <c r="CW209" s="327"/>
      <c r="CX209" s="327"/>
      <c r="CY209" s="327"/>
      <c r="CZ209" s="327"/>
      <c r="DA209" s="327"/>
      <c r="DB209" s="327"/>
      <c r="DC209" s="327"/>
      <c r="DD209" s="327"/>
      <c r="DE209" s="327"/>
      <c r="DF209" s="327"/>
      <c r="DG209" s="327"/>
      <c r="DH209" s="327"/>
      <c r="DI209" s="327"/>
      <c r="DJ209" s="327"/>
      <c r="DK209" s="327"/>
      <c r="DL209" s="327"/>
      <c r="DM209" s="327"/>
      <c r="DN209" s="327"/>
      <c r="DO209" s="327"/>
      <c r="DP209" s="327"/>
      <c r="DQ209" s="327"/>
      <c r="DR209" s="327"/>
      <c r="DS209" s="327"/>
      <c r="DT209" s="327"/>
      <c r="DU209" s="327"/>
      <c r="DV209" s="327"/>
      <c r="DW209" s="327"/>
      <c r="DX209" s="327"/>
      <c r="DY209" s="327"/>
      <c r="DZ209" s="327"/>
      <c r="EA209" s="327"/>
      <c r="EB209" s="327"/>
      <c r="EC209" s="327"/>
      <c r="ED209" s="327"/>
      <c r="EE209" s="327"/>
      <c r="EF209" s="327"/>
      <c r="EG209" s="327"/>
      <c r="EH209" s="327"/>
      <c r="EI209" s="327"/>
      <c r="EJ209" s="327"/>
      <c r="EK209" s="327"/>
    </row>
    <row r="210" spans="1:141" ht="39.75" hidden="1" customHeight="1" x14ac:dyDescent="0.2">
      <c r="A210" s="364"/>
      <c r="B210" s="369"/>
      <c r="C210" s="369"/>
      <c r="D210" s="369"/>
      <c r="E210" s="197"/>
      <c r="F210" s="366"/>
      <c r="G210" s="197"/>
      <c r="H210" s="372"/>
      <c r="I210" s="367"/>
      <c r="J210" s="188"/>
      <c r="K210" s="170"/>
      <c r="L210" s="170"/>
      <c r="M210" s="170"/>
      <c r="N210" s="170"/>
      <c r="O210" s="369"/>
      <c r="P210" s="336"/>
      <c r="Q210" s="349"/>
      <c r="R210" s="336"/>
      <c r="S210" s="349"/>
      <c r="T210" s="327"/>
      <c r="U210" s="162"/>
      <c r="V210" s="163"/>
      <c r="W210" s="163"/>
      <c r="X210" s="163"/>
      <c r="Y210" s="164" t="s">
        <v>115</v>
      </c>
      <c r="Z210" s="132">
        <f>+IF(Y210='Tabla Valoración controles'!$D$4,'Tabla Valoración controles'!$F$4,IF('Mapa Corrupcion'!Y210='Tabla Valoración controles'!$D$5,'Tabla Valoración controles'!$F$5,IF(Y210=FORMULAS!$A$10,0,'Tabla Valoración controles'!$F$6)))</f>
        <v>0</v>
      </c>
      <c r="AA210" s="164"/>
      <c r="AB210" s="133">
        <f>+IF(AA210='Tabla Valoración controles'!$D$7,'Tabla Valoración controles'!$F$7,IF(Y210=FORMULAS!$A$10,0,'Tabla Valoración controles'!$F$8))</f>
        <v>0</v>
      </c>
      <c r="AC210" s="164"/>
      <c r="AD210" s="132">
        <f>+IF(AC210='Tabla Valoración controles'!$D$9,'Tabla Valoración controles'!$F$9,IF(Y210=FORMULAS!$A$10,0,'Tabla Valoración controles'!$F$10))</f>
        <v>0</v>
      </c>
      <c r="AE210" s="164"/>
      <c r="AF210" s="132">
        <f>+IF(AE210='Tabla Valoración controles'!$D$9,'Tabla Valoración controles'!$F$9,IF(AA210=FORMULAS!$A$10,0,'Tabla Valoración controles'!$F$10))</f>
        <v>0</v>
      </c>
      <c r="AG210" s="164"/>
      <c r="AH210" s="132">
        <f>+IF(AG210='Tabla Valoración controles'!$D$13,'Tabla Valoración controles'!$F$13,'Tabla Valoración controles'!$F$14)</f>
        <v>0</v>
      </c>
      <c r="AI210" s="192">
        <f t="shared" si="9"/>
        <v>0</v>
      </c>
      <c r="AJ210" s="165"/>
      <c r="AK210" s="166">
        <f>+IF(AJ210=[2]CONTROLES!$C$50,[2]CONTROLES!$D$50,[2]CONTROLES!$D$51)</f>
        <v>0</v>
      </c>
      <c r="AL210" s="165"/>
      <c r="AM210" s="166">
        <f>+IF(AL210=[2]CONTROLES!$C$52,[2]CONTROLES!$D$52,[2]CONTROLES!$D$53)</f>
        <v>0</v>
      </c>
      <c r="AN210" s="165"/>
      <c r="AO210" s="166">
        <f>+IF(AN210=[2]CONTROLES!$C$54,[2]CONTROLES!$D$54,[2]CONTROLES!$D$55)</f>
        <v>0</v>
      </c>
      <c r="AP210" s="165"/>
      <c r="AQ210" s="166">
        <f>+IF(AP210=[2]CONTROLES!$C$56,[2]CONTROLES!$D$56,IF(AP210=[2]CONTROLES!$C$57,[2]CONTROLES!$D$57,[2]CONTROLES!$D$58))</f>
        <v>0</v>
      </c>
      <c r="AR210" s="165"/>
      <c r="AS210" s="166">
        <f>+IF(AR210=[2]CONTROLES!$C$59,[2]CONTROLES!$D$59,[2]CONTROLES!$D$60)</f>
        <v>0</v>
      </c>
      <c r="AT210" s="165"/>
      <c r="AU210" s="166">
        <f>+IF(AT210=[2]CONTROLES!$C$61,[2]CONTROLES!$D$61,[2]CONTROLES!$D$62)</f>
        <v>0</v>
      </c>
      <c r="AV210" s="165"/>
      <c r="AW210" s="167">
        <f>+IF(AV210=[2]CONTROLES!$C$63,[2]CONTROLES!$D$63,IF(AV210=[2]CONTROLES!$C$64,[2]CONTROLES!$D$64,[2]CONTROLES!$D$65))</f>
        <v>0</v>
      </c>
      <c r="AX210" s="167">
        <f t="shared" si="10"/>
        <v>0</v>
      </c>
      <c r="AY210" s="168" t="str">
        <f t="shared" si="11"/>
        <v>Débil</v>
      </c>
      <c r="AZ210" s="336"/>
      <c r="BA210" s="336"/>
      <c r="BB210" s="419"/>
      <c r="BC210" s="349"/>
      <c r="BD210" s="327"/>
      <c r="BE210" s="327"/>
      <c r="BF210" s="66"/>
      <c r="BG210" s="66"/>
      <c r="BH210" s="169"/>
      <c r="BI210" s="66"/>
      <c r="BJ210" s="66"/>
      <c r="BK210" s="66"/>
      <c r="BL210" s="66"/>
      <c r="BM210" s="66" t="s">
        <v>171</v>
      </c>
      <c r="BN210" s="327"/>
      <c r="BO210" s="185"/>
      <c r="BP210" s="185"/>
      <c r="BQ210" s="185"/>
      <c r="BR210" s="185"/>
      <c r="BS210" s="185"/>
      <c r="BT210" s="185"/>
      <c r="BU210" s="185"/>
      <c r="BV210" s="185"/>
      <c r="BW210" s="185"/>
      <c r="BX210" s="185"/>
      <c r="BY210" s="185"/>
      <c r="BZ210" s="185"/>
      <c r="CA210" s="185"/>
      <c r="CB210" s="185"/>
      <c r="CC210" s="185"/>
      <c r="CD210" s="185"/>
      <c r="CE210" s="185"/>
      <c r="CF210" s="185"/>
      <c r="CG210" s="327"/>
      <c r="CH210" s="327"/>
      <c r="CI210" s="327"/>
      <c r="CJ210" s="327"/>
      <c r="CK210" s="327"/>
      <c r="CL210" s="327"/>
      <c r="CM210" s="327"/>
      <c r="CN210" s="327"/>
      <c r="CO210" s="327"/>
      <c r="CP210" s="327"/>
      <c r="CQ210" s="327"/>
      <c r="CR210" s="327"/>
      <c r="CS210" s="327"/>
      <c r="CT210" s="327"/>
      <c r="CU210" s="327"/>
      <c r="CV210" s="327"/>
      <c r="CW210" s="327"/>
      <c r="CX210" s="327"/>
      <c r="CY210" s="327"/>
      <c r="CZ210" s="327"/>
      <c r="DA210" s="327"/>
      <c r="DB210" s="327"/>
      <c r="DC210" s="327"/>
      <c r="DD210" s="327"/>
      <c r="DE210" s="327"/>
      <c r="DF210" s="327"/>
      <c r="DG210" s="327"/>
      <c r="DH210" s="327"/>
      <c r="DI210" s="327"/>
      <c r="DJ210" s="327"/>
      <c r="DK210" s="327"/>
      <c r="DL210" s="327"/>
      <c r="DM210" s="327"/>
      <c r="DN210" s="327"/>
      <c r="DO210" s="327"/>
      <c r="DP210" s="327"/>
      <c r="DQ210" s="327"/>
      <c r="DR210" s="327"/>
      <c r="DS210" s="327"/>
      <c r="DT210" s="327"/>
      <c r="DU210" s="327"/>
      <c r="DV210" s="327"/>
      <c r="DW210" s="327"/>
      <c r="DX210" s="327"/>
      <c r="DY210" s="327"/>
      <c r="DZ210" s="327"/>
      <c r="EA210" s="327"/>
      <c r="EB210" s="327"/>
      <c r="EC210" s="327"/>
      <c r="ED210" s="327"/>
      <c r="EE210" s="327"/>
      <c r="EF210" s="327"/>
      <c r="EG210" s="327"/>
      <c r="EH210" s="327"/>
      <c r="EI210" s="327"/>
      <c r="EJ210" s="327"/>
      <c r="EK210" s="327"/>
    </row>
    <row r="211" spans="1:141" ht="39.75" hidden="1" customHeight="1" x14ac:dyDescent="0.2">
      <c r="A211" s="364"/>
      <c r="B211" s="369"/>
      <c r="C211" s="369"/>
      <c r="D211" s="369"/>
      <c r="E211" s="197"/>
      <c r="F211" s="366"/>
      <c r="G211" s="197"/>
      <c r="H211" s="372"/>
      <c r="I211" s="367"/>
      <c r="J211" s="188"/>
      <c r="K211" s="170"/>
      <c r="L211" s="170"/>
      <c r="M211" s="170"/>
      <c r="N211" s="170"/>
      <c r="O211" s="369"/>
      <c r="P211" s="336"/>
      <c r="Q211" s="349"/>
      <c r="R211" s="336"/>
      <c r="S211" s="349"/>
      <c r="T211" s="327"/>
      <c r="U211" s="162"/>
      <c r="V211" s="163"/>
      <c r="W211" s="163"/>
      <c r="X211" s="163"/>
      <c r="Y211" s="164" t="s">
        <v>115</v>
      </c>
      <c r="Z211" s="132">
        <f>+IF(Y211='Tabla Valoración controles'!$D$4,'Tabla Valoración controles'!$F$4,IF('Mapa Corrupcion'!Y211='Tabla Valoración controles'!$D$5,'Tabla Valoración controles'!$F$5,IF(Y211=FORMULAS!$A$10,0,'Tabla Valoración controles'!$F$6)))</f>
        <v>0</v>
      </c>
      <c r="AA211" s="164"/>
      <c r="AB211" s="133">
        <f>+IF(AA211='Tabla Valoración controles'!$D$7,'Tabla Valoración controles'!$F$7,IF(Y211=FORMULAS!$A$10,0,'Tabla Valoración controles'!$F$8))</f>
        <v>0</v>
      </c>
      <c r="AC211" s="164"/>
      <c r="AD211" s="132">
        <f>+IF(AC211='Tabla Valoración controles'!$D$9,'Tabla Valoración controles'!$F$9,IF(Y211=FORMULAS!$A$10,0,'Tabla Valoración controles'!$F$10))</f>
        <v>0</v>
      </c>
      <c r="AE211" s="164"/>
      <c r="AF211" s="132">
        <f>+IF(AE211='Tabla Valoración controles'!$D$9,'Tabla Valoración controles'!$F$9,IF(AA211=FORMULAS!$A$10,0,'Tabla Valoración controles'!$F$10))</f>
        <v>0</v>
      </c>
      <c r="AG211" s="164"/>
      <c r="AH211" s="132">
        <f>+IF(AG211='Tabla Valoración controles'!$D$13,'Tabla Valoración controles'!$F$13,'Tabla Valoración controles'!$F$14)</f>
        <v>0</v>
      </c>
      <c r="AI211" s="192">
        <f t="shared" si="9"/>
        <v>0</v>
      </c>
      <c r="AJ211" s="165"/>
      <c r="AK211" s="166">
        <f>+IF(AJ211=[2]CONTROLES!$C$50,[2]CONTROLES!$D$50,[2]CONTROLES!$D$51)</f>
        <v>0</v>
      </c>
      <c r="AL211" s="165"/>
      <c r="AM211" s="166">
        <f>+IF(AL211=[2]CONTROLES!$C$52,[2]CONTROLES!$D$52,[2]CONTROLES!$D$53)</f>
        <v>0</v>
      </c>
      <c r="AN211" s="165"/>
      <c r="AO211" s="166">
        <f>+IF(AN211=[2]CONTROLES!$C$54,[2]CONTROLES!$D$54,[2]CONTROLES!$D$55)</f>
        <v>0</v>
      </c>
      <c r="AP211" s="165"/>
      <c r="AQ211" s="166">
        <f>+IF(AP211=[2]CONTROLES!$C$56,[2]CONTROLES!$D$56,IF(AP211=[2]CONTROLES!$C$57,[2]CONTROLES!$D$57,[2]CONTROLES!$D$58))</f>
        <v>0</v>
      </c>
      <c r="AR211" s="165"/>
      <c r="AS211" s="166">
        <f>+IF(AR211=[2]CONTROLES!$C$59,[2]CONTROLES!$D$59,[2]CONTROLES!$D$60)</f>
        <v>0</v>
      </c>
      <c r="AT211" s="165"/>
      <c r="AU211" s="166">
        <f>+IF(AT211=[2]CONTROLES!$C$61,[2]CONTROLES!$D$61,[2]CONTROLES!$D$62)</f>
        <v>0</v>
      </c>
      <c r="AV211" s="165"/>
      <c r="AW211" s="167">
        <f>+IF(AV211=[2]CONTROLES!$C$63,[2]CONTROLES!$D$63,IF(AV211=[2]CONTROLES!$C$64,[2]CONTROLES!$D$64,[2]CONTROLES!$D$65))</f>
        <v>0</v>
      </c>
      <c r="AX211" s="167">
        <f t="shared" si="10"/>
        <v>0</v>
      </c>
      <c r="AY211" s="168" t="str">
        <f t="shared" si="11"/>
        <v>Débil</v>
      </c>
      <c r="AZ211" s="336"/>
      <c r="BA211" s="336"/>
      <c r="BB211" s="419"/>
      <c r="BC211" s="349"/>
      <c r="BD211" s="327"/>
      <c r="BE211" s="327"/>
      <c r="BF211" s="66"/>
      <c r="BG211" s="66"/>
      <c r="BH211" s="169"/>
      <c r="BI211" s="66"/>
      <c r="BJ211" s="66"/>
      <c r="BK211" s="66"/>
      <c r="BL211" s="66"/>
      <c r="BM211" s="66" t="s">
        <v>171</v>
      </c>
      <c r="BN211" s="327"/>
      <c r="BO211" s="185"/>
      <c r="BP211" s="185"/>
      <c r="BQ211" s="185"/>
      <c r="BR211" s="185"/>
      <c r="BS211" s="185"/>
      <c r="BT211" s="185"/>
      <c r="BU211" s="185"/>
      <c r="BV211" s="185"/>
      <c r="BW211" s="185"/>
      <c r="BX211" s="185"/>
      <c r="BY211" s="185"/>
      <c r="BZ211" s="185"/>
      <c r="CA211" s="185"/>
      <c r="CB211" s="185"/>
      <c r="CC211" s="185"/>
      <c r="CD211" s="185"/>
      <c r="CE211" s="185"/>
      <c r="CF211" s="185"/>
      <c r="CG211" s="327"/>
      <c r="CH211" s="327"/>
      <c r="CI211" s="327"/>
      <c r="CJ211" s="327"/>
      <c r="CK211" s="327"/>
      <c r="CL211" s="327"/>
      <c r="CM211" s="327"/>
      <c r="CN211" s="327"/>
      <c r="CO211" s="327"/>
      <c r="CP211" s="327"/>
      <c r="CQ211" s="327"/>
      <c r="CR211" s="327"/>
      <c r="CS211" s="327"/>
      <c r="CT211" s="327"/>
      <c r="CU211" s="327"/>
      <c r="CV211" s="327"/>
      <c r="CW211" s="327"/>
      <c r="CX211" s="327"/>
      <c r="CY211" s="327"/>
      <c r="CZ211" s="327"/>
      <c r="DA211" s="327"/>
      <c r="DB211" s="327"/>
      <c r="DC211" s="327"/>
      <c r="DD211" s="327"/>
      <c r="DE211" s="327"/>
      <c r="DF211" s="327"/>
      <c r="DG211" s="327"/>
      <c r="DH211" s="327"/>
      <c r="DI211" s="327"/>
      <c r="DJ211" s="327"/>
      <c r="DK211" s="327"/>
      <c r="DL211" s="327"/>
      <c r="DM211" s="327"/>
      <c r="DN211" s="327"/>
      <c r="DO211" s="327"/>
      <c r="DP211" s="327"/>
      <c r="DQ211" s="327"/>
      <c r="DR211" s="327"/>
      <c r="DS211" s="327"/>
      <c r="DT211" s="327"/>
      <c r="DU211" s="327"/>
      <c r="DV211" s="327"/>
      <c r="DW211" s="327"/>
      <c r="DX211" s="327"/>
      <c r="DY211" s="327"/>
      <c r="DZ211" s="327"/>
      <c r="EA211" s="327"/>
      <c r="EB211" s="327"/>
      <c r="EC211" s="327"/>
      <c r="ED211" s="327"/>
      <c r="EE211" s="327"/>
      <c r="EF211" s="327"/>
      <c r="EG211" s="327"/>
      <c r="EH211" s="327"/>
      <c r="EI211" s="327"/>
      <c r="EJ211" s="327"/>
      <c r="EK211" s="327"/>
    </row>
    <row r="212" spans="1:141" ht="39.75" hidden="1" customHeight="1" x14ac:dyDescent="0.2">
      <c r="A212" s="365"/>
      <c r="B212" s="370"/>
      <c r="C212" s="370"/>
      <c r="D212" s="370"/>
      <c r="E212" s="197"/>
      <c r="F212" s="366"/>
      <c r="G212" s="197"/>
      <c r="H212" s="373"/>
      <c r="I212" s="367"/>
      <c r="J212" s="189"/>
      <c r="K212" s="171"/>
      <c r="L212" s="171"/>
      <c r="M212" s="171"/>
      <c r="N212" s="171"/>
      <c r="O212" s="370"/>
      <c r="P212" s="337"/>
      <c r="Q212" s="350"/>
      <c r="R212" s="337"/>
      <c r="S212" s="350"/>
      <c r="T212" s="328"/>
      <c r="U212" s="162"/>
      <c r="V212" s="163"/>
      <c r="W212" s="163"/>
      <c r="X212" s="163"/>
      <c r="Y212" s="164" t="s">
        <v>115</v>
      </c>
      <c r="Z212" s="132">
        <f>+IF(Y212='Tabla Valoración controles'!$D$4,'Tabla Valoración controles'!$F$4,IF('Mapa Corrupcion'!Y212='Tabla Valoración controles'!$D$5,'Tabla Valoración controles'!$F$5,IF(Y212=FORMULAS!$A$10,0,'Tabla Valoración controles'!$F$6)))</f>
        <v>0</v>
      </c>
      <c r="AA212" s="164"/>
      <c r="AB212" s="133">
        <f>+IF(AA212='Tabla Valoración controles'!$D$7,'Tabla Valoración controles'!$F$7,IF(Y212=FORMULAS!$A$10,0,'Tabla Valoración controles'!$F$8))</f>
        <v>0</v>
      </c>
      <c r="AC212" s="164"/>
      <c r="AD212" s="132">
        <f>+IF(AC212='Tabla Valoración controles'!$D$9,'Tabla Valoración controles'!$F$9,IF(Y212=FORMULAS!$A$10,0,'Tabla Valoración controles'!$F$10))</f>
        <v>0</v>
      </c>
      <c r="AE212" s="164"/>
      <c r="AF212" s="132">
        <f>+IF(AE212='Tabla Valoración controles'!$D$9,'Tabla Valoración controles'!$F$9,IF(AA212=FORMULAS!$A$10,0,'Tabla Valoración controles'!$F$10))</f>
        <v>0</v>
      </c>
      <c r="AG212" s="164"/>
      <c r="AH212" s="132">
        <f>+IF(AG212='Tabla Valoración controles'!$D$13,'Tabla Valoración controles'!$F$13,'Tabla Valoración controles'!$F$14)</f>
        <v>0</v>
      </c>
      <c r="AI212" s="192">
        <f t="shared" si="9"/>
        <v>0</v>
      </c>
      <c r="AJ212" s="165"/>
      <c r="AK212" s="166">
        <f>+IF(AJ212=[2]CONTROLES!$C$50,[2]CONTROLES!$D$50,[2]CONTROLES!$D$51)</f>
        <v>0</v>
      </c>
      <c r="AL212" s="165"/>
      <c r="AM212" s="166">
        <f>+IF(AL212=[2]CONTROLES!$C$52,[2]CONTROLES!$D$52,[2]CONTROLES!$D$53)</f>
        <v>0</v>
      </c>
      <c r="AN212" s="165"/>
      <c r="AO212" s="166">
        <f>+IF(AN212=[2]CONTROLES!$C$54,[2]CONTROLES!$D$54,[2]CONTROLES!$D$55)</f>
        <v>0</v>
      </c>
      <c r="AP212" s="165"/>
      <c r="AQ212" s="166">
        <f>+IF(AP212=[2]CONTROLES!$C$56,[2]CONTROLES!$D$56,IF(AP212=[2]CONTROLES!$C$57,[2]CONTROLES!$D$57,[2]CONTROLES!$D$58))</f>
        <v>0</v>
      </c>
      <c r="AR212" s="165"/>
      <c r="AS212" s="166">
        <f>+IF(AR212=[2]CONTROLES!$C$59,[2]CONTROLES!$D$59,[2]CONTROLES!$D$60)</f>
        <v>0</v>
      </c>
      <c r="AT212" s="165"/>
      <c r="AU212" s="166">
        <f>+IF(AT212=[2]CONTROLES!$C$61,[2]CONTROLES!$D$61,[2]CONTROLES!$D$62)</f>
        <v>0</v>
      </c>
      <c r="AV212" s="165"/>
      <c r="AW212" s="167">
        <f>+IF(AV212=[2]CONTROLES!$C$63,[2]CONTROLES!$D$63,IF(AV212=[2]CONTROLES!$C$64,[2]CONTROLES!$D$64,[2]CONTROLES!$D$65))</f>
        <v>0</v>
      </c>
      <c r="AX212" s="167">
        <f t="shared" si="10"/>
        <v>0</v>
      </c>
      <c r="AY212" s="168" t="str">
        <f t="shared" si="11"/>
        <v>Débil</v>
      </c>
      <c r="AZ212" s="337"/>
      <c r="BA212" s="337"/>
      <c r="BB212" s="419"/>
      <c r="BC212" s="350"/>
      <c r="BD212" s="328"/>
      <c r="BE212" s="328"/>
      <c r="BF212" s="66"/>
      <c r="BG212" s="66"/>
      <c r="BH212" s="169"/>
      <c r="BI212" s="66"/>
      <c r="BJ212" s="66"/>
      <c r="BK212" s="66"/>
      <c r="BL212" s="66"/>
      <c r="BM212" s="66" t="s">
        <v>171</v>
      </c>
      <c r="BN212" s="328"/>
      <c r="BO212" s="186"/>
      <c r="BP212" s="186"/>
      <c r="BQ212" s="186"/>
      <c r="BR212" s="186"/>
      <c r="BS212" s="186"/>
      <c r="BT212" s="186"/>
      <c r="BU212" s="186"/>
      <c r="BV212" s="186"/>
      <c r="BW212" s="186"/>
      <c r="BX212" s="186"/>
      <c r="BY212" s="186"/>
      <c r="BZ212" s="186"/>
      <c r="CA212" s="186"/>
      <c r="CB212" s="186"/>
      <c r="CC212" s="186"/>
      <c r="CD212" s="186"/>
      <c r="CE212" s="186"/>
      <c r="CF212" s="186"/>
      <c r="CG212" s="328"/>
      <c r="CH212" s="328"/>
      <c r="CI212" s="328"/>
      <c r="CJ212" s="328"/>
      <c r="CK212" s="328"/>
      <c r="CL212" s="328"/>
      <c r="CM212" s="328"/>
      <c r="CN212" s="328"/>
      <c r="CO212" s="328"/>
      <c r="CP212" s="328"/>
      <c r="CQ212" s="328"/>
      <c r="CR212" s="328"/>
      <c r="CS212" s="328"/>
      <c r="CT212" s="328"/>
      <c r="CU212" s="328"/>
      <c r="CV212" s="328"/>
      <c r="CW212" s="328"/>
      <c r="CX212" s="328"/>
      <c r="CY212" s="328"/>
      <c r="CZ212" s="328"/>
      <c r="DA212" s="328"/>
      <c r="DB212" s="328"/>
      <c r="DC212" s="328"/>
      <c r="DD212" s="328"/>
      <c r="DE212" s="328"/>
      <c r="DF212" s="328"/>
      <c r="DG212" s="328"/>
      <c r="DH212" s="328"/>
      <c r="DI212" s="328"/>
      <c r="DJ212" s="328"/>
      <c r="DK212" s="328"/>
      <c r="DL212" s="328"/>
      <c r="DM212" s="328"/>
      <c r="DN212" s="328"/>
      <c r="DO212" s="328"/>
      <c r="DP212" s="328"/>
      <c r="DQ212" s="328"/>
      <c r="DR212" s="328"/>
      <c r="DS212" s="328"/>
      <c r="DT212" s="328"/>
      <c r="DU212" s="328"/>
      <c r="DV212" s="328"/>
      <c r="DW212" s="328"/>
      <c r="DX212" s="328"/>
      <c r="DY212" s="328"/>
      <c r="DZ212" s="328"/>
      <c r="EA212" s="328"/>
      <c r="EB212" s="328"/>
      <c r="EC212" s="328"/>
      <c r="ED212" s="328"/>
      <c r="EE212" s="328"/>
      <c r="EF212" s="328"/>
      <c r="EG212" s="328"/>
      <c r="EH212" s="328"/>
      <c r="EI212" s="328"/>
      <c r="EJ212" s="328"/>
      <c r="EK212" s="328"/>
    </row>
    <row r="213" spans="1:141" ht="39.75" hidden="1" customHeight="1" x14ac:dyDescent="0.2">
      <c r="A213" s="363"/>
      <c r="B213" s="368" t="s">
        <v>121</v>
      </c>
      <c r="C213" s="368" t="str">
        <f>VLOOKUP(B213,FORMULAS!$A$30:$B$46,2,0)</f>
        <v>OBJETIVO PROCESO</v>
      </c>
      <c r="D213" s="368" t="str">
        <f>VLOOKUP(B213,FORMULAS!$A$30:$C$46,3,0)</f>
        <v>RESPONSABLE</v>
      </c>
      <c r="E213" s="197"/>
      <c r="F213" s="366"/>
      <c r="G213" s="197"/>
      <c r="H213" s="371"/>
      <c r="I213" s="367"/>
      <c r="J213" s="187"/>
      <c r="K213" s="161"/>
      <c r="L213" s="161"/>
      <c r="M213" s="161"/>
      <c r="N213" s="161"/>
      <c r="O213" s="368" t="s">
        <v>3</v>
      </c>
      <c r="P213" s="335" t="str">
        <f>VLOOKUP(O213,FORMULAS!$A$77:$B$82,2,0)</f>
        <v>Probabilidad</v>
      </c>
      <c r="Q213" s="348" t="str">
        <f>+P213</f>
        <v>Probabilidad</v>
      </c>
      <c r="R213" s="335" t="e">
        <f>VLOOKUP(A213,'Impacto Ri Inhe'!$B$5:$AF$41,31,1)</f>
        <v>#N/A</v>
      </c>
      <c r="S213" s="348" t="e">
        <f>CONCATENATE(R213,"-",Q213)</f>
        <v>#N/A</v>
      </c>
      <c r="T213" s="326" t="e">
        <f>VLOOKUP(S213,FORMULAS!$I$77:$J$97,2,0)</f>
        <v>#N/A</v>
      </c>
      <c r="U213" s="162"/>
      <c r="V213" s="163"/>
      <c r="W213" s="163"/>
      <c r="X213" s="163"/>
      <c r="Y213" s="164" t="s">
        <v>115</v>
      </c>
      <c r="Z213" s="132">
        <f>+IF(Y213='Tabla Valoración controles'!$D$4,'Tabla Valoración controles'!$F$4,IF('Mapa Corrupcion'!Y213='Tabla Valoración controles'!$D$5,'Tabla Valoración controles'!$F$5,IF(Y213=FORMULAS!$A$10,0,'Tabla Valoración controles'!$F$6)))</f>
        <v>0</v>
      </c>
      <c r="AA213" s="164"/>
      <c r="AB213" s="133">
        <f>+IF(AA213='Tabla Valoración controles'!$D$7,'Tabla Valoración controles'!$F$7,IF(Y213=FORMULAS!$A$10,0,'Tabla Valoración controles'!$F$8))</f>
        <v>0</v>
      </c>
      <c r="AC213" s="164"/>
      <c r="AD213" s="132">
        <f>+IF(AC213='Tabla Valoración controles'!$D$9,'Tabla Valoración controles'!$F$9,IF(Y213=FORMULAS!$A$10,0,'Tabla Valoración controles'!$F$10))</f>
        <v>0</v>
      </c>
      <c r="AE213" s="164"/>
      <c r="AF213" s="132">
        <f>+IF(AE213='Tabla Valoración controles'!$D$9,'Tabla Valoración controles'!$F$9,IF(AA213=FORMULAS!$A$10,0,'Tabla Valoración controles'!$F$10))</f>
        <v>0</v>
      </c>
      <c r="AG213" s="164"/>
      <c r="AH213" s="132">
        <f>+IF(AG213='Tabla Valoración controles'!$D$13,'Tabla Valoración controles'!$F$13,'Tabla Valoración controles'!$F$14)</f>
        <v>0</v>
      </c>
      <c r="AI213" s="192">
        <f t="shared" si="9"/>
        <v>0</v>
      </c>
      <c r="AJ213" s="165"/>
      <c r="AK213" s="166">
        <f>+IF(AJ213=[2]CONTROLES!$C$50,[2]CONTROLES!$D$50,[2]CONTROLES!$D$51)</f>
        <v>0</v>
      </c>
      <c r="AL213" s="165"/>
      <c r="AM213" s="166">
        <f>+IF(AL213=[2]CONTROLES!$C$52,[2]CONTROLES!$D$52,[2]CONTROLES!$D$53)</f>
        <v>0</v>
      </c>
      <c r="AN213" s="165"/>
      <c r="AO213" s="166">
        <f>+IF(AN213=[2]CONTROLES!$C$54,[2]CONTROLES!$D$54,[2]CONTROLES!$D$55)</f>
        <v>0</v>
      </c>
      <c r="AP213" s="165"/>
      <c r="AQ213" s="166">
        <f>+IF(AP213=[2]CONTROLES!$C$56,[2]CONTROLES!$D$56,IF(AP213=[2]CONTROLES!$C$57,[2]CONTROLES!$D$57,[2]CONTROLES!$D$58))</f>
        <v>0</v>
      </c>
      <c r="AR213" s="165"/>
      <c r="AS213" s="166">
        <f>+IF(AR213=[2]CONTROLES!$C$59,[2]CONTROLES!$D$59,[2]CONTROLES!$D$60)</f>
        <v>0</v>
      </c>
      <c r="AT213" s="165"/>
      <c r="AU213" s="166">
        <f>+IF(AT213=[2]CONTROLES!$C$61,[2]CONTROLES!$D$61,[2]CONTROLES!$D$62)</f>
        <v>0</v>
      </c>
      <c r="AV213" s="165"/>
      <c r="AW213" s="167">
        <f>+IF(AV213=[2]CONTROLES!$C$63,[2]CONTROLES!$D$63,IF(AV213=[2]CONTROLES!$C$64,[2]CONTROLES!$D$64,[2]CONTROLES!$D$65))</f>
        <v>0</v>
      </c>
      <c r="AX213" s="167">
        <f t="shared" si="10"/>
        <v>0</v>
      </c>
      <c r="AY213" s="168" t="str">
        <f t="shared" si="11"/>
        <v>Débil</v>
      </c>
      <c r="AZ213" s="335" t="s">
        <v>3</v>
      </c>
      <c r="BA213" s="335" t="str">
        <f>VLOOKUP(AZ213,FORMULAS!$A$77:$B$82,2,0)</f>
        <v>Probabilidad</v>
      </c>
      <c r="BB213" s="418" t="e">
        <f>+R213</f>
        <v>#N/A</v>
      </c>
      <c r="BC213" s="348" t="e">
        <f>CONCATENATE(BB213,"-",BA213)</f>
        <v>#N/A</v>
      </c>
      <c r="BD213" s="326" t="e">
        <f>VLOOKUP(BC213,FORMULAS!$I$77:$J$97,2,0)</f>
        <v>#N/A</v>
      </c>
      <c r="BE213" s="326"/>
      <c r="BF213" s="66"/>
      <c r="BG213" s="66"/>
      <c r="BH213" s="169"/>
      <c r="BI213" s="66"/>
      <c r="BJ213" s="66"/>
      <c r="BK213" s="66"/>
      <c r="BL213" s="66"/>
      <c r="BM213" s="66" t="s">
        <v>171</v>
      </c>
      <c r="BN213" s="326"/>
      <c r="BO213" s="184"/>
      <c r="BP213" s="184"/>
      <c r="BQ213" s="184"/>
      <c r="BR213" s="184"/>
      <c r="BS213" s="184"/>
      <c r="BT213" s="184"/>
      <c r="BU213" s="184"/>
      <c r="BV213" s="184"/>
      <c r="BW213" s="184"/>
      <c r="BX213" s="184"/>
      <c r="BY213" s="184"/>
      <c r="BZ213" s="184"/>
      <c r="CA213" s="184"/>
      <c r="CB213" s="184"/>
      <c r="CC213" s="184"/>
      <c r="CD213" s="184"/>
      <c r="CE213" s="184"/>
      <c r="CF213" s="184"/>
      <c r="CG213" s="326"/>
      <c r="CH213" s="326"/>
      <c r="CI213" s="326"/>
      <c r="CJ213" s="326"/>
      <c r="CK213" s="326"/>
      <c r="CL213" s="326"/>
      <c r="CM213" s="326"/>
      <c r="CN213" s="326"/>
      <c r="CO213" s="326"/>
      <c r="CP213" s="326"/>
      <c r="CQ213" s="326"/>
      <c r="CR213" s="326"/>
      <c r="CS213" s="326"/>
      <c r="CT213" s="326"/>
      <c r="CU213" s="326"/>
      <c r="CV213" s="326"/>
      <c r="CW213" s="326"/>
      <c r="CX213" s="326"/>
      <c r="CY213" s="326"/>
      <c r="CZ213" s="326"/>
      <c r="DA213" s="326"/>
      <c r="DB213" s="326"/>
      <c r="DC213" s="326"/>
      <c r="DD213" s="326"/>
      <c r="DE213" s="326"/>
      <c r="DF213" s="326"/>
      <c r="DG213" s="326"/>
      <c r="DH213" s="326"/>
      <c r="DI213" s="326"/>
      <c r="DJ213" s="326"/>
      <c r="DK213" s="326"/>
      <c r="DL213" s="326"/>
      <c r="DM213" s="326"/>
      <c r="DN213" s="326"/>
      <c r="DO213" s="326"/>
      <c r="DP213" s="326"/>
      <c r="DQ213" s="326"/>
      <c r="DR213" s="326"/>
      <c r="DS213" s="326"/>
      <c r="DT213" s="326"/>
      <c r="DU213" s="326"/>
      <c r="DV213" s="326"/>
      <c r="DW213" s="326"/>
      <c r="DX213" s="326"/>
      <c r="DY213" s="326"/>
      <c r="DZ213" s="326"/>
      <c r="EA213" s="326"/>
      <c r="EB213" s="326"/>
      <c r="EC213" s="326"/>
      <c r="ED213" s="326"/>
      <c r="EE213" s="326"/>
      <c r="EF213" s="326"/>
      <c r="EG213" s="326"/>
      <c r="EH213" s="326"/>
      <c r="EI213" s="326"/>
      <c r="EJ213" s="326"/>
      <c r="EK213" s="326"/>
    </row>
    <row r="214" spans="1:141" ht="39.75" hidden="1" customHeight="1" x14ac:dyDescent="0.2">
      <c r="A214" s="364"/>
      <c r="B214" s="369"/>
      <c r="C214" s="369"/>
      <c r="D214" s="369"/>
      <c r="E214" s="197"/>
      <c r="F214" s="366"/>
      <c r="G214" s="197"/>
      <c r="H214" s="372"/>
      <c r="I214" s="367"/>
      <c r="J214" s="188"/>
      <c r="K214" s="170"/>
      <c r="L214" s="170"/>
      <c r="M214" s="170"/>
      <c r="N214" s="170"/>
      <c r="O214" s="369"/>
      <c r="P214" s="336"/>
      <c r="Q214" s="349"/>
      <c r="R214" s="336"/>
      <c r="S214" s="349"/>
      <c r="T214" s="327"/>
      <c r="U214" s="162"/>
      <c r="V214" s="163"/>
      <c r="W214" s="163"/>
      <c r="X214" s="163"/>
      <c r="Y214" s="164" t="s">
        <v>115</v>
      </c>
      <c r="Z214" s="132">
        <f>+IF(Y214='Tabla Valoración controles'!$D$4,'Tabla Valoración controles'!$F$4,IF('Mapa Corrupcion'!Y214='Tabla Valoración controles'!$D$5,'Tabla Valoración controles'!$F$5,IF(Y214=FORMULAS!$A$10,0,'Tabla Valoración controles'!$F$6)))</f>
        <v>0</v>
      </c>
      <c r="AA214" s="164"/>
      <c r="AB214" s="133">
        <f>+IF(AA214='Tabla Valoración controles'!$D$7,'Tabla Valoración controles'!$F$7,IF(Y214=FORMULAS!$A$10,0,'Tabla Valoración controles'!$F$8))</f>
        <v>0</v>
      </c>
      <c r="AC214" s="164"/>
      <c r="AD214" s="132">
        <f>+IF(AC214='Tabla Valoración controles'!$D$9,'Tabla Valoración controles'!$F$9,IF(Y214=FORMULAS!$A$10,0,'Tabla Valoración controles'!$F$10))</f>
        <v>0</v>
      </c>
      <c r="AE214" s="164"/>
      <c r="AF214" s="132">
        <f>+IF(AE214='Tabla Valoración controles'!$D$9,'Tabla Valoración controles'!$F$9,IF(AA214=FORMULAS!$A$10,0,'Tabla Valoración controles'!$F$10))</f>
        <v>0</v>
      </c>
      <c r="AG214" s="164"/>
      <c r="AH214" s="132">
        <f>+IF(AG214='Tabla Valoración controles'!$D$13,'Tabla Valoración controles'!$F$13,'Tabla Valoración controles'!$F$14)</f>
        <v>0</v>
      </c>
      <c r="AI214" s="192">
        <f t="shared" si="9"/>
        <v>0</v>
      </c>
      <c r="AJ214" s="165"/>
      <c r="AK214" s="166">
        <f>+IF(AJ214=[2]CONTROLES!$C$50,[2]CONTROLES!$D$50,[2]CONTROLES!$D$51)</f>
        <v>0</v>
      </c>
      <c r="AL214" s="165"/>
      <c r="AM214" s="166">
        <f>+IF(AL214=[2]CONTROLES!$C$52,[2]CONTROLES!$D$52,[2]CONTROLES!$D$53)</f>
        <v>0</v>
      </c>
      <c r="AN214" s="165"/>
      <c r="AO214" s="166">
        <f>+IF(AN214=[2]CONTROLES!$C$54,[2]CONTROLES!$D$54,[2]CONTROLES!$D$55)</f>
        <v>0</v>
      </c>
      <c r="AP214" s="165"/>
      <c r="AQ214" s="166">
        <f>+IF(AP214=[2]CONTROLES!$C$56,[2]CONTROLES!$D$56,IF(AP214=[2]CONTROLES!$C$57,[2]CONTROLES!$D$57,[2]CONTROLES!$D$58))</f>
        <v>0</v>
      </c>
      <c r="AR214" s="165"/>
      <c r="AS214" s="166">
        <f>+IF(AR214=[2]CONTROLES!$C$59,[2]CONTROLES!$D$59,[2]CONTROLES!$D$60)</f>
        <v>0</v>
      </c>
      <c r="AT214" s="165"/>
      <c r="AU214" s="166">
        <f>+IF(AT214=[2]CONTROLES!$C$61,[2]CONTROLES!$D$61,[2]CONTROLES!$D$62)</f>
        <v>0</v>
      </c>
      <c r="AV214" s="165"/>
      <c r="AW214" s="167">
        <f>+IF(AV214=[2]CONTROLES!$C$63,[2]CONTROLES!$D$63,IF(AV214=[2]CONTROLES!$C$64,[2]CONTROLES!$D$64,[2]CONTROLES!$D$65))</f>
        <v>0</v>
      </c>
      <c r="AX214" s="167">
        <f t="shared" si="10"/>
        <v>0</v>
      </c>
      <c r="AY214" s="168" t="str">
        <f t="shared" si="11"/>
        <v>Débil</v>
      </c>
      <c r="AZ214" s="336"/>
      <c r="BA214" s="336"/>
      <c r="BB214" s="419"/>
      <c r="BC214" s="349"/>
      <c r="BD214" s="327"/>
      <c r="BE214" s="327"/>
      <c r="BF214" s="66"/>
      <c r="BG214" s="66"/>
      <c r="BH214" s="169"/>
      <c r="BI214" s="66"/>
      <c r="BJ214" s="66"/>
      <c r="BK214" s="66"/>
      <c r="BL214" s="66"/>
      <c r="BM214" s="66" t="s">
        <v>171</v>
      </c>
      <c r="BN214" s="327"/>
      <c r="BO214" s="185"/>
      <c r="BP214" s="185"/>
      <c r="BQ214" s="185"/>
      <c r="BR214" s="185"/>
      <c r="BS214" s="185"/>
      <c r="BT214" s="185"/>
      <c r="BU214" s="185"/>
      <c r="BV214" s="185"/>
      <c r="BW214" s="185"/>
      <c r="BX214" s="185"/>
      <c r="BY214" s="185"/>
      <c r="BZ214" s="185"/>
      <c r="CA214" s="185"/>
      <c r="CB214" s="185"/>
      <c r="CC214" s="185"/>
      <c r="CD214" s="185"/>
      <c r="CE214" s="185"/>
      <c r="CF214" s="185"/>
      <c r="CG214" s="327"/>
      <c r="CH214" s="327"/>
      <c r="CI214" s="327"/>
      <c r="CJ214" s="327"/>
      <c r="CK214" s="327"/>
      <c r="CL214" s="327"/>
      <c r="CM214" s="327"/>
      <c r="CN214" s="327"/>
      <c r="CO214" s="327"/>
      <c r="CP214" s="327"/>
      <c r="CQ214" s="327"/>
      <c r="CR214" s="327"/>
      <c r="CS214" s="327"/>
      <c r="CT214" s="327"/>
      <c r="CU214" s="327"/>
      <c r="CV214" s="327"/>
      <c r="CW214" s="327"/>
      <c r="CX214" s="327"/>
      <c r="CY214" s="327"/>
      <c r="CZ214" s="327"/>
      <c r="DA214" s="327"/>
      <c r="DB214" s="327"/>
      <c r="DC214" s="327"/>
      <c r="DD214" s="327"/>
      <c r="DE214" s="327"/>
      <c r="DF214" s="327"/>
      <c r="DG214" s="327"/>
      <c r="DH214" s="327"/>
      <c r="DI214" s="327"/>
      <c r="DJ214" s="327"/>
      <c r="DK214" s="327"/>
      <c r="DL214" s="327"/>
      <c r="DM214" s="327"/>
      <c r="DN214" s="327"/>
      <c r="DO214" s="327"/>
      <c r="DP214" s="327"/>
      <c r="DQ214" s="327"/>
      <c r="DR214" s="327"/>
      <c r="DS214" s="327"/>
      <c r="DT214" s="327"/>
      <c r="DU214" s="327"/>
      <c r="DV214" s="327"/>
      <c r="DW214" s="327"/>
      <c r="DX214" s="327"/>
      <c r="DY214" s="327"/>
      <c r="DZ214" s="327"/>
      <c r="EA214" s="327"/>
      <c r="EB214" s="327"/>
      <c r="EC214" s="327"/>
      <c r="ED214" s="327"/>
      <c r="EE214" s="327"/>
      <c r="EF214" s="327"/>
      <c r="EG214" s="327"/>
      <c r="EH214" s="327"/>
      <c r="EI214" s="327"/>
      <c r="EJ214" s="327"/>
      <c r="EK214" s="327"/>
    </row>
    <row r="215" spans="1:141" ht="39.75" hidden="1" customHeight="1" x14ac:dyDescent="0.2">
      <c r="A215" s="364"/>
      <c r="B215" s="369"/>
      <c r="C215" s="369"/>
      <c r="D215" s="369"/>
      <c r="E215" s="197"/>
      <c r="F215" s="366"/>
      <c r="G215" s="197"/>
      <c r="H215" s="372"/>
      <c r="I215" s="367"/>
      <c r="J215" s="188"/>
      <c r="K215" s="170"/>
      <c r="L215" s="170"/>
      <c r="M215" s="170"/>
      <c r="N215" s="170"/>
      <c r="O215" s="369"/>
      <c r="P215" s="336"/>
      <c r="Q215" s="349"/>
      <c r="R215" s="336"/>
      <c r="S215" s="349"/>
      <c r="T215" s="327"/>
      <c r="U215" s="162"/>
      <c r="V215" s="163"/>
      <c r="W215" s="163"/>
      <c r="X215" s="163"/>
      <c r="Y215" s="164" t="s">
        <v>115</v>
      </c>
      <c r="Z215" s="132">
        <f>+IF(Y215='Tabla Valoración controles'!$D$4,'Tabla Valoración controles'!$F$4,IF('Mapa Corrupcion'!Y215='Tabla Valoración controles'!$D$5,'Tabla Valoración controles'!$F$5,IF(Y215=FORMULAS!$A$10,0,'Tabla Valoración controles'!$F$6)))</f>
        <v>0</v>
      </c>
      <c r="AA215" s="164"/>
      <c r="AB215" s="133">
        <f>+IF(AA215='Tabla Valoración controles'!$D$7,'Tabla Valoración controles'!$F$7,IF(Y215=FORMULAS!$A$10,0,'Tabla Valoración controles'!$F$8))</f>
        <v>0</v>
      </c>
      <c r="AC215" s="164"/>
      <c r="AD215" s="132">
        <f>+IF(AC215='Tabla Valoración controles'!$D$9,'Tabla Valoración controles'!$F$9,IF(Y215=FORMULAS!$A$10,0,'Tabla Valoración controles'!$F$10))</f>
        <v>0</v>
      </c>
      <c r="AE215" s="164"/>
      <c r="AF215" s="132">
        <f>+IF(AE215='Tabla Valoración controles'!$D$9,'Tabla Valoración controles'!$F$9,IF(AA215=FORMULAS!$A$10,0,'Tabla Valoración controles'!$F$10))</f>
        <v>0</v>
      </c>
      <c r="AG215" s="164"/>
      <c r="AH215" s="132">
        <f>+IF(AG215='Tabla Valoración controles'!$D$13,'Tabla Valoración controles'!$F$13,'Tabla Valoración controles'!$F$14)</f>
        <v>0</v>
      </c>
      <c r="AI215" s="192">
        <f t="shared" si="9"/>
        <v>0</v>
      </c>
      <c r="AJ215" s="165"/>
      <c r="AK215" s="166">
        <f>+IF(AJ215=[2]CONTROLES!$C$50,[2]CONTROLES!$D$50,[2]CONTROLES!$D$51)</f>
        <v>0</v>
      </c>
      <c r="AL215" s="165"/>
      <c r="AM215" s="166">
        <f>+IF(AL215=[2]CONTROLES!$C$52,[2]CONTROLES!$D$52,[2]CONTROLES!$D$53)</f>
        <v>0</v>
      </c>
      <c r="AN215" s="165"/>
      <c r="AO215" s="166">
        <f>+IF(AN215=[2]CONTROLES!$C$54,[2]CONTROLES!$D$54,[2]CONTROLES!$D$55)</f>
        <v>0</v>
      </c>
      <c r="AP215" s="165"/>
      <c r="AQ215" s="166">
        <f>+IF(AP215=[2]CONTROLES!$C$56,[2]CONTROLES!$D$56,IF(AP215=[2]CONTROLES!$C$57,[2]CONTROLES!$D$57,[2]CONTROLES!$D$58))</f>
        <v>0</v>
      </c>
      <c r="AR215" s="165"/>
      <c r="AS215" s="166">
        <f>+IF(AR215=[2]CONTROLES!$C$59,[2]CONTROLES!$D$59,[2]CONTROLES!$D$60)</f>
        <v>0</v>
      </c>
      <c r="AT215" s="165"/>
      <c r="AU215" s="166">
        <f>+IF(AT215=[2]CONTROLES!$C$61,[2]CONTROLES!$D$61,[2]CONTROLES!$D$62)</f>
        <v>0</v>
      </c>
      <c r="AV215" s="165"/>
      <c r="AW215" s="167">
        <f>+IF(AV215=[2]CONTROLES!$C$63,[2]CONTROLES!$D$63,IF(AV215=[2]CONTROLES!$C$64,[2]CONTROLES!$D$64,[2]CONTROLES!$D$65))</f>
        <v>0</v>
      </c>
      <c r="AX215" s="167">
        <f t="shared" si="10"/>
        <v>0</v>
      </c>
      <c r="AY215" s="168" t="str">
        <f t="shared" si="11"/>
        <v>Débil</v>
      </c>
      <c r="AZ215" s="336"/>
      <c r="BA215" s="336"/>
      <c r="BB215" s="419"/>
      <c r="BC215" s="349"/>
      <c r="BD215" s="327"/>
      <c r="BE215" s="327"/>
      <c r="BF215" s="66"/>
      <c r="BG215" s="66"/>
      <c r="BH215" s="169"/>
      <c r="BI215" s="66"/>
      <c r="BJ215" s="66"/>
      <c r="BK215" s="66"/>
      <c r="BL215" s="66"/>
      <c r="BM215" s="66" t="s">
        <v>171</v>
      </c>
      <c r="BN215" s="327"/>
      <c r="BO215" s="185"/>
      <c r="BP215" s="185"/>
      <c r="BQ215" s="185"/>
      <c r="BR215" s="185"/>
      <c r="BS215" s="185"/>
      <c r="BT215" s="185"/>
      <c r="BU215" s="185"/>
      <c r="BV215" s="185"/>
      <c r="BW215" s="185"/>
      <c r="BX215" s="185"/>
      <c r="BY215" s="185"/>
      <c r="BZ215" s="185"/>
      <c r="CA215" s="185"/>
      <c r="CB215" s="185"/>
      <c r="CC215" s="185"/>
      <c r="CD215" s="185"/>
      <c r="CE215" s="185"/>
      <c r="CF215" s="185"/>
      <c r="CG215" s="327"/>
      <c r="CH215" s="327"/>
      <c r="CI215" s="327"/>
      <c r="CJ215" s="327"/>
      <c r="CK215" s="327"/>
      <c r="CL215" s="327"/>
      <c r="CM215" s="327"/>
      <c r="CN215" s="327"/>
      <c r="CO215" s="327"/>
      <c r="CP215" s="327"/>
      <c r="CQ215" s="327"/>
      <c r="CR215" s="327"/>
      <c r="CS215" s="327"/>
      <c r="CT215" s="327"/>
      <c r="CU215" s="327"/>
      <c r="CV215" s="327"/>
      <c r="CW215" s="327"/>
      <c r="CX215" s="327"/>
      <c r="CY215" s="327"/>
      <c r="CZ215" s="327"/>
      <c r="DA215" s="327"/>
      <c r="DB215" s="327"/>
      <c r="DC215" s="327"/>
      <c r="DD215" s="327"/>
      <c r="DE215" s="327"/>
      <c r="DF215" s="327"/>
      <c r="DG215" s="327"/>
      <c r="DH215" s="327"/>
      <c r="DI215" s="327"/>
      <c r="DJ215" s="327"/>
      <c r="DK215" s="327"/>
      <c r="DL215" s="327"/>
      <c r="DM215" s="327"/>
      <c r="DN215" s="327"/>
      <c r="DO215" s="327"/>
      <c r="DP215" s="327"/>
      <c r="DQ215" s="327"/>
      <c r="DR215" s="327"/>
      <c r="DS215" s="327"/>
      <c r="DT215" s="327"/>
      <c r="DU215" s="327"/>
      <c r="DV215" s="327"/>
      <c r="DW215" s="327"/>
      <c r="DX215" s="327"/>
      <c r="DY215" s="327"/>
      <c r="DZ215" s="327"/>
      <c r="EA215" s="327"/>
      <c r="EB215" s="327"/>
      <c r="EC215" s="327"/>
      <c r="ED215" s="327"/>
      <c r="EE215" s="327"/>
      <c r="EF215" s="327"/>
      <c r="EG215" s="327"/>
      <c r="EH215" s="327"/>
      <c r="EI215" s="327"/>
      <c r="EJ215" s="327"/>
      <c r="EK215" s="327"/>
    </row>
    <row r="216" spans="1:141" ht="39.75" hidden="1" customHeight="1" x14ac:dyDescent="0.2">
      <c r="A216" s="364"/>
      <c r="B216" s="369"/>
      <c r="C216" s="369"/>
      <c r="D216" s="369"/>
      <c r="E216" s="197"/>
      <c r="F216" s="366"/>
      <c r="G216" s="197"/>
      <c r="H216" s="372"/>
      <c r="I216" s="367"/>
      <c r="J216" s="188"/>
      <c r="K216" s="170"/>
      <c r="L216" s="170"/>
      <c r="M216" s="170"/>
      <c r="N216" s="170"/>
      <c r="O216" s="369"/>
      <c r="P216" s="336"/>
      <c r="Q216" s="349"/>
      <c r="R216" s="336"/>
      <c r="S216" s="349"/>
      <c r="T216" s="327"/>
      <c r="U216" s="162"/>
      <c r="V216" s="163"/>
      <c r="W216" s="163"/>
      <c r="X216" s="163"/>
      <c r="Y216" s="164" t="s">
        <v>115</v>
      </c>
      <c r="Z216" s="132">
        <f>+IF(Y216='Tabla Valoración controles'!$D$4,'Tabla Valoración controles'!$F$4,IF('Mapa Corrupcion'!Y216='Tabla Valoración controles'!$D$5,'Tabla Valoración controles'!$F$5,IF(Y216=FORMULAS!$A$10,0,'Tabla Valoración controles'!$F$6)))</f>
        <v>0</v>
      </c>
      <c r="AA216" s="164"/>
      <c r="AB216" s="133">
        <f>+IF(AA216='Tabla Valoración controles'!$D$7,'Tabla Valoración controles'!$F$7,IF(Y216=FORMULAS!$A$10,0,'Tabla Valoración controles'!$F$8))</f>
        <v>0</v>
      </c>
      <c r="AC216" s="164"/>
      <c r="AD216" s="132">
        <f>+IF(AC216='Tabla Valoración controles'!$D$9,'Tabla Valoración controles'!$F$9,IF(Y216=FORMULAS!$A$10,0,'Tabla Valoración controles'!$F$10))</f>
        <v>0</v>
      </c>
      <c r="AE216" s="164"/>
      <c r="AF216" s="132">
        <f>+IF(AE216='Tabla Valoración controles'!$D$9,'Tabla Valoración controles'!$F$9,IF(AA216=FORMULAS!$A$10,0,'Tabla Valoración controles'!$F$10))</f>
        <v>0</v>
      </c>
      <c r="AG216" s="164"/>
      <c r="AH216" s="132">
        <f>+IF(AG216='Tabla Valoración controles'!$D$13,'Tabla Valoración controles'!$F$13,'Tabla Valoración controles'!$F$14)</f>
        <v>0</v>
      </c>
      <c r="AI216" s="192">
        <f t="shared" si="9"/>
        <v>0</v>
      </c>
      <c r="AJ216" s="165"/>
      <c r="AK216" s="166">
        <f>+IF(AJ216=[2]CONTROLES!$C$50,[2]CONTROLES!$D$50,[2]CONTROLES!$D$51)</f>
        <v>0</v>
      </c>
      <c r="AL216" s="165"/>
      <c r="AM216" s="166">
        <f>+IF(AL216=[2]CONTROLES!$C$52,[2]CONTROLES!$D$52,[2]CONTROLES!$D$53)</f>
        <v>0</v>
      </c>
      <c r="AN216" s="165"/>
      <c r="AO216" s="166">
        <f>+IF(AN216=[2]CONTROLES!$C$54,[2]CONTROLES!$D$54,[2]CONTROLES!$D$55)</f>
        <v>0</v>
      </c>
      <c r="AP216" s="165"/>
      <c r="AQ216" s="166">
        <f>+IF(AP216=[2]CONTROLES!$C$56,[2]CONTROLES!$D$56,IF(AP216=[2]CONTROLES!$C$57,[2]CONTROLES!$D$57,[2]CONTROLES!$D$58))</f>
        <v>0</v>
      </c>
      <c r="AR216" s="165"/>
      <c r="AS216" s="166">
        <f>+IF(AR216=[2]CONTROLES!$C$59,[2]CONTROLES!$D$59,[2]CONTROLES!$D$60)</f>
        <v>0</v>
      </c>
      <c r="AT216" s="165"/>
      <c r="AU216" s="166">
        <f>+IF(AT216=[2]CONTROLES!$C$61,[2]CONTROLES!$D$61,[2]CONTROLES!$D$62)</f>
        <v>0</v>
      </c>
      <c r="AV216" s="165"/>
      <c r="AW216" s="167">
        <f>+IF(AV216=[2]CONTROLES!$C$63,[2]CONTROLES!$D$63,IF(AV216=[2]CONTROLES!$C$64,[2]CONTROLES!$D$64,[2]CONTROLES!$D$65))</f>
        <v>0</v>
      </c>
      <c r="AX216" s="167">
        <f t="shared" si="10"/>
        <v>0</v>
      </c>
      <c r="AY216" s="168" t="str">
        <f t="shared" si="11"/>
        <v>Débil</v>
      </c>
      <c r="AZ216" s="336"/>
      <c r="BA216" s="336"/>
      <c r="BB216" s="419"/>
      <c r="BC216" s="349"/>
      <c r="BD216" s="327"/>
      <c r="BE216" s="327"/>
      <c r="BF216" s="66"/>
      <c r="BG216" s="66"/>
      <c r="BH216" s="169"/>
      <c r="BI216" s="66"/>
      <c r="BJ216" s="66"/>
      <c r="BK216" s="66"/>
      <c r="BL216" s="66"/>
      <c r="BM216" s="66" t="s">
        <v>171</v>
      </c>
      <c r="BN216" s="327"/>
      <c r="BO216" s="185"/>
      <c r="BP216" s="185"/>
      <c r="BQ216" s="185"/>
      <c r="BR216" s="185"/>
      <c r="BS216" s="185"/>
      <c r="BT216" s="185"/>
      <c r="BU216" s="185"/>
      <c r="BV216" s="185"/>
      <c r="BW216" s="185"/>
      <c r="BX216" s="185"/>
      <c r="BY216" s="185"/>
      <c r="BZ216" s="185"/>
      <c r="CA216" s="185"/>
      <c r="CB216" s="185"/>
      <c r="CC216" s="185"/>
      <c r="CD216" s="185"/>
      <c r="CE216" s="185"/>
      <c r="CF216" s="185"/>
      <c r="CG216" s="327"/>
      <c r="CH216" s="327"/>
      <c r="CI216" s="327"/>
      <c r="CJ216" s="327"/>
      <c r="CK216" s="327"/>
      <c r="CL216" s="327"/>
      <c r="CM216" s="327"/>
      <c r="CN216" s="327"/>
      <c r="CO216" s="327"/>
      <c r="CP216" s="327"/>
      <c r="CQ216" s="327"/>
      <c r="CR216" s="327"/>
      <c r="CS216" s="327"/>
      <c r="CT216" s="327"/>
      <c r="CU216" s="327"/>
      <c r="CV216" s="327"/>
      <c r="CW216" s="327"/>
      <c r="CX216" s="327"/>
      <c r="CY216" s="327"/>
      <c r="CZ216" s="327"/>
      <c r="DA216" s="327"/>
      <c r="DB216" s="327"/>
      <c r="DC216" s="327"/>
      <c r="DD216" s="327"/>
      <c r="DE216" s="327"/>
      <c r="DF216" s="327"/>
      <c r="DG216" s="327"/>
      <c r="DH216" s="327"/>
      <c r="DI216" s="327"/>
      <c r="DJ216" s="327"/>
      <c r="DK216" s="327"/>
      <c r="DL216" s="327"/>
      <c r="DM216" s="327"/>
      <c r="DN216" s="327"/>
      <c r="DO216" s="327"/>
      <c r="DP216" s="327"/>
      <c r="DQ216" s="327"/>
      <c r="DR216" s="327"/>
      <c r="DS216" s="327"/>
      <c r="DT216" s="327"/>
      <c r="DU216" s="327"/>
      <c r="DV216" s="327"/>
      <c r="DW216" s="327"/>
      <c r="DX216" s="327"/>
      <c r="DY216" s="327"/>
      <c r="DZ216" s="327"/>
      <c r="EA216" s="327"/>
      <c r="EB216" s="327"/>
      <c r="EC216" s="327"/>
      <c r="ED216" s="327"/>
      <c r="EE216" s="327"/>
      <c r="EF216" s="327"/>
      <c r="EG216" s="327"/>
      <c r="EH216" s="327"/>
      <c r="EI216" s="327"/>
      <c r="EJ216" s="327"/>
      <c r="EK216" s="327"/>
    </row>
    <row r="217" spans="1:141" ht="39.75" hidden="1" customHeight="1" x14ac:dyDescent="0.2">
      <c r="A217" s="364"/>
      <c r="B217" s="369"/>
      <c r="C217" s="369"/>
      <c r="D217" s="369"/>
      <c r="E217" s="197"/>
      <c r="F217" s="366"/>
      <c r="G217" s="197"/>
      <c r="H217" s="372"/>
      <c r="I217" s="367"/>
      <c r="J217" s="188"/>
      <c r="K217" s="170"/>
      <c r="L217" s="170"/>
      <c r="M217" s="170"/>
      <c r="N217" s="170"/>
      <c r="O217" s="369"/>
      <c r="P217" s="336"/>
      <c r="Q217" s="349"/>
      <c r="R217" s="336"/>
      <c r="S217" s="349"/>
      <c r="T217" s="327"/>
      <c r="U217" s="162"/>
      <c r="V217" s="163"/>
      <c r="W217" s="163"/>
      <c r="X217" s="163"/>
      <c r="Y217" s="164" t="s">
        <v>115</v>
      </c>
      <c r="Z217" s="132">
        <f>+IF(Y217='Tabla Valoración controles'!$D$4,'Tabla Valoración controles'!$F$4,IF('Mapa Corrupcion'!Y217='Tabla Valoración controles'!$D$5,'Tabla Valoración controles'!$F$5,IF(Y217=FORMULAS!$A$10,0,'Tabla Valoración controles'!$F$6)))</f>
        <v>0</v>
      </c>
      <c r="AA217" s="164"/>
      <c r="AB217" s="133">
        <f>+IF(AA217='Tabla Valoración controles'!$D$7,'Tabla Valoración controles'!$F$7,IF(Y217=FORMULAS!$A$10,0,'Tabla Valoración controles'!$F$8))</f>
        <v>0</v>
      </c>
      <c r="AC217" s="164"/>
      <c r="AD217" s="132">
        <f>+IF(AC217='Tabla Valoración controles'!$D$9,'Tabla Valoración controles'!$F$9,IF(Y217=FORMULAS!$A$10,0,'Tabla Valoración controles'!$F$10))</f>
        <v>0</v>
      </c>
      <c r="AE217" s="164"/>
      <c r="AF217" s="132">
        <f>+IF(AE217='Tabla Valoración controles'!$D$9,'Tabla Valoración controles'!$F$9,IF(AA217=FORMULAS!$A$10,0,'Tabla Valoración controles'!$F$10))</f>
        <v>0</v>
      </c>
      <c r="AG217" s="164"/>
      <c r="AH217" s="132">
        <f>+IF(AG217='Tabla Valoración controles'!$D$13,'Tabla Valoración controles'!$F$13,'Tabla Valoración controles'!$F$14)</f>
        <v>0</v>
      </c>
      <c r="AI217" s="192">
        <f t="shared" si="9"/>
        <v>0</v>
      </c>
      <c r="AJ217" s="165"/>
      <c r="AK217" s="166">
        <f>+IF(AJ217=[2]CONTROLES!$C$50,[2]CONTROLES!$D$50,[2]CONTROLES!$D$51)</f>
        <v>0</v>
      </c>
      <c r="AL217" s="165"/>
      <c r="AM217" s="166">
        <f>+IF(AL217=[2]CONTROLES!$C$52,[2]CONTROLES!$D$52,[2]CONTROLES!$D$53)</f>
        <v>0</v>
      </c>
      <c r="AN217" s="165"/>
      <c r="AO217" s="166">
        <f>+IF(AN217=[2]CONTROLES!$C$54,[2]CONTROLES!$D$54,[2]CONTROLES!$D$55)</f>
        <v>0</v>
      </c>
      <c r="AP217" s="165"/>
      <c r="AQ217" s="166">
        <f>+IF(AP217=[2]CONTROLES!$C$56,[2]CONTROLES!$D$56,IF(AP217=[2]CONTROLES!$C$57,[2]CONTROLES!$D$57,[2]CONTROLES!$D$58))</f>
        <v>0</v>
      </c>
      <c r="AR217" s="165"/>
      <c r="AS217" s="166">
        <f>+IF(AR217=[2]CONTROLES!$C$59,[2]CONTROLES!$D$59,[2]CONTROLES!$D$60)</f>
        <v>0</v>
      </c>
      <c r="AT217" s="165"/>
      <c r="AU217" s="166">
        <f>+IF(AT217=[2]CONTROLES!$C$61,[2]CONTROLES!$D$61,[2]CONTROLES!$D$62)</f>
        <v>0</v>
      </c>
      <c r="AV217" s="165"/>
      <c r="AW217" s="167">
        <f>+IF(AV217=[2]CONTROLES!$C$63,[2]CONTROLES!$D$63,IF(AV217=[2]CONTROLES!$C$64,[2]CONTROLES!$D$64,[2]CONTROLES!$D$65))</f>
        <v>0</v>
      </c>
      <c r="AX217" s="167">
        <f t="shared" si="10"/>
        <v>0</v>
      </c>
      <c r="AY217" s="168" t="str">
        <f t="shared" si="11"/>
        <v>Débil</v>
      </c>
      <c r="AZ217" s="336"/>
      <c r="BA217" s="336"/>
      <c r="BB217" s="419"/>
      <c r="BC217" s="349"/>
      <c r="BD217" s="327"/>
      <c r="BE217" s="327"/>
      <c r="BF217" s="66"/>
      <c r="BG217" s="66"/>
      <c r="BH217" s="169"/>
      <c r="BI217" s="66"/>
      <c r="BJ217" s="66"/>
      <c r="BK217" s="66"/>
      <c r="BL217" s="66"/>
      <c r="BM217" s="66" t="s">
        <v>171</v>
      </c>
      <c r="BN217" s="327"/>
      <c r="BO217" s="185"/>
      <c r="BP217" s="185"/>
      <c r="BQ217" s="185"/>
      <c r="BR217" s="185"/>
      <c r="BS217" s="185"/>
      <c r="BT217" s="185"/>
      <c r="BU217" s="185"/>
      <c r="BV217" s="185"/>
      <c r="BW217" s="185"/>
      <c r="BX217" s="185"/>
      <c r="BY217" s="185"/>
      <c r="BZ217" s="185"/>
      <c r="CA217" s="185"/>
      <c r="CB217" s="185"/>
      <c r="CC217" s="185"/>
      <c r="CD217" s="185"/>
      <c r="CE217" s="185"/>
      <c r="CF217" s="185"/>
      <c r="CG217" s="327"/>
      <c r="CH217" s="327"/>
      <c r="CI217" s="327"/>
      <c r="CJ217" s="327"/>
      <c r="CK217" s="327"/>
      <c r="CL217" s="327"/>
      <c r="CM217" s="327"/>
      <c r="CN217" s="327"/>
      <c r="CO217" s="327"/>
      <c r="CP217" s="327"/>
      <c r="CQ217" s="327"/>
      <c r="CR217" s="327"/>
      <c r="CS217" s="327"/>
      <c r="CT217" s="327"/>
      <c r="CU217" s="327"/>
      <c r="CV217" s="327"/>
      <c r="CW217" s="327"/>
      <c r="CX217" s="327"/>
      <c r="CY217" s="327"/>
      <c r="CZ217" s="327"/>
      <c r="DA217" s="327"/>
      <c r="DB217" s="327"/>
      <c r="DC217" s="327"/>
      <c r="DD217" s="327"/>
      <c r="DE217" s="327"/>
      <c r="DF217" s="327"/>
      <c r="DG217" s="327"/>
      <c r="DH217" s="327"/>
      <c r="DI217" s="327"/>
      <c r="DJ217" s="327"/>
      <c r="DK217" s="327"/>
      <c r="DL217" s="327"/>
      <c r="DM217" s="327"/>
      <c r="DN217" s="327"/>
      <c r="DO217" s="327"/>
      <c r="DP217" s="327"/>
      <c r="DQ217" s="327"/>
      <c r="DR217" s="327"/>
      <c r="DS217" s="327"/>
      <c r="DT217" s="327"/>
      <c r="DU217" s="327"/>
      <c r="DV217" s="327"/>
      <c r="DW217" s="327"/>
      <c r="DX217" s="327"/>
      <c r="DY217" s="327"/>
      <c r="DZ217" s="327"/>
      <c r="EA217" s="327"/>
      <c r="EB217" s="327"/>
      <c r="EC217" s="327"/>
      <c r="ED217" s="327"/>
      <c r="EE217" s="327"/>
      <c r="EF217" s="327"/>
      <c r="EG217" s="327"/>
      <c r="EH217" s="327"/>
      <c r="EI217" s="327"/>
      <c r="EJ217" s="327"/>
      <c r="EK217" s="327"/>
    </row>
    <row r="218" spans="1:141" ht="39.75" hidden="1" customHeight="1" x14ac:dyDescent="0.2">
      <c r="A218" s="365"/>
      <c r="B218" s="370"/>
      <c r="C218" s="370"/>
      <c r="D218" s="370"/>
      <c r="E218" s="197"/>
      <c r="F218" s="366"/>
      <c r="G218" s="197"/>
      <c r="H218" s="373"/>
      <c r="I218" s="367"/>
      <c r="J218" s="189"/>
      <c r="K218" s="171"/>
      <c r="L218" s="171"/>
      <c r="M218" s="171"/>
      <c r="N218" s="171"/>
      <c r="O218" s="370"/>
      <c r="P218" s="337"/>
      <c r="Q218" s="350"/>
      <c r="R218" s="337"/>
      <c r="S218" s="350"/>
      <c r="T218" s="328"/>
      <c r="U218" s="162"/>
      <c r="V218" s="163"/>
      <c r="W218" s="163"/>
      <c r="X218" s="163"/>
      <c r="Y218" s="164" t="s">
        <v>115</v>
      </c>
      <c r="Z218" s="132">
        <f>+IF(Y218='Tabla Valoración controles'!$D$4,'Tabla Valoración controles'!$F$4,IF('Mapa Corrupcion'!Y218='Tabla Valoración controles'!$D$5,'Tabla Valoración controles'!$F$5,IF(Y218=FORMULAS!$A$10,0,'Tabla Valoración controles'!$F$6)))</f>
        <v>0</v>
      </c>
      <c r="AA218" s="164"/>
      <c r="AB218" s="133">
        <f>+IF(AA218='Tabla Valoración controles'!$D$7,'Tabla Valoración controles'!$F$7,IF(Y218=FORMULAS!$A$10,0,'Tabla Valoración controles'!$F$8))</f>
        <v>0</v>
      </c>
      <c r="AC218" s="164"/>
      <c r="AD218" s="132">
        <f>+IF(AC218='Tabla Valoración controles'!$D$9,'Tabla Valoración controles'!$F$9,IF(Y218=FORMULAS!$A$10,0,'Tabla Valoración controles'!$F$10))</f>
        <v>0</v>
      </c>
      <c r="AE218" s="164"/>
      <c r="AF218" s="132">
        <f>+IF(AE218='Tabla Valoración controles'!$D$9,'Tabla Valoración controles'!$F$9,IF(AA218=FORMULAS!$A$10,0,'Tabla Valoración controles'!$F$10))</f>
        <v>0</v>
      </c>
      <c r="AG218" s="164"/>
      <c r="AH218" s="132">
        <f>+IF(AG218='Tabla Valoración controles'!$D$13,'Tabla Valoración controles'!$F$13,'Tabla Valoración controles'!$F$14)</f>
        <v>0</v>
      </c>
      <c r="AI218" s="192">
        <f t="shared" si="9"/>
        <v>0</v>
      </c>
      <c r="AJ218" s="165"/>
      <c r="AK218" s="166">
        <f>+IF(AJ218=[2]CONTROLES!$C$50,[2]CONTROLES!$D$50,[2]CONTROLES!$D$51)</f>
        <v>0</v>
      </c>
      <c r="AL218" s="165"/>
      <c r="AM218" s="166">
        <f>+IF(AL218=[2]CONTROLES!$C$52,[2]CONTROLES!$D$52,[2]CONTROLES!$D$53)</f>
        <v>0</v>
      </c>
      <c r="AN218" s="165"/>
      <c r="AO218" s="166">
        <f>+IF(AN218=[2]CONTROLES!$C$54,[2]CONTROLES!$D$54,[2]CONTROLES!$D$55)</f>
        <v>0</v>
      </c>
      <c r="AP218" s="165"/>
      <c r="AQ218" s="166">
        <f>+IF(AP218=[2]CONTROLES!$C$56,[2]CONTROLES!$D$56,IF(AP218=[2]CONTROLES!$C$57,[2]CONTROLES!$D$57,[2]CONTROLES!$D$58))</f>
        <v>0</v>
      </c>
      <c r="AR218" s="165"/>
      <c r="AS218" s="166">
        <f>+IF(AR218=[2]CONTROLES!$C$59,[2]CONTROLES!$D$59,[2]CONTROLES!$D$60)</f>
        <v>0</v>
      </c>
      <c r="AT218" s="165"/>
      <c r="AU218" s="166">
        <f>+IF(AT218=[2]CONTROLES!$C$61,[2]CONTROLES!$D$61,[2]CONTROLES!$D$62)</f>
        <v>0</v>
      </c>
      <c r="AV218" s="165"/>
      <c r="AW218" s="167">
        <f>+IF(AV218=[2]CONTROLES!$C$63,[2]CONTROLES!$D$63,IF(AV218=[2]CONTROLES!$C$64,[2]CONTROLES!$D$64,[2]CONTROLES!$D$65))</f>
        <v>0</v>
      </c>
      <c r="AX218" s="167">
        <f t="shared" si="10"/>
        <v>0</v>
      </c>
      <c r="AY218" s="168" t="str">
        <f t="shared" si="11"/>
        <v>Débil</v>
      </c>
      <c r="AZ218" s="337"/>
      <c r="BA218" s="337"/>
      <c r="BB218" s="419"/>
      <c r="BC218" s="350"/>
      <c r="BD218" s="328"/>
      <c r="BE218" s="328"/>
      <c r="BF218" s="66"/>
      <c r="BG218" s="66"/>
      <c r="BH218" s="169"/>
      <c r="BI218" s="66"/>
      <c r="BJ218" s="66"/>
      <c r="BK218" s="66"/>
      <c r="BL218" s="66"/>
      <c r="BM218" s="66" t="s">
        <v>171</v>
      </c>
      <c r="BN218" s="328"/>
      <c r="BO218" s="186"/>
      <c r="BP218" s="186"/>
      <c r="BQ218" s="186"/>
      <c r="BR218" s="186"/>
      <c r="BS218" s="186"/>
      <c r="BT218" s="186"/>
      <c r="BU218" s="186"/>
      <c r="BV218" s="186"/>
      <c r="BW218" s="186"/>
      <c r="BX218" s="186"/>
      <c r="BY218" s="186"/>
      <c r="BZ218" s="186"/>
      <c r="CA218" s="186"/>
      <c r="CB218" s="186"/>
      <c r="CC218" s="186"/>
      <c r="CD218" s="186"/>
      <c r="CE218" s="186"/>
      <c r="CF218" s="186"/>
      <c r="CG218" s="328"/>
      <c r="CH218" s="328"/>
      <c r="CI218" s="328"/>
      <c r="CJ218" s="328"/>
      <c r="CK218" s="328"/>
      <c r="CL218" s="328"/>
      <c r="CM218" s="328"/>
      <c r="CN218" s="328"/>
      <c r="CO218" s="328"/>
      <c r="CP218" s="328"/>
      <c r="CQ218" s="328"/>
      <c r="CR218" s="328"/>
      <c r="CS218" s="328"/>
      <c r="CT218" s="328"/>
      <c r="CU218" s="328"/>
      <c r="CV218" s="328"/>
      <c r="CW218" s="328"/>
      <c r="CX218" s="328"/>
      <c r="CY218" s="328"/>
      <c r="CZ218" s="328"/>
      <c r="DA218" s="328"/>
      <c r="DB218" s="328"/>
      <c r="DC218" s="328"/>
      <c r="DD218" s="328"/>
      <c r="DE218" s="328"/>
      <c r="DF218" s="328"/>
      <c r="DG218" s="328"/>
      <c r="DH218" s="328"/>
      <c r="DI218" s="328"/>
      <c r="DJ218" s="328"/>
      <c r="DK218" s="328"/>
      <c r="DL218" s="328"/>
      <c r="DM218" s="328"/>
      <c r="DN218" s="328"/>
      <c r="DO218" s="328"/>
      <c r="DP218" s="328"/>
      <c r="DQ218" s="328"/>
      <c r="DR218" s="328"/>
      <c r="DS218" s="328"/>
      <c r="DT218" s="328"/>
      <c r="DU218" s="328"/>
      <c r="DV218" s="328"/>
      <c r="DW218" s="328"/>
      <c r="DX218" s="328"/>
      <c r="DY218" s="328"/>
      <c r="DZ218" s="328"/>
      <c r="EA218" s="328"/>
      <c r="EB218" s="328"/>
      <c r="EC218" s="328"/>
      <c r="ED218" s="328"/>
      <c r="EE218" s="328"/>
      <c r="EF218" s="328"/>
      <c r="EG218" s="328"/>
      <c r="EH218" s="328"/>
      <c r="EI218" s="328"/>
      <c r="EJ218" s="328"/>
      <c r="EK218" s="328"/>
    </row>
    <row r="219" spans="1:141" ht="39.75" hidden="1" customHeight="1" x14ac:dyDescent="0.2">
      <c r="A219" s="363"/>
      <c r="B219" s="368" t="s">
        <v>121</v>
      </c>
      <c r="C219" s="368" t="str">
        <f>VLOOKUP(B219,FORMULAS!$A$30:$B$46,2,0)</f>
        <v>OBJETIVO PROCESO</v>
      </c>
      <c r="D219" s="368" t="str">
        <f>VLOOKUP(B219,FORMULAS!$A$30:$C$46,3,0)</f>
        <v>RESPONSABLE</v>
      </c>
      <c r="E219" s="197"/>
      <c r="F219" s="366"/>
      <c r="G219" s="197"/>
      <c r="H219" s="371"/>
      <c r="I219" s="367"/>
      <c r="J219" s="187"/>
      <c r="K219" s="161"/>
      <c r="L219" s="161"/>
      <c r="M219" s="161"/>
      <c r="N219" s="161"/>
      <c r="O219" s="368" t="s">
        <v>3</v>
      </c>
      <c r="P219" s="335" t="str">
        <f>VLOOKUP(O219,FORMULAS!$A$77:$B$82,2,0)</f>
        <v>Probabilidad</v>
      </c>
      <c r="Q219" s="348" t="str">
        <f>+P219</f>
        <v>Probabilidad</v>
      </c>
      <c r="R219" s="335" t="e">
        <f>VLOOKUP(A219,'Impacto Ri Inhe'!$B$5:$AF$41,31,1)</f>
        <v>#N/A</v>
      </c>
      <c r="S219" s="348" t="e">
        <f>CONCATENATE(R219,"-",Q219)</f>
        <v>#N/A</v>
      </c>
      <c r="T219" s="326" t="e">
        <f>VLOOKUP(S219,FORMULAS!$I$77:$J$97,2,0)</f>
        <v>#N/A</v>
      </c>
      <c r="U219" s="162"/>
      <c r="V219" s="163"/>
      <c r="W219" s="163"/>
      <c r="X219" s="163"/>
      <c r="Y219" s="164" t="s">
        <v>115</v>
      </c>
      <c r="Z219" s="132">
        <f>+IF(Y219='Tabla Valoración controles'!$D$4,'Tabla Valoración controles'!$F$4,IF('Mapa Corrupcion'!Y219='Tabla Valoración controles'!$D$5,'Tabla Valoración controles'!$F$5,IF(Y219=FORMULAS!$A$10,0,'Tabla Valoración controles'!$F$6)))</f>
        <v>0</v>
      </c>
      <c r="AA219" s="164"/>
      <c r="AB219" s="133">
        <f>+IF(AA219='Tabla Valoración controles'!$D$7,'Tabla Valoración controles'!$F$7,IF(Y219=FORMULAS!$A$10,0,'Tabla Valoración controles'!$F$8))</f>
        <v>0</v>
      </c>
      <c r="AC219" s="164"/>
      <c r="AD219" s="132">
        <f>+IF(AC219='Tabla Valoración controles'!$D$9,'Tabla Valoración controles'!$F$9,IF(Y219=FORMULAS!$A$10,0,'Tabla Valoración controles'!$F$10))</f>
        <v>0</v>
      </c>
      <c r="AE219" s="164"/>
      <c r="AF219" s="132">
        <f>+IF(AE219='Tabla Valoración controles'!$D$9,'Tabla Valoración controles'!$F$9,IF(AA219=FORMULAS!$A$10,0,'Tabla Valoración controles'!$F$10))</f>
        <v>0</v>
      </c>
      <c r="AG219" s="164"/>
      <c r="AH219" s="132">
        <f>+IF(AG219='Tabla Valoración controles'!$D$13,'Tabla Valoración controles'!$F$13,'Tabla Valoración controles'!$F$14)</f>
        <v>0</v>
      </c>
      <c r="AI219" s="192">
        <f t="shared" si="9"/>
        <v>0</v>
      </c>
      <c r="AJ219" s="165"/>
      <c r="AK219" s="166">
        <f>+IF(AJ219=[2]CONTROLES!$C$50,[2]CONTROLES!$D$50,[2]CONTROLES!$D$51)</f>
        <v>0</v>
      </c>
      <c r="AL219" s="165"/>
      <c r="AM219" s="166">
        <f>+IF(AL219=[2]CONTROLES!$C$52,[2]CONTROLES!$D$52,[2]CONTROLES!$D$53)</f>
        <v>0</v>
      </c>
      <c r="AN219" s="165"/>
      <c r="AO219" s="166">
        <f>+IF(AN219=[2]CONTROLES!$C$54,[2]CONTROLES!$D$54,[2]CONTROLES!$D$55)</f>
        <v>0</v>
      </c>
      <c r="AP219" s="165"/>
      <c r="AQ219" s="166">
        <f>+IF(AP219=[2]CONTROLES!$C$56,[2]CONTROLES!$D$56,IF(AP219=[2]CONTROLES!$C$57,[2]CONTROLES!$D$57,[2]CONTROLES!$D$58))</f>
        <v>0</v>
      </c>
      <c r="AR219" s="165"/>
      <c r="AS219" s="166">
        <f>+IF(AR219=[2]CONTROLES!$C$59,[2]CONTROLES!$D$59,[2]CONTROLES!$D$60)</f>
        <v>0</v>
      </c>
      <c r="AT219" s="165"/>
      <c r="AU219" s="166">
        <f>+IF(AT219=[2]CONTROLES!$C$61,[2]CONTROLES!$D$61,[2]CONTROLES!$D$62)</f>
        <v>0</v>
      </c>
      <c r="AV219" s="165"/>
      <c r="AW219" s="167">
        <f>+IF(AV219=[2]CONTROLES!$C$63,[2]CONTROLES!$D$63,IF(AV219=[2]CONTROLES!$C$64,[2]CONTROLES!$D$64,[2]CONTROLES!$D$65))</f>
        <v>0</v>
      </c>
      <c r="AX219" s="167">
        <f t="shared" si="10"/>
        <v>0</v>
      </c>
      <c r="AY219" s="168" t="str">
        <f t="shared" si="11"/>
        <v>Débil</v>
      </c>
      <c r="AZ219" s="335" t="s">
        <v>3</v>
      </c>
      <c r="BA219" s="335" t="str">
        <f>VLOOKUP(AZ219,FORMULAS!$A$77:$B$82,2,0)</f>
        <v>Probabilidad</v>
      </c>
      <c r="BB219" s="418" t="e">
        <f>+R219</f>
        <v>#N/A</v>
      </c>
      <c r="BC219" s="348" t="e">
        <f>CONCATENATE(BB219,"-",BA219)</f>
        <v>#N/A</v>
      </c>
      <c r="BD219" s="326" t="e">
        <f>VLOOKUP(BC219,FORMULAS!$I$77:$J$97,2,0)</f>
        <v>#N/A</v>
      </c>
      <c r="BE219" s="326"/>
      <c r="BF219" s="66"/>
      <c r="BG219" s="66"/>
      <c r="BH219" s="169"/>
      <c r="BI219" s="66"/>
      <c r="BJ219" s="66"/>
      <c r="BK219" s="66"/>
      <c r="BL219" s="66"/>
      <c r="BM219" s="66" t="s">
        <v>171</v>
      </c>
      <c r="BN219" s="326"/>
      <c r="BO219" s="184"/>
      <c r="BP219" s="184"/>
      <c r="BQ219" s="184"/>
      <c r="BR219" s="184"/>
      <c r="BS219" s="184"/>
      <c r="BT219" s="184"/>
      <c r="BU219" s="184"/>
      <c r="BV219" s="184"/>
      <c r="BW219" s="184"/>
      <c r="BX219" s="184"/>
      <c r="BY219" s="184"/>
      <c r="BZ219" s="184"/>
      <c r="CA219" s="184"/>
      <c r="CB219" s="184"/>
      <c r="CC219" s="184"/>
      <c r="CD219" s="184"/>
      <c r="CE219" s="184"/>
      <c r="CF219" s="184"/>
      <c r="CG219" s="326"/>
      <c r="CH219" s="326"/>
      <c r="CI219" s="326"/>
      <c r="CJ219" s="326"/>
      <c r="CK219" s="326"/>
      <c r="CL219" s="326"/>
      <c r="CM219" s="326"/>
      <c r="CN219" s="326"/>
      <c r="CO219" s="326"/>
      <c r="CP219" s="326"/>
      <c r="CQ219" s="326"/>
      <c r="CR219" s="326"/>
      <c r="CS219" s="326"/>
      <c r="CT219" s="326"/>
      <c r="CU219" s="326"/>
      <c r="CV219" s="326"/>
      <c r="CW219" s="326"/>
      <c r="CX219" s="326"/>
      <c r="CY219" s="326"/>
      <c r="CZ219" s="326"/>
      <c r="DA219" s="326"/>
      <c r="DB219" s="326"/>
      <c r="DC219" s="326"/>
      <c r="DD219" s="326"/>
      <c r="DE219" s="326"/>
      <c r="DF219" s="326"/>
      <c r="DG219" s="326"/>
      <c r="DH219" s="326"/>
      <c r="DI219" s="326"/>
      <c r="DJ219" s="326"/>
      <c r="DK219" s="326"/>
      <c r="DL219" s="326"/>
      <c r="DM219" s="326"/>
      <c r="DN219" s="326"/>
      <c r="DO219" s="326"/>
      <c r="DP219" s="326"/>
      <c r="DQ219" s="326"/>
      <c r="DR219" s="326"/>
      <c r="DS219" s="326"/>
      <c r="DT219" s="326"/>
      <c r="DU219" s="326"/>
      <c r="DV219" s="326"/>
      <c r="DW219" s="326"/>
      <c r="DX219" s="326"/>
      <c r="DY219" s="326"/>
      <c r="DZ219" s="326"/>
      <c r="EA219" s="326"/>
      <c r="EB219" s="326"/>
      <c r="EC219" s="326"/>
      <c r="ED219" s="326"/>
      <c r="EE219" s="326"/>
      <c r="EF219" s="326"/>
      <c r="EG219" s="326"/>
      <c r="EH219" s="326"/>
      <c r="EI219" s="326"/>
      <c r="EJ219" s="326"/>
      <c r="EK219" s="326"/>
    </row>
    <row r="220" spans="1:141" ht="39.75" hidden="1" customHeight="1" x14ac:dyDescent="0.2">
      <c r="A220" s="364"/>
      <c r="B220" s="369"/>
      <c r="C220" s="369"/>
      <c r="D220" s="369"/>
      <c r="E220" s="197"/>
      <c r="F220" s="366"/>
      <c r="G220" s="197"/>
      <c r="H220" s="372"/>
      <c r="I220" s="367"/>
      <c r="J220" s="188"/>
      <c r="K220" s="170"/>
      <c r="L220" s="170"/>
      <c r="M220" s="170"/>
      <c r="N220" s="170"/>
      <c r="O220" s="369"/>
      <c r="P220" s="336"/>
      <c r="Q220" s="349"/>
      <c r="R220" s="336"/>
      <c r="S220" s="349"/>
      <c r="T220" s="327"/>
      <c r="U220" s="162"/>
      <c r="V220" s="163"/>
      <c r="W220" s="163"/>
      <c r="X220" s="163"/>
      <c r="Y220" s="164" t="s">
        <v>115</v>
      </c>
      <c r="Z220" s="132">
        <f>+IF(Y220='Tabla Valoración controles'!$D$4,'Tabla Valoración controles'!$F$4,IF('Mapa Corrupcion'!Y220='Tabla Valoración controles'!$D$5,'Tabla Valoración controles'!$F$5,IF(Y220=FORMULAS!$A$10,0,'Tabla Valoración controles'!$F$6)))</f>
        <v>0</v>
      </c>
      <c r="AA220" s="164"/>
      <c r="AB220" s="133">
        <f>+IF(AA220='Tabla Valoración controles'!$D$7,'Tabla Valoración controles'!$F$7,IF(Y220=FORMULAS!$A$10,0,'Tabla Valoración controles'!$F$8))</f>
        <v>0</v>
      </c>
      <c r="AC220" s="164"/>
      <c r="AD220" s="132">
        <f>+IF(AC220='Tabla Valoración controles'!$D$9,'Tabla Valoración controles'!$F$9,IF(Y220=FORMULAS!$A$10,0,'Tabla Valoración controles'!$F$10))</f>
        <v>0</v>
      </c>
      <c r="AE220" s="164"/>
      <c r="AF220" s="132">
        <f>+IF(AE220='Tabla Valoración controles'!$D$9,'Tabla Valoración controles'!$F$9,IF(AA220=FORMULAS!$A$10,0,'Tabla Valoración controles'!$F$10))</f>
        <v>0</v>
      </c>
      <c r="AG220" s="164"/>
      <c r="AH220" s="132">
        <f>+IF(AG220='Tabla Valoración controles'!$D$13,'Tabla Valoración controles'!$F$13,'Tabla Valoración controles'!$F$14)</f>
        <v>0</v>
      </c>
      <c r="AI220" s="192">
        <f t="shared" si="9"/>
        <v>0</v>
      </c>
      <c r="AJ220" s="165"/>
      <c r="AK220" s="166">
        <f>+IF(AJ220=[2]CONTROLES!$C$50,[2]CONTROLES!$D$50,[2]CONTROLES!$D$51)</f>
        <v>0</v>
      </c>
      <c r="AL220" s="165"/>
      <c r="AM220" s="166">
        <f>+IF(AL220=[2]CONTROLES!$C$52,[2]CONTROLES!$D$52,[2]CONTROLES!$D$53)</f>
        <v>0</v>
      </c>
      <c r="AN220" s="165"/>
      <c r="AO220" s="166">
        <f>+IF(AN220=[2]CONTROLES!$C$54,[2]CONTROLES!$D$54,[2]CONTROLES!$D$55)</f>
        <v>0</v>
      </c>
      <c r="AP220" s="165"/>
      <c r="AQ220" s="166">
        <f>+IF(AP220=[2]CONTROLES!$C$56,[2]CONTROLES!$D$56,IF(AP220=[2]CONTROLES!$C$57,[2]CONTROLES!$D$57,[2]CONTROLES!$D$58))</f>
        <v>0</v>
      </c>
      <c r="AR220" s="165"/>
      <c r="AS220" s="166">
        <f>+IF(AR220=[2]CONTROLES!$C$59,[2]CONTROLES!$D$59,[2]CONTROLES!$D$60)</f>
        <v>0</v>
      </c>
      <c r="AT220" s="165"/>
      <c r="AU220" s="166">
        <f>+IF(AT220=[2]CONTROLES!$C$61,[2]CONTROLES!$D$61,[2]CONTROLES!$D$62)</f>
        <v>0</v>
      </c>
      <c r="AV220" s="165"/>
      <c r="AW220" s="167">
        <f>+IF(AV220=[2]CONTROLES!$C$63,[2]CONTROLES!$D$63,IF(AV220=[2]CONTROLES!$C$64,[2]CONTROLES!$D$64,[2]CONTROLES!$D$65))</f>
        <v>0</v>
      </c>
      <c r="AX220" s="167">
        <f t="shared" si="10"/>
        <v>0</v>
      </c>
      <c r="AY220" s="168" t="str">
        <f t="shared" si="11"/>
        <v>Débil</v>
      </c>
      <c r="AZ220" s="336"/>
      <c r="BA220" s="336"/>
      <c r="BB220" s="419"/>
      <c r="BC220" s="349"/>
      <c r="BD220" s="327"/>
      <c r="BE220" s="327"/>
      <c r="BF220" s="66"/>
      <c r="BG220" s="66"/>
      <c r="BH220" s="169"/>
      <c r="BI220" s="66"/>
      <c r="BJ220" s="66"/>
      <c r="BK220" s="66"/>
      <c r="BL220" s="66"/>
      <c r="BM220" s="66" t="s">
        <v>171</v>
      </c>
      <c r="BN220" s="327"/>
      <c r="BO220" s="185"/>
      <c r="BP220" s="185"/>
      <c r="BQ220" s="185"/>
      <c r="BR220" s="185"/>
      <c r="BS220" s="185"/>
      <c r="BT220" s="185"/>
      <c r="BU220" s="185"/>
      <c r="BV220" s="185"/>
      <c r="BW220" s="185"/>
      <c r="BX220" s="185"/>
      <c r="BY220" s="185"/>
      <c r="BZ220" s="185"/>
      <c r="CA220" s="185"/>
      <c r="CB220" s="185"/>
      <c r="CC220" s="185"/>
      <c r="CD220" s="185"/>
      <c r="CE220" s="185"/>
      <c r="CF220" s="185"/>
      <c r="CG220" s="327"/>
      <c r="CH220" s="327"/>
      <c r="CI220" s="327"/>
      <c r="CJ220" s="327"/>
      <c r="CK220" s="327"/>
      <c r="CL220" s="327"/>
      <c r="CM220" s="327"/>
      <c r="CN220" s="327"/>
      <c r="CO220" s="327"/>
      <c r="CP220" s="327"/>
      <c r="CQ220" s="327"/>
      <c r="CR220" s="327"/>
      <c r="CS220" s="327"/>
      <c r="CT220" s="327"/>
      <c r="CU220" s="327"/>
      <c r="CV220" s="327"/>
      <c r="CW220" s="327"/>
      <c r="CX220" s="327"/>
      <c r="CY220" s="327"/>
      <c r="CZ220" s="327"/>
      <c r="DA220" s="327"/>
      <c r="DB220" s="327"/>
      <c r="DC220" s="327"/>
      <c r="DD220" s="327"/>
      <c r="DE220" s="327"/>
      <c r="DF220" s="327"/>
      <c r="DG220" s="327"/>
      <c r="DH220" s="327"/>
      <c r="DI220" s="327"/>
      <c r="DJ220" s="327"/>
      <c r="DK220" s="327"/>
      <c r="DL220" s="327"/>
      <c r="DM220" s="327"/>
      <c r="DN220" s="327"/>
      <c r="DO220" s="327"/>
      <c r="DP220" s="327"/>
      <c r="DQ220" s="327"/>
      <c r="DR220" s="327"/>
      <c r="DS220" s="327"/>
      <c r="DT220" s="327"/>
      <c r="DU220" s="327"/>
      <c r="DV220" s="327"/>
      <c r="DW220" s="327"/>
      <c r="DX220" s="327"/>
      <c r="DY220" s="327"/>
      <c r="DZ220" s="327"/>
      <c r="EA220" s="327"/>
      <c r="EB220" s="327"/>
      <c r="EC220" s="327"/>
      <c r="ED220" s="327"/>
      <c r="EE220" s="327"/>
      <c r="EF220" s="327"/>
      <c r="EG220" s="327"/>
      <c r="EH220" s="327"/>
      <c r="EI220" s="327"/>
      <c r="EJ220" s="327"/>
      <c r="EK220" s="327"/>
    </row>
    <row r="221" spans="1:141" ht="39.75" hidden="1" customHeight="1" x14ac:dyDescent="0.2">
      <c r="A221" s="364"/>
      <c r="B221" s="369"/>
      <c r="C221" s="369"/>
      <c r="D221" s="369"/>
      <c r="E221" s="197"/>
      <c r="F221" s="366"/>
      <c r="G221" s="197"/>
      <c r="H221" s="372"/>
      <c r="I221" s="367"/>
      <c r="J221" s="188"/>
      <c r="K221" s="170"/>
      <c r="L221" s="170"/>
      <c r="M221" s="170"/>
      <c r="N221" s="170"/>
      <c r="O221" s="369"/>
      <c r="P221" s="336"/>
      <c r="Q221" s="349"/>
      <c r="R221" s="336"/>
      <c r="S221" s="349"/>
      <c r="T221" s="327"/>
      <c r="U221" s="162"/>
      <c r="V221" s="163"/>
      <c r="W221" s="163"/>
      <c r="X221" s="163"/>
      <c r="Y221" s="164" t="s">
        <v>115</v>
      </c>
      <c r="Z221" s="132">
        <f>+IF(Y221='Tabla Valoración controles'!$D$4,'Tabla Valoración controles'!$F$4,IF('Mapa Corrupcion'!Y221='Tabla Valoración controles'!$D$5,'Tabla Valoración controles'!$F$5,IF(Y221=FORMULAS!$A$10,0,'Tabla Valoración controles'!$F$6)))</f>
        <v>0</v>
      </c>
      <c r="AA221" s="164"/>
      <c r="AB221" s="133">
        <f>+IF(AA221='Tabla Valoración controles'!$D$7,'Tabla Valoración controles'!$F$7,IF(Y221=FORMULAS!$A$10,0,'Tabla Valoración controles'!$F$8))</f>
        <v>0</v>
      </c>
      <c r="AC221" s="164"/>
      <c r="AD221" s="132">
        <f>+IF(AC221='Tabla Valoración controles'!$D$9,'Tabla Valoración controles'!$F$9,IF(Y221=FORMULAS!$A$10,0,'Tabla Valoración controles'!$F$10))</f>
        <v>0</v>
      </c>
      <c r="AE221" s="164"/>
      <c r="AF221" s="132">
        <f>+IF(AE221='Tabla Valoración controles'!$D$9,'Tabla Valoración controles'!$F$9,IF(AA221=FORMULAS!$A$10,0,'Tabla Valoración controles'!$F$10))</f>
        <v>0</v>
      </c>
      <c r="AG221" s="164"/>
      <c r="AH221" s="132">
        <f>+IF(AG221='Tabla Valoración controles'!$D$13,'Tabla Valoración controles'!$F$13,'Tabla Valoración controles'!$F$14)</f>
        <v>0</v>
      </c>
      <c r="AI221" s="192">
        <f t="shared" si="9"/>
        <v>0</v>
      </c>
      <c r="AJ221" s="165"/>
      <c r="AK221" s="166">
        <f>+IF(AJ221=[2]CONTROLES!$C$50,[2]CONTROLES!$D$50,[2]CONTROLES!$D$51)</f>
        <v>0</v>
      </c>
      <c r="AL221" s="165"/>
      <c r="AM221" s="166">
        <f>+IF(AL221=[2]CONTROLES!$C$52,[2]CONTROLES!$D$52,[2]CONTROLES!$D$53)</f>
        <v>0</v>
      </c>
      <c r="AN221" s="165"/>
      <c r="AO221" s="166">
        <f>+IF(AN221=[2]CONTROLES!$C$54,[2]CONTROLES!$D$54,[2]CONTROLES!$D$55)</f>
        <v>0</v>
      </c>
      <c r="AP221" s="165"/>
      <c r="AQ221" s="166">
        <f>+IF(AP221=[2]CONTROLES!$C$56,[2]CONTROLES!$D$56,IF(AP221=[2]CONTROLES!$C$57,[2]CONTROLES!$D$57,[2]CONTROLES!$D$58))</f>
        <v>0</v>
      </c>
      <c r="AR221" s="165"/>
      <c r="AS221" s="166">
        <f>+IF(AR221=[2]CONTROLES!$C$59,[2]CONTROLES!$D$59,[2]CONTROLES!$D$60)</f>
        <v>0</v>
      </c>
      <c r="AT221" s="165"/>
      <c r="AU221" s="166">
        <f>+IF(AT221=[2]CONTROLES!$C$61,[2]CONTROLES!$D$61,[2]CONTROLES!$D$62)</f>
        <v>0</v>
      </c>
      <c r="AV221" s="165"/>
      <c r="AW221" s="167">
        <f>+IF(AV221=[2]CONTROLES!$C$63,[2]CONTROLES!$D$63,IF(AV221=[2]CONTROLES!$C$64,[2]CONTROLES!$D$64,[2]CONTROLES!$D$65))</f>
        <v>0</v>
      </c>
      <c r="AX221" s="167">
        <f t="shared" si="10"/>
        <v>0</v>
      </c>
      <c r="AY221" s="168" t="str">
        <f t="shared" si="11"/>
        <v>Débil</v>
      </c>
      <c r="AZ221" s="336"/>
      <c r="BA221" s="336"/>
      <c r="BB221" s="419"/>
      <c r="BC221" s="349"/>
      <c r="BD221" s="327"/>
      <c r="BE221" s="327"/>
      <c r="BF221" s="66"/>
      <c r="BG221" s="66"/>
      <c r="BH221" s="169"/>
      <c r="BI221" s="66"/>
      <c r="BJ221" s="66"/>
      <c r="BK221" s="66"/>
      <c r="BL221" s="66"/>
      <c r="BM221" s="66" t="s">
        <v>171</v>
      </c>
      <c r="BN221" s="327"/>
      <c r="BO221" s="185"/>
      <c r="BP221" s="185"/>
      <c r="BQ221" s="185"/>
      <c r="BR221" s="185"/>
      <c r="BS221" s="185"/>
      <c r="BT221" s="185"/>
      <c r="BU221" s="185"/>
      <c r="BV221" s="185"/>
      <c r="BW221" s="185"/>
      <c r="BX221" s="185"/>
      <c r="BY221" s="185"/>
      <c r="BZ221" s="185"/>
      <c r="CA221" s="185"/>
      <c r="CB221" s="185"/>
      <c r="CC221" s="185"/>
      <c r="CD221" s="185"/>
      <c r="CE221" s="185"/>
      <c r="CF221" s="185"/>
      <c r="CG221" s="327"/>
      <c r="CH221" s="327"/>
      <c r="CI221" s="327"/>
      <c r="CJ221" s="327"/>
      <c r="CK221" s="327"/>
      <c r="CL221" s="327"/>
      <c r="CM221" s="327"/>
      <c r="CN221" s="327"/>
      <c r="CO221" s="327"/>
      <c r="CP221" s="327"/>
      <c r="CQ221" s="327"/>
      <c r="CR221" s="327"/>
      <c r="CS221" s="327"/>
      <c r="CT221" s="327"/>
      <c r="CU221" s="327"/>
      <c r="CV221" s="327"/>
      <c r="CW221" s="327"/>
      <c r="CX221" s="327"/>
      <c r="CY221" s="327"/>
      <c r="CZ221" s="327"/>
      <c r="DA221" s="327"/>
      <c r="DB221" s="327"/>
      <c r="DC221" s="327"/>
      <c r="DD221" s="327"/>
      <c r="DE221" s="327"/>
      <c r="DF221" s="327"/>
      <c r="DG221" s="327"/>
      <c r="DH221" s="327"/>
      <c r="DI221" s="327"/>
      <c r="DJ221" s="327"/>
      <c r="DK221" s="327"/>
      <c r="DL221" s="327"/>
      <c r="DM221" s="327"/>
      <c r="DN221" s="327"/>
      <c r="DO221" s="327"/>
      <c r="DP221" s="327"/>
      <c r="DQ221" s="327"/>
      <c r="DR221" s="327"/>
      <c r="DS221" s="327"/>
      <c r="DT221" s="327"/>
      <c r="DU221" s="327"/>
      <c r="DV221" s="327"/>
      <c r="DW221" s="327"/>
      <c r="DX221" s="327"/>
      <c r="DY221" s="327"/>
      <c r="DZ221" s="327"/>
      <c r="EA221" s="327"/>
      <c r="EB221" s="327"/>
      <c r="EC221" s="327"/>
      <c r="ED221" s="327"/>
      <c r="EE221" s="327"/>
      <c r="EF221" s="327"/>
      <c r="EG221" s="327"/>
      <c r="EH221" s="327"/>
      <c r="EI221" s="327"/>
      <c r="EJ221" s="327"/>
      <c r="EK221" s="327"/>
    </row>
    <row r="222" spans="1:141" ht="39.75" hidden="1" customHeight="1" x14ac:dyDescent="0.2">
      <c r="A222" s="364"/>
      <c r="B222" s="369"/>
      <c r="C222" s="369"/>
      <c r="D222" s="369"/>
      <c r="E222" s="197"/>
      <c r="F222" s="366"/>
      <c r="G222" s="197"/>
      <c r="H222" s="372"/>
      <c r="I222" s="367"/>
      <c r="J222" s="188"/>
      <c r="K222" s="170"/>
      <c r="L222" s="170"/>
      <c r="M222" s="170"/>
      <c r="N222" s="170"/>
      <c r="O222" s="369"/>
      <c r="P222" s="336"/>
      <c r="Q222" s="349"/>
      <c r="R222" s="336"/>
      <c r="S222" s="349"/>
      <c r="T222" s="327"/>
      <c r="U222" s="162"/>
      <c r="V222" s="163"/>
      <c r="W222" s="163"/>
      <c r="X222" s="163"/>
      <c r="Y222" s="164" t="s">
        <v>115</v>
      </c>
      <c r="Z222" s="132">
        <f>+IF(Y222='Tabla Valoración controles'!$D$4,'Tabla Valoración controles'!$F$4,IF('Mapa Corrupcion'!Y222='Tabla Valoración controles'!$D$5,'Tabla Valoración controles'!$F$5,IF(Y222=FORMULAS!$A$10,0,'Tabla Valoración controles'!$F$6)))</f>
        <v>0</v>
      </c>
      <c r="AA222" s="164"/>
      <c r="AB222" s="133">
        <f>+IF(AA222='Tabla Valoración controles'!$D$7,'Tabla Valoración controles'!$F$7,IF(Y222=FORMULAS!$A$10,0,'Tabla Valoración controles'!$F$8))</f>
        <v>0</v>
      </c>
      <c r="AC222" s="164"/>
      <c r="AD222" s="132">
        <f>+IF(AC222='Tabla Valoración controles'!$D$9,'Tabla Valoración controles'!$F$9,IF(Y222=FORMULAS!$A$10,0,'Tabla Valoración controles'!$F$10))</f>
        <v>0</v>
      </c>
      <c r="AE222" s="164"/>
      <c r="AF222" s="132">
        <f>+IF(AE222='Tabla Valoración controles'!$D$9,'Tabla Valoración controles'!$F$9,IF(AA222=FORMULAS!$A$10,0,'Tabla Valoración controles'!$F$10))</f>
        <v>0</v>
      </c>
      <c r="AG222" s="164"/>
      <c r="AH222" s="132">
        <f>+IF(AG222='Tabla Valoración controles'!$D$13,'Tabla Valoración controles'!$F$13,'Tabla Valoración controles'!$F$14)</f>
        <v>0</v>
      </c>
      <c r="AI222" s="192">
        <f>+Z222+AB222+AD222</f>
        <v>0</v>
      </c>
      <c r="AJ222" s="165"/>
      <c r="AK222" s="166">
        <f>+IF(AJ222=[2]CONTROLES!$C$50,[2]CONTROLES!$D$50,[2]CONTROLES!$D$51)</f>
        <v>0</v>
      </c>
      <c r="AL222" s="165"/>
      <c r="AM222" s="166">
        <f>+IF(AL222=[2]CONTROLES!$C$52,[2]CONTROLES!$D$52,[2]CONTROLES!$D$53)</f>
        <v>0</v>
      </c>
      <c r="AN222" s="165"/>
      <c r="AO222" s="166">
        <f>+IF(AN222=[2]CONTROLES!$C$54,[2]CONTROLES!$D$54,[2]CONTROLES!$D$55)</f>
        <v>0</v>
      </c>
      <c r="AP222" s="165"/>
      <c r="AQ222" s="166">
        <f>+IF(AP222=[2]CONTROLES!$C$56,[2]CONTROLES!$D$56,IF(AP222=[2]CONTROLES!$C$57,[2]CONTROLES!$D$57,[2]CONTROLES!$D$58))</f>
        <v>0</v>
      </c>
      <c r="AR222" s="165"/>
      <c r="AS222" s="166">
        <f>+IF(AR222=[2]CONTROLES!$C$59,[2]CONTROLES!$D$59,[2]CONTROLES!$D$60)</f>
        <v>0</v>
      </c>
      <c r="AT222" s="165"/>
      <c r="AU222" s="166">
        <f>+IF(AT222=[2]CONTROLES!$C$61,[2]CONTROLES!$D$61,[2]CONTROLES!$D$62)</f>
        <v>0</v>
      </c>
      <c r="AV222" s="165"/>
      <c r="AW222" s="167">
        <f>+IF(AV222=[2]CONTROLES!$C$63,[2]CONTROLES!$D$63,IF(AV222=[2]CONTROLES!$C$64,[2]CONTROLES!$D$64,[2]CONTROLES!$D$65))</f>
        <v>0</v>
      </c>
      <c r="AX222" s="167">
        <f t="shared" si="10"/>
        <v>0</v>
      </c>
      <c r="AY222" s="168" t="str">
        <f t="shared" si="11"/>
        <v>Débil</v>
      </c>
      <c r="AZ222" s="336"/>
      <c r="BA222" s="336"/>
      <c r="BB222" s="419"/>
      <c r="BC222" s="349"/>
      <c r="BD222" s="327"/>
      <c r="BE222" s="327"/>
      <c r="BF222" s="66"/>
      <c r="BG222" s="66"/>
      <c r="BH222" s="169"/>
      <c r="BI222" s="66"/>
      <c r="BJ222" s="66"/>
      <c r="BK222" s="66"/>
      <c r="BL222" s="66"/>
      <c r="BM222" s="66" t="s">
        <v>171</v>
      </c>
      <c r="BN222" s="327"/>
      <c r="BO222" s="185"/>
      <c r="BP222" s="185"/>
      <c r="BQ222" s="185"/>
      <c r="BR222" s="185"/>
      <c r="BS222" s="185"/>
      <c r="BT222" s="185"/>
      <c r="BU222" s="185"/>
      <c r="BV222" s="185"/>
      <c r="BW222" s="185"/>
      <c r="BX222" s="185"/>
      <c r="BY222" s="185"/>
      <c r="BZ222" s="185"/>
      <c r="CA222" s="185"/>
      <c r="CB222" s="185"/>
      <c r="CC222" s="185"/>
      <c r="CD222" s="185"/>
      <c r="CE222" s="185"/>
      <c r="CF222" s="185"/>
      <c r="CG222" s="327"/>
      <c r="CH222" s="327"/>
      <c r="CI222" s="327"/>
      <c r="CJ222" s="327"/>
      <c r="CK222" s="327"/>
      <c r="CL222" s="327"/>
      <c r="CM222" s="327"/>
      <c r="CN222" s="327"/>
      <c r="CO222" s="327"/>
      <c r="CP222" s="327"/>
      <c r="CQ222" s="327"/>
      <c r="CR222" s="327"/>
      <c r="CS222" s="327"/>
      <c r="CT222" s="327"/>
      <c r="CU222" s="327"/>
      <c r="CV222" s="327"/>
      <c r="CW222" s="327"/>
      <c r="CX222" s="327"/>
      <c r="CY222" s="327"/>
      <c r="CZ222" s="327"/>
      <c r="DA222" s="327"/>
      <c r="DB222" s="327"/>
      <c r="DC222" s="327"/>
      <c r="DD222" s="327"/>
      <c r="DE222" s="327"/>
      <c r="DF222" s="327"/>
      <c r="DG222" s="327"/>
      <c r="DH222" s="327"/>
      <c r="DI222" s="327"/>
      <c r="DJ222" s="327"/>
      <c r="DK222" s="327"/>
      <c r="DL222" s="327"/>
      <c r="DM222" s="327"/>
      <c r="DN222" s="327"/>
      <c r="DO222" s="327"/>
      <c r="DP222" s="327"/>
      <c r="DQ222" s="327"/>
      <c r="DR222" s="327"/>
      <c r="DS222" s="327"/>
      <c r="DT222" s="327"/>
      <c r="DU222" s="327"/>
      <c r="DV222" s="327"/>
      <c r="DW222" s="327"/>
      <c r="DX222" s="327"/>
      <c r="DY222" s="327"/>
      <c r="DZ222" s="327"/>
      <c r="EA222" s="327"/>
      <c r="EB222" s="327"/>
      <c r="EC222" s="327"/>
      <c r="ED222" s="327"/>
      <c r="EE222" s="327"/>
      <c r="EF222" s="327"/>
      <c r="EG222" s="327"/>
      <c r="EH222" s="327"/>
      <c r="EI222" s="327"/>
      <c r="EJ222" s="327"/>
      <c r="EK222" s="327"/>
    </row>
    <row r="223" spans="1:141" ht="39.75" hidden="1" customHeight="1" x14ac:dyDescent="0.2">
      <c r="A223" s="364"/>
      <c r="B223" s="369"/>
      <c r="C223" s="369"/>
      <c r="D223" s="369"/>
      <c r="E223" s="197"/>
      <c r="F223" s="366"/>
      <c r="G223" s="197"/>
      <c r="H223" s="372"/>
      <c r="I223" s="367"/>
      <c r="J223" s="188"/>
      <c r="K223" s="170"/>
      <c r="L223" s="170"/>
      <c r="M223" s="170"/>
      <c r="N223" s="170"/>
      <c r="O223" s="369"/>
      <c r="P223" s="336"/>
      <c r="Q223" s="349"/>
      <c r="R223" s="336"/>
      <c r="S223" s="349"/>
      <c r="T223" s="327"/>
      <c r="U223" s="162"/>
      <c r="V223" s="163"/>
      <c r="W223" s="163"/>
      <c r="X223" s="163"/>
      <c r="Y223" s="164" t="s">
        <v>115</v>
      </c>
      <c r="Z223" s="132">
        <f>+IF(Y223='Tabla Valoración controles'!$D$4,'Tabla Valoración controles'!$F$4,IF('Mapa Corrupcion'!Y223='Tabla Valoración controles'!$D$5,'Tabla Valoración controles'!$F$5,IF(Y223=FORMULAS!$A$10,0,'Tabla Valoración controles'!$F$6)))</f>
        <v>0</v>
      </c>
      <c r="AA223" s="164"/>
      <c r="AB223" s="133">
        <f>+IF(AA223='Tabla Valoración controles'!$D$7,'Tabla Valoración controles'!$F$7,IF(Y223=FORMULAS!$A$10,0,'Tabla Valoración controles'!$F$8))</f>
        <v>0</v>
      </c>
      <c r="AC223" s="164"/>
      <c r="AD223" s="132">
        <f>+IF(AC223='Tabla Valoración controles'!$D$9,'Tabla Valoración controles'!$F$9,IF(Y223=FORMULAS!$A$10,0,'Tabla Valoración controles'!$F$10))</f>
        <v>0</v>
      </c>
      <c r="AE223" s="164"/>
      <c r="AF223" s="132">
        <f>+IF(AE223='Tabla Valoración controles'!$D$9,'Tabla Valoración controles'!$F$9,IF(AA223=FORMULAS!$A$10,0,'Tabla Valoración controles'!$F$10))</f>
        <v>0</v>
      </c>
      <c r="AG223" s="164"/>
      <c r="AH223" s="132">
        <f>+IF(AG223='Tabla Valoración controles'!$D$13,'Tabla Valoración controles'!$F$13,'Tabla Valoración controles'!$F$14)</f>
        <v>0</v>
      </c>
      <c r="AI223" s="192">
        <f>+Z223+AB223+AD223</f>
        <v>0</v>
      </c>
      <c r="AJ223" s="165"/>
      <c r="AK223" s="166">
        <f>+IF(AJ223=[2]CONTROLES!$C$50,[2]CONTROLES!$D$50,[2]CONTROLES!$D$51)</f>
        <v>0</v>
      </c>
      <c r="AL223" s="165"/>
      <c r="AM223" s="166">
        <f>+IF(AL223=[2]CONTROLES!$C$52,[2]CONTROLES!$D$52,[2]CONTROLES!$D$53)</f>
        <v>0</v>
      </c>
      <c r="AN223" s="165"/>
      <c r="AO223" s="166">
        <f>+IF(AN223=[2]CONTROLES!$C$54,[2]CONTROLES!$D$54,[2]CONTROLES!$D$55)</f>
        <v>0</v>
      </c>
      <c r="AP223" s="165"/>
      <c r="AQ223" s="166">
        <f>+IF(AP223=[2]CONTROLES!$C$56,[2]CONTROLES!$D$56,IF(AP223=[2]CONTROLES!$C$57,[2]CONTROLES!$D$57,[2]CONTROLES!$D$58))</f>
        <v>0</v>
      </c>
      <c r="AR223" s="165"/>
      <c r="AS223" s="166">
        <f>+IF(AR223=[2]CONTROLES!$C$59,[2]CONTROLES!$D$59,[2]CONTROLES!$D$60)</f>
        <v>0</v>
      </c>
      <c r="AT223" s="165"/>
      <c r="AU223" s="166">
        <f>+IF(AT223=[2]CONTROLES!$C$61,[2]CONTROLES!$D$61,[2]CONTROLES!$D$62)</f>
        <v>0</v>
      </c>
      <c r="AV223" s="165"/>
      <c r="AW223" s="167">
        <f>+IF(AV223=[2]CONTROLES!$C$63,[2]CONTROLES!$D$63,IF(AV223=[2]CONTROLES!$C$64,[2]CONTROLES!$D$64,[2]CONTROLES!$D$65))</f>
        <v>0</v>
      </c>
      <c r="AX223" s="167">
        <f t="shared" si="10"/>
        <v>0</v>
      </c>
      <c r="AY223" s="168" t="str">
        <f t="shared" si="11"/>
        <v>Débil</v>
      </c>
      <c r="AZ223" s="336"/>
      <c r="BA223" s="336"/>
      <c r="BB223" s="419"/>
      <c r="BC223" s="349"/>
      <c r="BD223" s="327"/>
      <c r="BE223" s="327"/>
      <c r="BF223" s="66"/>
      <c r="BG223" s="66"/>
      <c r="BH223" s="169"/>
      <c r="BI223" s="66"/>
      <c r="BJ223" s="66"/>
      <c r="BK223" s="66"/>
      <c r="BL223" s="66"/>
      <c r="BM223" s="66" t="s">
        <v>171</v>
      </c>
      <c r="BN223" s="327"/>
      <c r="BO223" s="185"/>
      <c r="BP223" s="185"/>
      <c r="BQ223" s="185"/>
      <c r="BR223" s="185"/>
      <c r="BS223" s="185"/>
      <c r="BT223" s="185"/>
      <c r="BU223" s="185"/>
      <c r="BV223" s="185"/>
      <c r="BW223" s="185"/>
      <c r="BX223" s="185"/>
      <c r="BY223" s="185"/>
      <c r="BZ223" s="185"/>
      <c r="CA223" s="185"/>
      <c r="CB223" s="185"/>
      <c r="CC223" s="185"/>
      <c r="CD223" s="185"/>
      <c r="CE223" s="185"/>
      <c r="CF223" s="185"/>
      <c r="CG223" s="327"/>
      <c r="CH223" s="327"/>
      <c r="CI223" s="327"/>
      <c r="CJ223" s="327"/>
      <c r="CK223" s="327"/>
      <c r="CL223" s="327"/>
      <c r="CM223" s="327"/>
      <c r="CN223" s="327"/>
      <c r="CO223" s="327"/>
      <c r="CP223" s="327"/>
      <c r="CQ223" s="327"/>
      <c r="CR223" s="327"/>
      <c r="CS223" s="327"/>
      <c r="CT223" s="327"/>
      <c r="CU223" s="327"/>
      <c r="CV223" s="327"/>
      <c r="CW223" s="327"/>
      <c r="CX223" s="327"/>
      <c r="CY223" s="327"/>
      <c r="CZ223" s="327"/>
      <c r="DA223" s="327"/>
      <c r="DB223" s="327"/>
      <c r="DC223" s="327"/>
      <c r="DD223" s="327"/>
      <c r="DE223" s="327"/>
      <c r="DF223" s="327"/>
      <c r="DG223" s="327"/>
      <c r="DH223" s="327"/>
      <c r="DI223" s="327"/>
      <c r="DJ223" s="327"/>
      <c r="DK223" s="327"/>
      <c r="DL223" s="327"/>
      <c r="DM223" s="327"/>
      <c r="DN223" s="327"/>
      <c r="DO223" s="327"/>
      <c r="DP223" s="327"/>
      <c r="DQ223" s="327"/>
      <c r="DR223" s="327"/>
      <c r="DS223" s="327"/>
      <c r="DT223" s="327"/>
      <c r="DU223" s="327"/>
      <c r="DV223" s="327"/>
      <c r="DW223" s="327"/>
      <c r="DX223" s="327"/>
      <c r="DY223" s="327"/>
      <c r="DZ223" s="327"/>
      <c r="EA223" s="327"/>
      <c r="EB223" s="327"/>
      <c r="EC223" s="327"/>
      <c r="ED223" s="327"/>
      <c r="EE223" s="327"/>
      <c r="EF223" s="327"/>
      <c r="EG223" s="327"/>
      <c r="EH223" s="327"/>
      <c r="EI223" s="327"/>
      <c r="EJ223" s="327"/>
      <c r="EK223" s="327"/>
    </row>
    <row r="224" spans="1:141" ht="39.75" hidden="1" customHeight="1" x14ac:dyDescent="0.2">
      <c r="A224" s="365"/>
      <c r="B224" s="370"/>
      <c r="C224" s="370"/>
      <c r="D224" s="370"/>
      <c r="E224" s="197"/>
      <c r="F224" s="366"/>
      <c r="G224" s="197"/>
      <c r="H224" s="373"/>
      <c r="I224" s="367"/>
      <c r="J224" s="189"/>
      <c r="K224" s="171"/>
      <c r="L224" s="171"/>
      <c r="M224" s="171"/>
      <c r="N224" s="171"/>
      <c r="O224" s="370"/>
      <c r="P224" s="337"/>
      <c r="Q224" s="350"/>
      <c r="R224" s="337"/>
      <c r="S224" s="350"/>
      <c r="T224" s="328"/>
      <c r="U224" s="162"/>
      <c r="V224" s="163"/>
      <c r="W224" s="163"/>
      <c r="X224" s="163"/>
      <c r="Y224" s="164" t="s">
        <v>115</v>
      </c>
      <c r="Z224" s="132">
        <f>+IF(Y224='Tabla Valoración controles'!$D$4,'Tabla Valoración controles'!$F$4,IF('Mapa Corrupcion'!Y224='Tabla Valoración controles'!$D$5,'Tabla Valoración controles'!$F$5,IF(Y224=FORMULAS!$A$10,0,'Tabla Valoración controles'!$F$6)))</f>
        <v>0</v>
      </c>
      <c r="AA224" s="164"/>
      <c r="AB224" s="133">
        <f>+IF(AA224='Tabla Valoración controles'!$D$7,'Tabla Valoración controles'!$F$7,IF(Y224=FORMULAS!$A$10,0,'Tabla Valoración controles'!$F$8))</f>
        <v>0</v>
      </c>
      <c r="AC224" s="164"/>
      <c r="AD224" s="132">
        <f>+IF(AC224='Tabla Valoración controles'!$D$9,'Tabla Valoración controles'!$F$9,IF(Y224=FORMULAS!$A$10,0,'Tabla Valoración controles'!$F$10))</f>
        <v>0</v>
      </c>
      <c r="AE224" s="164"/>
      <c r="AF224" s="132">
        <f>+IF(AE224='Tabla Valoración controles'!$D$9,'Tabla Valoración controles'!$F$9,IF(AA224=FORMULAS!$A$10,0,'Tabla Valoración controles'!$F$10))</f>
        <v>0</v>
      </c>
      <c r="AG224" s="164"/>
      <c r="AH224" s="132">
        <f>+IF(AG224='Tabla Valoración controles'!$D$13,'Tabla Valoración controles'!$F$13,'Tabla Valoración controles'!$F$14)</f>
        <v>0</v>
      </c>
      <c r="AI224" s="192">
        <f>+Z224+AB224+AD224</f>
        <v>0</v>
      </c>
      <c r="AJ224" s="165"/>
      <c r="AK224" s="166">
        <f>+IF(AJ224=[2]CONTROLES!$C$50,[2]CONTROLES!$D$50,[2]CONTROLES!$D$51)</f>
        <v>0</v>
      </c>
      <c r="AL224" s="165"/>
      <c r="AM224" s="166">
        <f>+IF(AL224=[2]CONTROLES!$C$52,[2]CONTROLES!$D$52,[2]CONTROLES!$D$53)</f>
        <v>0</v>
      </c>
      <c r="AN224" s="165"/>
      <c r="AO224" s="166">
        <f>+IF(AN224=[2]CONTROLES!$C$54,[2]CONTROLES!$D$54,[2]CONTROLES!$D$55)</f>
        <v>0</v>
      </c>
      <c r="AP224" s="165"/>
      <c r="AQ224" s="166">
        <f>+IF(AP224=[2]CONTROLES!$C$56,[2]CONTROLES!$D$56,IF(AP224=[2]CONTROLES!$C$57,[2]CONTROLES!$D$57,[2]CONTROLES!$D$58))</f>
        <v>0</v>
      </c>
      <c r="AR224" s="165"/>
      <c r="AS224" s="166">
        <f>+IF(AR224=[2]CONTROLES!$C$59,[2]CONTROLES!$D$59,[2]CONTROLES!$D$60)</f>
        <v>0</v>
      </c>
      <c r="AT224" s="165"/>
      <c r="AU224" s="166">
        <f>+IF(AT224=[2]CONTROLES!$C$61,[2]CONTROLES!$D$61,[2]CONTROLES!$D$62)</f>
        <v>0</v>
      </c>
      <c r="AV224" s="165"/>
      <c r="AW224" s="167">
        <f>+IF(AV224=[2]CONTROLES!$C$63,[2]CONTROLES!$D$63,IF(AV224=[2]CONTROLES!$C$64,[2]CONTROLES!$D$64,[2]CONTROLES!$D$65))</f>
        <v>0</v>
      </c>
      <c r="AX224" s="167">
        <f t="shared" si="10"/>
        <v>0</v>
      </c>
      <c r="AY224" s="168" t="str">
        <f t="shared" si="11"/>
        <v>Débil</v>
      </c>
      <c r="AZ224" s="337"/>
      <c r="BA224" s="337"/>
      <c r="BB224" s="419"/>
      <c r="BC224" s="350"/>
      <c r="BD224" s="328"/>
      <c r="BE224" s="328"/>
      <c r="BF224" s="66"/>
      <c r="BG224" s="66"/>
      <c r="BH224" s="169"/>
      <c r="BI224" s="66"/>
      <c r="BJ224" s="66"/>
      <c r="BK224" s="66"/>
      <c r="BL224" s="66"/>
      <c r="BM224" s="66" t="s">
        <v>171</v>
      </c>
      <c r="BN224" s="328"/>
      <c r="BO224" s="186"/>
      <c r="BP224" s="186"/>
      <c r="BQ224" s="186"/>
      <c r="BR224" s="186"/>
      <c r="BS224" s="186"/>
      <c r="BT224" s="186"/>
      <c r="BU224" s="186"/>
      <c r="BV224" s="186"/>
      <c r="BW224" s="186"/>
      <c r="BX224" s="186"/>
      <c r="BY224" s="186"/>
      <c r="BZ224" s="186"/>
      <c r="CA224" s="186"/>
      <c r="CB224" s="186"/>
      <c r="CC224" s="186"/>
      <c r="CD224" s="186"/>
      <c r="CE224" s="186"/>
      <c r="CF224" s="186"/>
      <c r="CG224" s="328"/>
      <c r="CH224" s="328"/>
      <c r="CI224" s="328"/>
      <c r="CJ224" s="328"/>
      <c r="CK224" s="328"/>
      <c r="CL224" s="328"/>
      <c r="CM224" s="328"/>
      <c r="CN224" s="328"/>
      <c r="CO224" s="328"/>
      <c r="CP224" s="328"/>
      <c r="CQ224" s="328"/>
      <c r="CR224" s="328"/>
      <c r="CS224" s="328"/>
      <c r="CT224" s="328"/>
      <c r="CU224" s="328"/>
      <c r="CV224" s="328"/>
      <c r="CW224" s="328"/>
      <c r="CX224" s="328"/>
      <c r="CY224" s="328"/>
      <c r="CZ224" s="328"/>
      <c r="DA224" s="328"/>
      <c r="DB224" s="328"/>
      <c r="DC224" s="328"/>
      <c r="DD224" s="328"/>
      <c r="DE224" s="328"/>
      <c r="DF224" s="328"/>
      <c r="DG224" s="328"/>
      <c r="DH224" s="328"/>
      <c r="DI224" s="328"/>
      <c r="DJ224" s="328"/>
      <c r="DK224" s="328"/>
      <c r="DL224" s="328"/>
      <c r="DM224" s="328"/>
      <c r="DN224" s="328"/>
      <c r="DO224" s="328"/>
      <c r="DP224" s="328"/>
      <c r="DQ224" s="328"/>
      <c r="DR224" s="328"/>
      <c r="DS224" s="328"/>
      <c r="DT224" s="328"/>
      <c r="DU224" s="328"/>
      <c r="DV224" s="328"/>
      <c r="DW224" s="328"/>
      <c r="DX224" s="328"/>
      <c r="DY224" s="328"/>
      <c r="DZ224" s="328"/>
      <c r="EA224" s="328"/>
      <c r="EB224" s="328"/>
      <c r="EC224" s="328"/>
      <c r="ED224" s="328"/>
      <c r="EE224" s="328"/>
      <c r="EF224" s="328"/>
      <c r="EG224" s="328"/>
      <c r="EH224" s="328"/>
      <c r="EI224" s="328"/>
      <c r="EJ224" s="328"/>
      <c r="EK224" s="328"/>
    </row>
    <row r="225" spans="5:56" ht="14.25" customHeight="1" x14ac:dyDescent="0.2">
      <c r="E225" s="172"/>
      <c r="F225" s="172"/>
      <c r="G225" s="172"/>
      <c r="H225" s="172"/>
      <c r="I225" s="172"/>
      <c r="J225" s="172"/>
      <c r="O225" s="173"/>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Z225" s="420"/>
      <c r="BA225" s="190"/>
      <c r="BB225" s="420"/>
      <c r="BC225" s="420"/>
      <c r="BD225" s="326"/>
    </row>
    <row r="226" spans="5:56" x14ac:dyDescent="0.2">
      <c r="E226" s="172"/>
      <c r="F226" s="172"/>
      <c r="G226" s="172"/>
      <c r="H226" s="172"/>
      <c r="I226" s="172"/>
      <c r="J226" s="172"/>
      <c r="O226" s="173"/>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Z226" s="421"/>
      <c r="BA226" s="191"/>
      <c r="BB226" s="421"/>
      <c r="BC226" s="421"/>
      <c r="BD226" s="327"/>
    </row>
    <row r="227" spans="5:56" x14ac:dyDescent="0.2">
      <c r="E227" s="172"/>
      <c r="F227" s="172"/>
      <c r="G227" s="172"/>
      <c r="H227" s="172"/>
      <c r="I227" s="172"/>
      <c r="J227" s="172"/>
      <c r="O227" s="173"/>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Z227" s="421"/>
      <c r="BA227" s="191"/>
      <c r="BB227" s="421"/>
      <c r="BC227" s="421"/>
      <c r="BD227" s="327"/>
    </row>
    <row r="228" spans="5:56" x14ac:dyDescent="0.2">
      <c r="E228" s="172"/>
      <c r="F228" s="172"/>
      <c r="G228" s="172"/>
      <c r="H228" s="172"/>
      <c r="I228" s="172"/>
      <c r="J228" s="172"/>
      <c r="O228" s="173"/>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Z228" s="421"/>
      <c r="BA228" s="191"/>
      <c r="BB228" s="421"/>
      <c r="BC228" s="421"/>
      <c r="BD228" s="327"/>
    </row>
    <row r="229" spans="5:56" x14ac:dyDescent="0.2">
      <c r="E229" s="172"/>
      <c r="F229" s="172"/>
      <c r="G229" s="172"/>
      <c r="H229" s="172"/>
      <c r="I229" s="172"/>
      <c r="J229" s="172"/>
      <c r="O229" s="173"/>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Z229" s="421"/>
      <c r="BA229" s="191"/>
      <c r="BB229" s="421"/>
      <c r="BC229" s="421"/>
      <c r="BD229" s="327"/>
    </row>
    <row r="230" spans="5:56" x14ac:dyDescent="0.2">
      <c r="E230" s="172"/>
      <c r="F230" s="172"/>
      <c r="G230" s="172"/>
      <c r="H230" s="172"/>
      <c r="I230" s="172"/>
      <c r="J230" s="172"/>
      <c r="O230" s="173"/>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Z230" s="421"/>
      <c r="BA230" s="191"/>
      <c r="BB230" s="421"/>
      <c r="BC230" s="421"/>
      <c r="BD230" s="328"/>
    </row>
    <row r="231" spans="5:56" x14ac:dyDescent="0.2">
      <c r="E231" s="172"/>
      <c r="F231" s="172"/>
      <c r="G231" s="172"/>
      <c r="H231" s="172"/>
      <c r="I231" s="172"/>
      <c r="J231" s="172"/>
      <c r="O231" s="173"/>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Z231" s="420"/>
      <c r="BA231" s="190"/>
      <c r="BB231" s="420"/>
      <c r="BC231" s="420"/>
      <c r="BD231" s="326"/>
    </row>
    <row r="232" spans="5:56" x14ac:dyDescent="0.2">
      <c r="E232" s="172"/>
      <c r="F232" s="172"/>
      <c r="G232" s="172"/>
      <c r="H232" s="172"/>
      <c r="I232" s="172"/>
      <c r="J232" s="172"/>
      <c r="O232" s="173"/>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Z232" s="421"/>
      <c r="BA232" s="191"/>
      <c r="BB232" s="421"/>
      <c r="BC232" s="421"/>
      <c r="BD232" s="327"/>
    </row>
    <row r="233" spans="5:56" x14ac:dyDescent="0.2">
      <c r="E233" s="172"/>
      <c r="F233" s="172"/>
      <c r="G233" s="172"/>
      <c r="H233" s="172"/>
      <c r="I233" s="172"/>
      <c r="J233" s="172"/>
      <c r="O233" s="173"/>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c r="AT233" s="174"/>
      <c r="AU233" s="174"/>
      <c r="AV233" s="174"/>
      <c r="AZ233" s="421"/>
      <c r="BA233" s="191"/>
      <c r="BB233" s="421"/>
      <c r="BC233" s="421"/>
      <c r="BD233" s="327"/>
    </row>
    <row r="234" spans="5:56" x14ac:dyDescent="0.2">
      <c r="E234" s="172"/>
      <c r="F234" s="172"/>
      <c r="G234" s="172"/>
      <c r="H234" s="172"/>
      <c r="I234" s="172"/>
      <c r="J234" s="172"/>
      <c r="O234" s="173"/>
      <c r="Y234" s="174"/>
      <c r="Z234" s="174"/>
      <c r="AA234" s="174"/>
      <c r="AB234" s="174"/>
      <c r="AC234" s="174"/>
      <c r="AD234" s="174"/>
      <c r="AE234" s="174"/>
      <c r="AF234" s="174"/>
      <c r="AG234" s="174"/>
      <c r="AH234" s="174"/>
      <c r="AI234" s="174"/>
      <c r="AJ234" s="174"/>
      <c r="AK234" s="174"/>
      <c r="AL234" s="174"/>
      <c r="AM234" s="174"/>
      <c r="AN234" s="174"/>
      <c r="AO234" s="174"/>
      <c r="AP234" s="174"/>
      <c r="AQ234" s="174"/>
      <c r="AR234" s="174"/>
      <c r="AS234" s="174"/>
      <c r="AT234" s="174"/>
      <c r="AU234" s="174"/>
      <c r="AV234" s="174"/>
      <c r="AZ234" s="421"/>
      <c r="BA234" s="191"/>
      <c r="BB234" s="421"/>
      <c r="BC234" s="421"/>
      <c r="BD234" s="327"/>
    </row>
    <row r="235" spans="5:56" x14ac:dyDescent="0.2">
      <c r="E235" s="172"/>
      <c r="F235" s="172"/>
      <c r="G235" s="172"/>
      <c r="H235" s="172"/>
      <c r="I235" s="172"/>
      <c r="J235" s="172"/>
      <c r="O235" s="173"/>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Z235" s="421"/>
      <c r="BA235" s="191"/>
      <c r="BB235" s="421"/>
      <c r="BC235" s="421"/>
      <c r="BD235" s="327"/>
    </row>
    <row r="236" spans="5:56" x14ac:dyDescent="0.2">
      <c r="E236" s="172"/>
      <c r="F236" s="172"/>
      <c r="G236" s="172"/>
      <c r="H236" s="172"/>
      <c r="I236" s="172"/>
      <c r="J236" s="172"/>
      <c r="O236" s="173"/>
      <c r="Y236" s="174"/>
      <c r="Z236" s="174"/>
      <c r="AA236" s="174"/>
      <c r="AB236" s="174"/>
      <c r="AC236" s="174"/>
      <c r="AD236" s="174"/>
      <c r="AE236" s="174"/>
      <c r="AF236" s="174"/>
      <c r="AG236" s="174"/>
      <c r="AH236" s="174"/>
      <c r="AI236" s="174"/>
      <c r="AJ236" s="174"/>
      <c r="AK236" s="174"/>
      <c r="AL236" s="174"/>
      <c r="AM236" s="174"/>
      <c r="AN236" s="174"/>
      <c r="AO236" s="174"/>
      <c r="AP236" s="174"/>
      <c r="AQ236" s="174"/>
      <c r="AR236" s="174"/>
      <c r="AS236" s="174"/>
      <c r="AT236" s="174"/>
      <c r="AU236" s="174"/>
      <c r="AV236" s="174"/>
      <c r="AZ236" s="421"/>
      <c r="BA236" s="191"/>
      <c r="BB236" s="421"/>
      <c r="BC236" s="421"/>
      <c r="BD236" s="328"/>
    </row>
    <row r="237" spans="5:56" x14ac:dyDescent="0.2">
      <c r="E237" s="172"/>
      <c r="F237" s="172"/>
      <c r="G237" s="172"/>
      <c r="H237" s="172"/>
      <c r="I237" s="172"/>
      <c r="J237" s="172"/>
      <c r="O237" s="173"/>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Z237" s="420"/>
      <c r="BA237" s="190"/>
      <c r="BB237" s="420"/>
      <c r="BC237" s="420"/>
      <c r="BD237" s="422"/>
    </row>
    <row r="238" spans="5:56" x14ac:dyDescent="0.2">
      <c r="E238" s="172"/>
      <c r="F238" s="172"/>
      <c r="G238" s="172"/>
      <c r="H238" s="172"/>
      <c r="I238" s="172"/>
      <c r="J238" s="172"/>
      <c r="O238" s="173"/>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Z238" s="421"/>
      <c r="BA238" s="191"/>
      <c r="BB238" s="421"/>
      <c r="BC238" s="421"/>
      <c r="BD238" s="422"/>
    </row>
    <row r="239" spans="5:56" x14ac:dyDescent="0.2">
      <c r="E239" s="172"/>
      <c r="F239" s="172"/>
      <c r="G239" s="172"/>
      <c r="H239" s="172"/>
      <c r="I239" s="172"/>
      <c r="J239" s="172"/>
      <c r="O239" s="173"/>
      <c r="Y239" s="174"/>
      <c r="Z239" s="174"/>
      <c r="AA239" s="174"/>
      <c r="AB239" s="174"/>
      <c r="AC239" s="174"/>
      <c r="AD239" s="174"/>
      <c r="AE239" s="174"/>
      <c r="AF239" s="174"/>
      <c r="AG239" s="174"/>
      <c r="AH239" s="174"/>
      <c r="AI239" s="174"/>
      <c r="AJ239" s="174"/>
      <c r="AK239" s="174"/>
      <c r="AL239" s="174"/>
      <c r="AM239" s="174"/>
      <c r="AN239" s="174"/>
      <c r="AO239" s="174"/>
      <c r="AP239" s="174"/>
      <c r="AQ239" s="174"/>
      <c r="AR239" s="174"/>
      <c r="AS239" s="174"/>
      <c r="AT239" s="174"/>
      <c r="AU239" s="174"/>
      <c r="AV239" s="174"/>
      <c r="AZ239" s="421"/>
      <c r="BA239" s="191"/>
      <c r="BB239" s="421"/>
      <c r="BC239" s="421"/>
      <c r="BD239" s="422"/>
    </row>
    <row r="240" spans="5:56" x14ac:dyDescent="0.2">
      <c r="E240" s="172"/>
      <c r="F240" s="172"/>
      <c r="G240" s="172"/>
      <c r="H240" s="172"/>
      <c r="I240" s="172"/>
      <c r="J240" s="172"/>
      <c r="O240" s="173"/>
      <c r="Y240" s="174"/>
      <c r="Z240" s="174"/>
      <c r="AA240" s="174"/>
      <c r="AB240" s="174"/>
      <c r="AC240" s="174"/>
      <c r="AD240" s="174"/>
      <c r="AE240" s="174"/>
      <c r="AF240" s="174"/>
      <c r="AG240" s="174"/>
      <c r="AH240" s="174"/>
      <c r="AI240" s="174"/>
      <c r="AJ240" s="174"/>
      <c r="AK240" s="174"/>
      <c r="AL240" s="174"/>
      <c r="AM240" s="174"/>
      <c r="AN240" s="174"/>
      <c r="AO240" s="174"/>
      <c r="AP240" s="174"/>
      <c r="AQ240" s="174"/>
      <c r="AR240" s="174"/>
      <c r="AS240" s="174"/>
      <c r="AT240" s="174"/>
      <c r="AU240" s="174"/>
      <c r="AV240" s="174"/>
      <c r="AZ240" s="421"/>
      <c r="BA240" s="191"/>
      <c r="BB240" s="421"/>
      <c r="BC240" s="421"/>
      <c r="BD240" s="422"/>
    </row>
    <row r="241" spans="5:56" x14ac:dyDescent="0.2">
      <c r="E241" s="172"/>
      <c r="F241" s="172"/>
      <c r="G241" s="172"/>
      <c r="H241" s="172"/>
      <c r="I241" s="172"/>
      <c r="J241" s="172"/>
      <c r="O241" s="173"/>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Z241" s="421"/>
      <c r="BA241" s="191"/>
      <c r="BB241" s="421"/>
      <c r="BC241" s="421"/>
      <c r="BD241" s="422"/>
    </row>
    <row r="242" spans="5:56" x14ac:dyDescent="0.2">
      <c r="E242" s="172"/>
      <c r="F242" s="172"/>
      <c r="G242" s="172"/>
      <c r="H242" s="172"/>
      <c r="I242" s="172"/>
      <c r="J242" s="172"/>
      <c r="O242" s="173"/>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Z242" s="421"/>
      <c r="BA242" s="191"/>
      <c r="BB242" s="421"/>
      <c r="BC242" s="421"/>
      <c r="BD242" s="422"/>
    </row>
    <row r="243" spans="5:56" x14ac:dyDescent="0.2">
      <c r="E243" s="172"/>
      <c r="F243" s="172"/>
      <c r="G243" s="172"/>
      <c r="H243" s="172"/>
      <c r="I243" s="172"/>
      <c r="J243" s="172"/>
      <c r="O243" s="173"/>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row>
    <row r="244" spans="5:56" x14ac:dyDescent="0.2">
      <c r="E244" s="172"/>
      <c r="F244" s="172"/>
      <c r="G244" s="172"/>
      <c r="H244" s="172"/>
      <c r="I244" s="172"/>
      <c r="J244" s="172"/>
      <c r="O244" s="173"/>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row>
    <row r="245" spans="5:56" x14ac:dyDescent="0.2">
      <c r="E245" s="172"/>
      <c r="F245" s="172"/>
      <c r="G245" s="172"/>
      <c r="H245" s="172"/>
      <c r="I245" s="172"/>
      <c r="J245" s="172"/>
      <c r="O245" s="173"/>
      <c r="Y245" s="174"/>
      <c r="Z245" s="174"/>
      <c r="AA245" s="174"/>
      <c r="AB245" s="174"/>
      <c r="AC245" s="174"/>
      <c r="AD245" s="174"/>
      <c r="AE245" s="174"/>
      <c r="AF245" s="174"/>
      <c r="AG245" s="174"/>
      <c r="AH245" s="174"/>
      <c r="AI245" s="174"/>
      <c r="AJ245" s="174"/>
      <c r="AK245" s="174"/>
      <c r="AL245" s="174"/>
      <c r="AM245" s="174"/>
      <c r="AN245" s="174"/>
      <c r="AO245" s="174"/>
      <c r="AP245" s="174"/>
      <c r="AQ245" s="174"/>
      <c r="AR245" s="174"/>
      <c r="AS245" s="174"/>
      <c r="AT245" s="174"/>
      <c r="AU245" s="174"/>
      <c r="AV245" s="174"/>
    </row>
    <row r="246" spans="5:56" x14ac:dyDescent="0.2">
      <c r="E246" s="172"/>
      <c r="F246" s="172"/>
      <c r="G246" s="172"/>
      <c r="H246" s="172"/>
      <c r="I246" s="172"/>
      <c r="J246" s="172"/>
      <c r="O246" s="173"/>
      <c r="Y246" s="174"/>
      <c r="Z246" s="174"/>
      <c r="AA246" s="174"/>
      <c r="AB246" s="174"/>
      <c r="AC246" s="174"/>
      <c r="AD246" s="174"/>
      <c r="AE246" s="174"/>
      <c r="AF246" s="174"/>
      <c r="AG246" s="174"/>
      <c r="AH246" s="174"/>
      <c r="AI246" s="174"/>
      <c r="AJ246" s="174"/>
      <c r="AK246" s="174"/>
      <c r="AL246" s="174"/>
      <c r="AM246" s="174"/>
      <c r="AN246" s="174"/>
      <c r="AO246" s="174"/>
      <c r="AP246" s="174"/>
      <c r="AQ246" s="174"/>
      <c r="AR246" s="174"/>
      <c r="AS246" s="174"/>
      <c r="AT246" s="174"/>
      <c r="AU246" s="174"/>
      <c r="AV246" s="174"/>
    </row>
    <row r="247" spans="5:56" x14ac:dyDescent="0.2">
      <c r="E247" s="172"/>
      <c r="F247" s="172"/>
      <c r="G247" s="172"/>
      <c r="H247" s="172"/>
      <c r="I247" s="172"/>
      <c r="J247" s="172"/>
      <c r="O247" s="173"/>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row>
    <row r="248" spans="5:56" x14ac:dyDescent="0.2">
      <c r="E248" s="172"/>
      <c r="F248" s="172"/>
      <c r="G248" s="172"/>
      <c r="H248" s="172"/>
      <c r="I248" s="172"/>
      <c r="J248" s="172"/>
      <c r="O248" s="173"/>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row>
    <row r="249" spans="5:56" x14ac:dyDescent="0.2">
      <c r="E249" s="172"/>
      <c r="F249" s="172"/>
      <c r="G249" s="172"/>
      <c r="H249" s="172"/>
      <c r="I249" s="172"/>
      <c r="J249" s="172"/>
      <c r="O249" s="173"/>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row>
    <row r="250" spans="5:56" x14ac:dyDescent="0.2">
      <c r="E250" s="172"/>
      <c r="F250" s="172"/>
      <c r="G250" s="172"/>
      <c r="H250" s="172"/>
      <c r="I250" s="172"/>
      <c r="J250" s="172"/>
      <c r="O250" s="173"/>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row>
    <row r="251" spans="5:56" x14ac:dyDescent="0.2">
      <c r="E251" s="172"/>
      <c r="F251" s="172"/>
      <c r="G251" s="172"/>
      <c r="H251" s="172"/>
      <c r="I251" s="172"/>
      <c r="J251" s="172"/>
      <c r="O251" s="173"/>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row>
    <row r="252" spans="5:56" x14ac:dyDescent="0.2">
      <c r="E252" s="172"/>
      <c r="F252" s="172"/>
      <c r="G252" s="172"/>
      <c r="H252" s="172"/>
      <c r="I252" s="172"/>
      <c r="J252" s="172"/>
      <c r="O252" s="173"/>
      <c r="Y252" s="174"/>
      <c r="Z252" s="174"/>
      <c r="AA252" s="174"/>
      <c r="AB252" s="174"/>
      <c r="AC252" s="174"/>
      <c r="AD252" s="174"/>
      <c r="AE252" s="174"/>
      <c r="AF252" s="174"/>
      <c r="AG252" s="174"/>
      <c r="AH252" s="174"/>
      <c r="AI252" s="174"/>
      <c r="AJ252" s="174"/>
      <c r="AK252" s="174"/>
      <c r="AL252" s="174"/>
      <c r="AM252" s="174"/>
      <c r="AN252" s="174"/>
      <c r="AO252" s="174"/>
      <c r="AP252" s="174"/>
      <c r="AQ252" s="174"/>
      <c r="AR252" s="174"/>
      <c r="AS252" s="174"/>
      <c r="AT252" s="174"/>
      <c r="AU252" s="174"/>
      <c r="AV252" s="174"/>
    </row>
    <row r="253" spans="5:56" x14ac:dyDescent="0.2">
      <c r="E253" s="172"/>
      <c r="F253" s="172"/>
      <c r="G253" s="172"/>
      <c r="H253" s="172"/>
      <c r="I253" s="172"/>
      <c r="J253" s="172"/>
      <c r="O253" s="173"/>
      <c r="Y253" s="174"/>
      <c r="Z253" s="174"/>
      <c r="AA253" s="174"/>
      <c r="AB253" s="174"/>
      <c r="AC253" s="174"/>
      <c r="AD253" s="174"/>
      <c r="AE253" s="174"/>
      <c r="AF253" s="174"/>
      <c r="AG253" s="174"/>
      <c r="AH253" s="174"/>
      <c r="AI253" s="174"/>
      <c r="AJ253" s="174"/>
      <c r="AK253" s="174"/>
      <c r="AL253" s="174"/>
      <c r="AM253" s="174"/>
      <c r="AN253" s="174"/>
      <c r="AO253" s="174"/>
      <c r="AP253" s="174"/>
      <c r="AQ253" s="174"/>
      <c r="AR253" s="174"/>
      <c r="AS253" s="174"/>
      <c r="AT253" s="174"/>
      <c r="AU253" s="174"/>
      <c r="AV253" s="174"/>
    </row>
    <row r="254" spans="5:56" x14ac:dyDescent="0.2">
      <c r="E254" s="172"/>
      <c r="F254" s="172"/>
      <c r="G254" s="172"/>
      <c r="H254" s="172"/>
      <c r="I254" s="172"/>
      <c r="J254" s="172"/>
      <c r="O254" s="173"/>
      <c r="Y254" s="174"/>
      <c r="Z254" s="174"/>
      <c r="AA254" s="174"/>
      <c r="AB254" s="174"/>
      <c r="AC254" s="174"/>
      <c r="AD254" s="174"/>
      <c r="AE254" s="174"/>
      <c r="AF254" s="174"/>
      <c r="AG254" s="174"/>
      <c r="AH254" s="174"/>
      <c r="AI254" s="174"/>
      <c r="AJ254" s="174"/>
      <c r="AK254" s="174"/>
      <c r="AL254" s="174"/>
      <c r="AM254" s="174"/>
      <c r="AN254" s="174"/>
      <c r="AO254" s="174"/>
      <c r="AP254" s="174"/>
      <c r="AQ254" s="174"/>
      <c r="AR254" s="174"/>
      <c r="AS254" s="174"/>
      <c r="AT254" s="174"/>
      <c r="AU254" s="174"/>
      <c r="AV254" s="174"/>
    </row>
    <row r="255" spans="5:56" x14ac:dyDescent="0.2">
      <c r="E255" s="172"/>
      <c r="F255" s="172"/>
      <c r="G255" s="172"/>
      <c r="H255" s="172"/>
      <c r="I255" s="172"/>
      <c r="J255" s="172"/>
      <c r="O255" s="173"/>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row>
    <row r="256" spans="5:56" x14ac:dyDescent="0.2">
      <c r="E256" s="172"/>
      <c r="F256" s="172"/>
      <c r="G256" s="172"/>
      <c r="H256" s="172"/>
      <c r="I256" s="172"/>
      <c r="J256" s="172"/>
      <c r="O256" s="173"/>
      <c r="Y256" s="174"/>
      <c r="Z256" s="174"/>
      <c r="AA256" s="174"/>
      <c r="AB256" s="174"/>
      <c r="AC256" s="174"/>
      <c r="AD256" s="174"/>
      <c r="AE256" s="174"/>
      <c r="AF256" s="174"/>
      <c r="AG256" s="174"/>
      <c r="AH256" s="174"/>
      <c r="AI256" s="174"/>
      <c r="AJ256" s="174"/>
      <c r="AK256" s="174"/>
      <c r="AL256" s="174"/>
      <c r="AM256" s="174"/>
      <c r="AN256" s="174"/>
      <c r="AO256" s="174"/>
      <c r="AP256" s="174"/>
      <c r="AQ256" s="174"/>
      <c r="AR256" s="174"/>
      <c r="AS256" s="174"/>
      <c r="AT256" s="174"/>
      <c r="AU256" s="174"/>
      <c r="AV256" s="174"/>
    </row>
    <row r="257" spans="5:48" x14ac:dyDescent="0.2">
      <c r="E257" s="172"/>
      <c r="F257" s="172"/>
      <c r="G257" s="172"/>
      <c r="H257" s="172"/>
      <c r="I257" s="172"/>
      <c r="J257" s="172"/>
      <c r="O257" s="173"/>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row>
    <row r="258" spans="5:48" x14ac:dyDescent="0.2">
      <c r="E258" s="172"/>
      <c r="F258" s="172"/>
      <c r="G258" s="172"/>
      <c r="H258" s="172"/>
      <c r="I258" s="172"/>
      <c r="J258" s="172"/>
      <c r="O258" s="173"/>
      <c r="Y258" s="174"/>
      <c r="Z258" s="174"/>
      <c r="AA258" s="174"/>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row>
    <row r="259" spans="5:48" x14ac:dyDescent="0.2">
      <c r="E259" s="172"/>
      <c r="F259" s="172"/>
      <c r="G259" s="172"/>
      <c r="H259" s="172"/>
      <c r="I259" s="172"/>
      <c r="J259" s="172"/>
      <c r="O259" s="173"/>
      <c r="Y259" s="174"/>
      <c r="Z259" s="174"/>
      <c r="AA259" s="174"/>
      <c r="AB259" s="174"/>
      <c r="AC259" s="174"/>
      <c r="AD259" s="174"/>
      <c r="AE259" s="174"/>
      <c r="AF259" s="174"/>
      <c r="AG259" s="174"/>
      <c r="AH259" s="174"/>
      <c r="AI259" s="174"/>
      <c r="AJ259" s="174"/>
      <c r="AK259" s="174"/>
      <c r="AL259" s="174"/>
      <c r="AM259" s="174"/>
      <c r="AN259" s="174"/>
      <c r="AO259" s="174"/>
      <c r="AP259" s="174"/>
      <c r="AQ259" s="174"/>
      <c r="AR259" s="174"/>
      <c r="AS259" s="174"/>
      <c r="AT259" s="174"/>
      <c r="AU259" s="174"/>
      <c r="AV259" s="174"/>
    </row>
    <row r="260" spans="5:48" x14ac:dyDescent="0.2">
      <c r="E260" s="172"/>
      <c r="F260" s="172"/>
      <c r="G260" s="172"/>
      <c r="H260" s="172"/>
      <c r="I260" s="172"/>
      <c r="J260" s="172"/>
      <c r="O260" s="173"/>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row>
    <row r="261" spans="5:48" x14ac:dyDescent="0.2">
      <c r="E261" s="172"/>
      <c r="F261" s="172"/>
      <c r="G261" s="172"/>
      <c r="H261" s="172"/>
      <c r="I261" s="172"/>
      <c r="J261" s="172"/>
      <c r="O261" s="173"/>
      <c r="Y261" s="174"/>
      <c r="Z261" s="174"/>
      <c r="AA261" s="174"/>
      <c r="AB261" s="174"/>
      <c r="AC261" s="174"/>
      <c r="AD261" s="174"/>
      <c r="AE261" s="174"/>
      <c r="AF261" s="174"/>
      <c r="AG261" s="174"/>
      <c r="AH261" s="174"/>
      <c r="AI261" s="174"/>
      <c r="AJ261" s="174"/>
      <c r="AK261" s="174"/>
      <c r="AL261" s="174"/>
      <c r="AM261" s="174"/>
      <c r="AN261" s="174"/>
      <c r="AO261" s="174"/>
      <c r="AP261" s="174"/>
      <c r="AQ261" s="174"/>
      <c r="AR261" s="174"/>
      <c r="AS261" s="174"/>
      <c r="AT261" s="174"/>
      <c r="AU261" s="174"/>
      <c r="AV261" s="174"/>
    </row>
    <row r="262" spans="5:48" x14ac:dyDescent="0.2">
      <c r="E262" s="172"/>
      <c r="F262" s="172"/>
      <c r="G262" s="172"/>
      <c r="H262" s="172"/>
      <c r="I262" s="172"/>
      <c r="J262" s="172"/>
      <c r="O262" s="173"/>
      <c r="Y262" s="174"/>
      <c r="Z262" s="174"/>
      <c r="AA262" s="174"/>
      <c r="AB262" s="174"/>
      <c r="AC262" s="174"/>
      <c r="AD262" s="174"/>
      <c r="AE262" s="174"/>
      <c r="AF262" s="174"/>
      <c r="AG262" s="174"/>
      <c r="AH262" s="174"/>
      <c r="AI262" s="174"/>
      <c r="AJ262" s="174"/>
      <c r="AK262" s="174"/>
      <c r="AL262" s="174"/>
      <c r="AM262" s="174"/>
      <c r="AN262" s="174"/>
      <c r="AO262" s="174"/>
      <c r="AP262" s="174"/>
      <c r="AQ262" s="174"/>
      <c r="AR262" s="174"/>
      <c r="AS262" s="174"/>
      <c r="AT262" s="174"/>
      <c r="AU262" s="174"/>
      <c r="AV262" s="174"/>
    </row>
    <row r="263" spans="5:48" x14ac:dyDescent="0.2">
      <c r="E263" s="172"/>
      <c r="F263" s="172"/>
      <c r="G263" s="172"/>
      <c r="H263" s="172"/>
      <c r="I263" s="172"/>
      <c r="J263" s="172"/>
      <c r="O263" s="173"/>
      <c r="Y263" s="174"/>
      <c r="Z263" s="174"/>
      <c r="AA263" s="174"/>
      <c r="AB263" s="174"/>
      <c r="AC263" s="174"/>
      <c r="AD263" s="174"/>
      <c r="AE263" s="174"/>
      <c r="AF263" s="174"/>
      <c r="AG263" s="174"/>
      <c r="AH263" s="174"/>
      <c r="AI263" s="174"/>
      <c r="AJ263" s="174"/>
      <c r="AK263" s="174"/>
      <c r="AL263" s="174"/>
      <c r="AM263" s="174"/>
      <c r="AN263" s="174"/>
      <c r="AO263" s="174"/>
      <c r="AP263" s="174"/>
      <c r="AQ263" s="174"/>
      <c r="AR263" s="174"/>
      <c r="AS263" s="174"/>
      <c r="AT263" s="174"/>
      <c r="AU263" s="174"/>
      <c r="AV263" s="174"/>
    </row>
    <row r="264" spans="5:48" x14ac:dyDescent="0.2">
      <c r="E264" s="172"/>
      <c r="F264" s="172"/>
      <c r="G264" s="172"/>
      <c r="H264" s="172"/>
      <c r="I264" s="172"/>
      <c r="J264" s="172"/>
      <c r="O264" s="173"/>
      <c r="Y264" s="174"/>
      <c r="Z264" s="174"/>
      <c r="AA264" s="174"/>
      <c r="AB264" s="174"/>
      <c r="AC264" s="174"/>
      <c r="AD264" s="174"/>
      <c r="AE264" s="174"/>
      <c r="AF264" s="174"/>
      <c r="AG264" s="174"/>
      <c r="AH264" s="174"/>
      <c r="AI264" s="174"/>
      <c r="AJ264" s="174"/>
      <c r="AK264" s="174"/>
      <c r="AL264" s="174"/>
      <c r="AM264" s="174"/>
      <c r="AN264" s="174"/>
      <c r="AO264" s="174"/>
      <c r="AP264" s="174"/>
      <c r="AQ264" s="174"/>
      <c r="AR264" s="174"/>
      <c r="AS264" s="174"/>
      <c r="AT264" s="174"/>
      <c r="AU264" s="174"/>
      <c r="AV264" s="174"/>
    </row>
    <row r="265" spans="5:48" x14ac:dyDescent="0.2">
      <c r="E265" s="172"/>
      <c r="F265" s="172"/>
      <c r="G265" s="172"/>
      <c r="H265" s="172"/>
      <c r="I265" s="172"/>
      <c r="J265" s="172"/>
      <c r="O265" s="173"/>
      <c r="Y265" s="174"/>
      <c r="Z265" s="174"/>
      <c r="AA265" s="174"/>
      <c r="AB265" s="174"/>
      <c r="AC265" s="174"/>
      <c r="AD265" s="174"/>
      <c r="AE265" s="174"/>
      <c r="AF265" s="174"/>
      <c r="AG265" s="174"/>
      <c r="AH265" s="174"/>
      <c r="AI265" s="174"/>
      <c r="AJ265" s="174"/>
      <c r="AK265" s="174"/>
      <c r="AL265" s="174"/>
      <c r="AM265" s="174"/>
      <c r="AN265" s="174"/>
      <c r="AO265" s="174"/>
      <c r="AP265" s="174"/>
      <c r="AQ265" s="174"/>
      <c r="AR265" s="174"/>
      <c r="AS265" s="174"/>
      <c r="AT265" s="174"/>
      <c r="AU265" s="174"/>
      <c r="AV265" s="174"/>
    </row>
    <row r="266" spans="5:48" x14ac:dyDescent="0.2">
      <c r="E266" s="172"/>
      <c r="F266" s="172"/>
      <c r="G266" s="172"/>
      <c r="H266" s="172"/>
      <c r="I266" s="172"/>
      <c r="J266" s="172"/>
      <c r="O266" s="173"/>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row>
    <row r="267" spans="5:48" x14ac:dyDescent="0.2">
      <c r="E267" s="172"/>
      <c r="F267" s="172"/>
      <c r="G267" s="172"/>
      <c r="H267" s="172"/>
      <c r="I267" s="172"/>
      <c r="J267" s="172"/>
      <c r="O267" s="173"/>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row>
    <row r="268" spans="5:48" x14ac:dyDescent="0.2">
      <c r="E268" s="172"/>
      <c r="F268" s="172"/>
      <c r="G268" s="172"/>
      <c r="H268" s="172"/>
      <c r="I268" s="172"/>
      <c r="J268" s="172"/>
      <c r="O268" s="173"/>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row>
    <row r="269" spans="5:48" x14ac:dyDescent="0.2">
      <c r="E269" s="172"/>
      <c r="F269" s="172"/>
      <c r="G269" s="172"/>
      <c r="H269" s="172"/>
      <c r="I269" s="172"/>
      <c r="J269" s="172"/>
      <c r="O269" s="173"/>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row>
    <row r="270" spans="5:48" x14ac:dyDescent="0.2">
      <c r="E270" s="172"/>
      <c r="F270" s="172"/>
      <c r="G270" s="172"/>
      <c r="H270" s="172"/>
      <c r="I270" s="172"/>
      <c r="J270" s="172"/>
      <c r="O270" s="173"/>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row>
    <row r="271" spans="5:48" x14ac:dyDescent="0.2">
      <c r="E271" s="172"/>
      <c r="F271" s="172"/>
      <c r="G271" s="172"/>
      <c r="H271" s="172"/>
      <c r="I271" s="172"/>
      <c r="J271" s="172"/>
      <c r="O271" s="173"/>
      <c r="Y271" s="174"/>
      <c r="Z271" s="174"/>
      <c r="AA271" s="174"/>
      <c r="AB271" s="174"/>
      <c r="AC271" s="174"/>
      <c r="AD271" s="174"/>
      <c r="AE271" s="174"/>
      <c r="AF271" s="174"/>
      <c r="AG271" s="174"/>
      <c r="AH271" s="174"/>
      <c r="AI271" s="174"/>
      <c r="AJ271" s="174"/>
      <c r="AK271" s="174"/>
      <c r="AL271" s="174"/>
      <c r="AM271" s="174"/>
      <c r="AN271" s="174"/>
      <c r="AO271" s="174"/>
      <c r="AP271" s="174"/>
      <c r="AQ271" s="174"/>
      <c r="AR271" s="174"/>
      <c r="AS271" s="174"/>
      <c r="AT271" s="174"/>
      <c r="AU271" s="174"/>
      <c r="AV271" s="174"/>
    </row>
    <row r="272" spans="5:48" x14ac:dyDescent="0.2">
      <c r="E272" s="172"/>
      <c r="F272" s="172"/>
      <c r="G272" s="172"/>
      <c r="H272" s="172"/>
      <c r="I272" s="172"/>
      <c r="J272" s="172"/>
      <c r="O272" s="173"/>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4"/>
      <c r="AV272" s="174"/>
    </row>
    <row r="273" spans="5:48" x14ac:dyDescent="0.2">
      <c r="E273" s="172"/>
      <c r="F273" s="172"/>
      <c r="G273" s="172"/>
      <c r="H273" s="172"/>
      <c r="I273" s="172"/>
      <c r="J273" s="172"/>
      <c r="O273" s="173"/>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4"/>
      <c r="AV273" s="174"/>
    </row>
    <row r="274" spans="5:48" x14ac:dyDescent="0.2">
      <c r="E274" s="172"/>
      <c r="F274" s="172"/>
      <c r="G274" s="172"/>
      <c r="H274" s="172"/>
      <c r="I274" s="172"/>
      <c r="J274" s="172"/>
      <c r="O274" s="173"/>
      <c r="Y274" s="174"/>
      <c r="Z274" s="174"/>
      <c r="AA274" s="174"/>
      <c r="AB274" s="174"/>
      <c r="AC274" s="174"/>
      <c r="AD274" s="174"/>
      <c r="AE274" s="174"/>
      <c r="AF274" s="174"/>
      <c r="AG274" s="174"/>
      <c r="AH274" s="174"/>
      <c r="AI274" s="174"/>
      <c r="AJ274" s="174"/>
      <c r="AK274" s="174"/>
      <c r="AL274" s="174"/>
      <c r="AM274" s="174"/>
      <c r="AN274" s="174"/>
      <c r="AO274" s="174"/>
      <c r="AP274" s="174"/>
      <c r="AQ274" s="174"/>
      <c r="AR274" s="174"/>
      <c r="AS274" s="174"/>
      <c r="AT274" s="174"/>
      <c r="AU274" s="174"/>
      <c r="AV274" s="174"/>
    </row>
    <row r="275" spans="5:48" x14ac:dyDescent="0.2">
      <c r="E275" s="172"/>
      <c r="F275" s="172"/>
      <c r="G275" s="172"/>
      <c r="H275" s="172"/>
      <c r="I275" s="172"/>
      <c r="J275" s="172"/>
      <c r="O275" s="173"/>
      <c r="Y275" s="174"/>
      <c r="Z275" s="174"/>
      <c r="AA275" s="174"/>
      <c r="AB275" s="174"/>
      <c r="AC275" s="174"/>
      <c r="AD275" s="174"/>
      <c r="AE275" s="174"/>
      <c r="AF275" s="174"/>
      <c r="AG275" s="174"/>
      <c r="AH275" s="174"/>
      <c r="AI275" s="174"/>
      <c r="AJ275" s="174"/>
      <c r="AK275" s="174"/>
      <c r="AL275" s="174"/>
      <c r="AM275" s="174"/>
      <c r="AN275" s="174"/>
      <c r="AO275" s="174"/>
      <c r="AP275" s="174"/>
      <c r="AQ275" s="174"/>
      <c r="AR275" s="174"/>
      <c r="AS275" s="174"/>
      <c r="AT275" s="174"/>
      <c r="AU275" s="174"/>
      <c r="AV275" s="174"/>
    </row>
    <row r="276" spans="5:48" x14ac:dyDescent="0.2">
      <c r="E276" s="172"/>
      <c r="F276" s="172"/>
      <c r="G276" s="172"/>
      <c r="H276" s="172"/>
      <c r="I276" s="172"/>
      <c r="J276" s="172"/>
      <c r="O276" s="173"/>
      <c r="Y276" s="174"/>
      <c r="Z276" s="174"/>
      <c r="AA276" s="174"/>
      <c r="AB276" s="174"/>
      <c r="AC276" s="174"/>
      <c r="AD276" s="174"/>
      <c r="AE276" s="174"/>
      <c r="AF276" s="174"/>
      <c r="AG276" s="174"/>
      <c r="AH276" s="174"/>
      <c r="AI276" s="174"/>
      <c r="AJ276" s="174"/>
      <c r="AK276" s="174"/>
      <c r="AL276" s="174"/>
      <c r="AM276" s="174"/>
      <c r="AN276" s="174"/>
      <c r="AO276" s="174"/>
      <c r="AP276" s="174"/>
      <c r="AQ276" s="174"/>
      <c r="AR276" s="174"/>
      <c r="AS276" s="174"/>
      <c r="AT276" s="174"/>
      <c r="AU276" s="174"/>
      <c r="AV276" s="174"/>
    </row>
    <row r="277" spans="5:48" x14ac:dyDescent="0.2">
      <c r="E277" s="172"/>
      <c r="F277" s="172"/>
      <c r="G277" s="172"/>
      <c r="H277" s="172"/>
      <c r="I277" s="172"/>
      <c r="J277" s="172"/>
      <c r="O277" s="173"/>
      <c r="Y277" s="174"/>
      <c r="Z277" s="174"/>
      <c r="AA277" s="174"/>
      <c r="AB277" s="174"/>
      <c r="AC277" s="174"/>
      <c r="AD277" s="174"/>
      <c r="AE277" s="174"/>
      <c r="AF277" s="174"/>
      <c r="AG277" s="174"/>
      <c r="AH277" s="174"/>
      <c r="AI277" s="174"/>
      <c r="AJ277" s="174"/>
      <c r="AK277" s="174"/>
      <c r="AL277" s="174"/>
      <c r="AM277" s="174"/>
      <c r="AN277" s="174"/>
      <c r="AO277" s="174"/>
      <c r="AP277" s="174"/>
      <c r="AQ277" s="174"/>
      <c r="AR277" s="174"/>
      <c r="AS277" s="174"/>
      <c r="AT277" s="174"/>
      <c r="AU277" s="174"/>
      <c r="AV277" s="174"/>
    </row>
    <row r="278" spans="5:48" x14ac:dyDescent="0.2">
      <c r="E278" s="172"/>
      <c r="F278" s="172"/>
      <c r="G278" s="172"/>
      <c r="H278" s="172"/>
      <c r="I278" s="172"/>
      <c r="J278" s="172"/>
      <c r="O278" s="173"/>
      <c r="Y278" s="174"/>
      <c r="Z278" s="174"/>
      <c r="AA278" s="174"/>
      <c r="AB278" s="174"/>
      <c r="AC278" s="174"/>
      <c r="AD278" s="174"/>
      <c r="AE278" s="174"/>
      <c r="AF278" s="174"/>
      <c r="AG278" s="174"/>
      <c r="AH278" s="174"/>
      <c r="AI278" s="174"/>
      <c r="AJ278" s="174"/>
      <c r="AK278" s="174"/>
      <c r="AL278" s="174"/>
      <c r="AM278" s="174"/>
      <c r="AN278" s="174"/>
      <c r="AO278" s="174"/>
      <c r="AP278" s="174"/>
      <c r="AQ278" s="174"/>
      <c r="AR278" s="174"/>
      <c r="AS278" s="174"/>
      <c r="AT278" s="174"/>
      <c r="AU278" s="174"/>
      <c r="AV278" s="174"/>
    </row>
    <row r="279" spans="5:48" x14ac:dyDescent="0.2">
      <c r="E279" s="172"/>
      <c r="F279" s="172"/>
      <c r="G279" s="172"/>
      <c r="H279" s="172"/>
      <c r="I279" s="172"/>
      <c r="J279" s="172"/>
      <c r="O279" s="173"/>
      <c r="Y279" s="174"/>
      <c r="Z279" s="174"/>
      <c r="AA279" s="174"/>
      <c r="AB279" s="174"/>
      <c r="AC279" s="174"/>
      <c r="AD279" s="174"/>
      <c r="AE279" s="174"/>
      <c r="AF279" s="174"/>
      <c r="AG279" s="174"/>
      <c r="AH279" s="174"/>
      <c r="AI279" s="174"/>
      <c r="AJ279" s="174"/>
      <c r="AK279" s="174"/>
      <c r="AL279" s="174"/>
      <c r="AM279" s="174"/>
      <c r="AN279" s="174"/>
      <c r="AO279" s="174"/>
      <c r="AP279" s="174"/>
      <c r="AQ279" s="174"/>
      <c r="AR279" s="174"/>
      <c r="AS279" s="174"/>
      <c r="AT279" s="174"/>
      <c r="AU279" s="174"/>
      <c r="AV279" s="174"/>
    </row>
    <row r="280" spans="5:48" x14ac:dyDescent="0.2">
      <c r="E280" s="172"/>
      <c r="F280" s="172"/>
      <c r="G280" s="172"/>
      <c r="H280" s="172"/>
      <c r="I280" s="172"/>
      <c r="J280" s="172"/>
      <c r="O280" s="173"/>
      <c r="Y280" s="174"/>
      <c r="Z280" s="174"/>
      <c r="AA280" s="174"/>
      <c r="AB280" s="174"/>
      <c r="AC280" s="174"/>
      <c r="AD280" s="174"/>
      <c r="AE280" s="174"/>
      <c r="AF280" s="174"/>
      <c r="AG280" s="174"/>
      <c r="AH280" s="174"/>
      <c r="AI280" s="174"/>
      <c r="AJ280" s="174"/>
      <c r="AK280" s="174"/>
      <c r="AL280" s="174"/>
      <c r="AM280" s="174"/>
      <c r="AN280" s="174"/>
      <c r="AO280" s="174"/>
      <c r="AP280" s="174"/>
      <c r="AQ280" s="174"/>
      <c r="AR280" s="174"/>
      <c r="AS280" s="174"/>
      <c r="AT280" s="174"/>
      <c r="AU280" s="174"/>
      <c r="AV280" s="174"/>
    </row>
    <row r="281" spans="5:48" x14ac:dyDescent="0.2">
      <c r="E281" s="172"/>
      <c r="F281" s="172"/>
      <c r="G281" s="172"/>
      <c r="H281" s="172"/>
      <c r="I281" s="172"/>
      <c r="J281" s="172"/>
      <c r="O281" s="173"/>
      <c r="Y281" s="174"/>
      <c r="Z281" s="174"/>
      <c r="AA281" s="174"/>
      <c r="AB281" s="174"/>
      <c r="AC281" s="174"/>
      <c r="AD281" s="174"/>
      <c r="AE281" s="174"/>
      <c r="AF281" s="174"/>
      <c r="AG281" s="174"/>
      <c r="AH281" s="174"/>
      <c r="AI281" s="174"/>
      <c r="AJ281" s="174"/>
      <c r="AK281" s="174"/>
      <c r="AL281" s="174"/>
      <c r="AM281" s="174"/>
      <c r="AN281" s="174"/>
      <c r="AO281" s="174"/>
      <c r="AP281" s="174"/>
      <c r="AQ281" s="174"/>
      <c r="AR281" s="174"/>
      <c r="AS281" s="174"/>
      <c r="AT281" s="174"/>
      <c r="AU281" s="174"/>
      <c r="AV281" s="174"/>
    </row>
    <row r="282" spans="5:48" x14ac:dyDescent="0.2">
      <c r="E282" s="172"/>
      <c r="F282" s="172"/>
      <c r="G282" s="172"/>
      <c r="H282" s="172"/>
      <c r="I282" s="172"/>
      <c r="J282" s="172"/>
      <c r="O282" s="173"/>
      <c r="Y282" s="174"/>
      <c r="Z282" s="174"/>
      <c r="AA282" s="174"/>
      <c r="AB282" s="174"/>
      <c r="AC282" s="174"/>
      <c r="AD282" s="174"/>
      <c r="AE282" s="174"/>
      <c r="AF282" s="174"/>
      <c r="AG282" s="174"/>
      <c r="AH282" s="174"/>
      <c r="AI282" s="174"/>
      <c r="AJ282" s="174"/>
      <c r="AK282" s="174"/>
      <c r="AL282" s="174"/>
      <c r="AM282" s="174"/>
      <c r="AN282" s="174"/>
      <c r="AO282" s="174"/>
      <c r="AP282" s="174"/>
      <c r="AQ282" s="174"/>
      <c r="AR282" s="174"/>
      <c r="AS282" s="174"/>
      <c r="AT282" s="174"/>
      <c r="AU282" s="174"/>
      <c r="AV282" s="174"/>
    </row>
    <row r="283" spans="5:48" x14ac:dyDescent="0.2">
      <c r="E283" s="172"/>
      <c r="F283" s="172"/>
      <c r="G283" s="172"/>
      <c r="H283" s="172"/>
      <c r="I283" s="172"/>
      <c r="J283" s="172"/>
      <c r="O283" s="173"/>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row>
    <row r="284" spans="5:48" x14ac:dyDescent="0.2">
      <c r="E284" s="172"/>
      <c r="F284" s="172"/>
      <c r="G284" s="172"/>
      <c r="H284" s="172"/>
      <c r="I284" s="172"/>
      <c r="J284" s="172"/>
      <c r="O284" s="173"/>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row>
    <row r="285" spans="5:48" x14ac:dyDescent="0.2">
      <c r="E285" s="172"/>
      <c r="F285" s="172"/>
      <c r="G285" s="172"/>
      <c r="H285" s="172"/>
      <c r="I285" s="172"/>
      <c r="J285" s="172"/>
      <c r="O285" s="173"/>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4"/>
      <c r="AV285" s="174"/>
    </row>
    <row r="286" spans="5:48" x14ac:dyDescent="0.2">
      <c r="E286" s="172"/>
      <c r="F286" s="172"/>
      <c r="G286" s="172"/>
      <c r="H286" s="172"/>
      <c r="I286" s="172"/>
      <c r="J286" s="172"/>
      <c r="O286" s="173"/>
      <c r="Y286" s="174"/>
      <c r="Z286" s="174"/>
      <c r="AA286" s="174"/>
      <c r="AB286" s="174"/>
      <c r="AC286" s="174"/>
      <c r="AD286" s="174"/>
      <c r="AE286" s="174"/>
      <c r="AF286" s="174"/>
      <c r="AG286" s="174"/>
      <c r="AH286" s="174"/>
      <c r="AI286" s="174"/>
      <c r="AJ286" s="174"/>
      <c r="AK286" s="174"/>
      <c r="AL286" s="174"/>
      <c r="AM286" s="174"/>
      <c r="AN286" s="174"/>
      <c r="AO286" s="174"/>
      <c r="AP286" s="174"/>
      <c r="AQ286" s="174"/>
      <c r="AR286" s="174"/>
      <c r="AS286" s="174"/>
      <c r="AT286" s="174"/>
      <c r="AU286" s="174"/>
      <c r="AV286" s="174"/>
    </row>
    <row r="287" spans="5:48" x14ac:dyDescent="0.2">
      <c r="E287" s="172"/>
      <c r="F287" s="172"/>
      <c r="G287" s="172"/>
      <c r="H287" s="172"/>
      <c r="I287" s="172"/>
      <c r="J287" s="172"/>
      <c r="O287" s="173"/>
      <c r="Y287" s="174"/>
      <c r="Z287" s="174"/>
      <c r="AA287" s="174"/>
      <c r="AB287" s="174"/>
      <c r="AC287" s="174"/>
      <c r="AD287" s="174"/>
      <c r="AE287" s="174"/>
      <c r="AF287" s="174"/>
      <c r="AG287" s="174"/>
      <c r="AH287" s="174"/>
      <c r="AI287" s="174"/>
      <c r="AJ287" s="174"/>
      <c r="AK287" s="174"/>
      <c r="AL287" s="174"/>
      <c r="AM287" s="174"/>
      <c r="AN287" s="174"/>
      <c r="AO287" s="174"/>
      <c r="AP287" s="174"/>
      <c r="AQ287" s="174"/>
      <c r="AR287" s="174"/>
      <c r="AS287" s="174"/>
      <c r="AT287" s="174"/>
      <c r="AU287" s="174"/>
      <c r="AV287" s="174"/>
    </row>
    <row r="288" spans="5:48" x14ac:dyDescent="0.2">
      <c r="E288" s="172"/>
      <c r="F288" s="172"/>
      <c r="G288" s="172"/>
      <c r="H288" s="172"/>
      <c r="I288" s="172"/>
      <c r="J288" s="172"/>
      <c r="O288" s="173"/>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row>
    <row r="289" spans="5:48" x14ac:dyDescent="0.2">
      <c r="E289" s="172"/>
      <c r="F289" s="172"/>
      <c r="G289" s="172"/>
      <c r="H289" s="172"/>
      <c r="I289" s="172"/>
      <c r="J289" s="172"/>
      <c r="O289" s="173"/>
      <c r="Y289" s="174"/>
      <c r="Z289" s="174"/>
      <c r="AA289" s="174"/>
      <c r="AB289" s="174"/>
      <c r="AC289" s="174"/>
      <c r="AD289" s="174"/>
      <c r="AE289" s="174"/>
      <c r="AF289" s="174"/>
      <c r="AG289" s="174"/>
      <c r="AH289" s="174"/>
      <c r="AI289" s="174"/>
      <c r="AJ289" s="174"/>
      <c r="AK289" s="174"/>
      <c r="AL289" s="174"/>
      <c r="AM289" s="174"/>
      <c r="AN289" s="174"/>
      <c r="AO289" s="174"/>
      <c r="AP289" s="174"/>
      <c r="AQ289" s="174"/>
      <c r="AR289" s="174"/>
      <c r="AS289" s="174"/>
      <c r="AT289" s="174"/>
      <c r="AU289" s="174"/>
      <c r="AV289" s="174"/>
    </row>
    <row r="290" spans="5:48" x14ac:dyDescent="0.2">
      <c r="E290" s="172"/>
      <c r="F290" s="172"/>
      <c r="G290" s="172"/>
      <c r="H290" s="172"/>
      <c r="I290" s="172"/>
      <c r="J290" s="172"/>
      <c r="O290" s="173"/>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row>
    <row r="291" spans="5:48" x14ac:dyDescent="0.2">
      <c r="E291" s="172"/>
      <c r="F291" s="172"/>
      <c r="G291" s="172"/>
      <c r="H291" s="172"/>
      <c r="I291" s="172"/>
      <c r="J291" s="172"/>
      <c r="O291" s="173"/>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row>
    <row r="292" spans="5:48" x14ac:dyDescent="0.2">
      <c r="E292" s="172"/>
      <c r="F292" s="172"/>
      <c r="G292" s="172"/>
      <c r="H292" s="172"/>
      <c r="I292" s="172"/>
      <c r="J292" s="172"/>
      <c r="O292" s="173"/>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row>
    <row r="293" spans="5:48" x14ac:dyDescent="0.2">
      <c r="E293" s="172"/>
      <c r="F293" s="172"/>
      <c r="G293" s="172"/>
      <c r="H293" s="172"/>
      <c r="I293" s="172"/>
      <c r="J293" s="172"/>
      <c r="O293" s="173"/>
      <c r="Y293" s="174"/>
      <c r="Z293" s="174"/>
      <c r="AA293" s="174"/>
      <c r="AB293" s="174"/>
      <c r="AC293" s="174"/>
      <c r="AD293" s="174"/>
      <c r="AE293" s="174"/>
      <c r="AF293" s="174"/>
      <c r="AG293" s="174"/>
      <c r="AH293" s="174"/>
      <c r="AI293" s="174"/>
      <c r="AJ293" s="174"/>
      <c r="AK293" s="174"/>
      <c r="AL293" s="174"/>
      <c r="AM293" s="174"/>
      <c r="AN293" s="174"/>
      <c r="AO293" s="174"/>
      <c r="AP293" s="174"/>
      <c r="AQ293" s="174"/>
      <c r="AR293" s="174"/>
      <c r="AS293" s="174"/>
      <c r="AT293" s="174"/>
      <c r="AU293" s="174"/>
      <c r="AV293" s="174"/>
    </row>
    <row r="294" spans="5:48" x14ac:dyDescent="0.2">
      <c r="E294" s="172"/>
      <c r="F294" s="172"/>
      <c r="G294" s="172"/>
      <c r="H294" s="172"/>
      <c r="I294" s="172"/>
      <c r="J294" s="172"/>
      <c r="O294" s="173"/>
      <c r="Y294" s="174"/>
      <c r="Z294" s="174"/>
      <c r="AA294" s="174"/>
      <c r="AB294" s="174"/>
      <c r="AC294" s="174"/>
      <c r="AD294" s="174"/>
      <c r="AE294" s="174"/>
      <c r="AF294" s="174"/>
      <c r="AG294" s="174"/>
      <c r="AH294" s="174"/>
      <c r="AI294" s="174"/>
      <c r="AJ294" s="174"/>
      <c r="AK294" s="174"/>
      <c r="AL294" s="174"/>
      <c r="AM294" s="174"/>
      <c r="AN294" s="174"/>
      <c r="AO294" s="174"/>
      <c r="AP294" s="174"/>
      <c r="AQ294" s="174"/>
      <c r="AR294" s="174"/>
      <c r="AS294" s="174"/>
      <c r="AT294" s="174"/>
      <c r="AU294" s="174"/>
      <c r="AV294" s="174"/>
    </row>
    <row r="295" spans="5:48" x14ac:dyDescent="0.2">
      <c r="E295" s="172"/>
      <c r="F295" s="172"/>
      <c r="G295" s="172"/>
      <c r="H295" s="172"/>
      <c r="I295" s="172"/>
      <c r="J295" s="172"/>
      <c r="O295" s="173"/>
      <c r="Y295" s="174"/>
      <c r="Z295" s="174"/>
      <c r="AA295" s="174"/>
      <c r="AB295" s="174"/>
      <c r="AC295" s="174"/>
      <c r="AD295" s="174"/>
      <c r="AE295" s="174"/>
      <c r="AF295" s="174"/>
      <c r="AG295" s="174"/>
      <c r="AH295" s="174"/>
      <c r="AI295" s="174"/>
      <c r="AJ295" s="174"/>
      <c r="AK295" s="174"/>
      <c r="AL295" s="174"/>
      <c r="AM295" s="174"/>
      <c r="AN295" s="174"/>
      <c r="AO295" s="174"/>
      <c r="AP295" s="174"/>
      <c r="AQ295" s="174"/>
      <c r="AR295" s="174"/>
      <c r="AS295" s="174"/>
      <c r="AT295" s="174"/>
      <c r="AU295" s="174"/>
      <c r="AV295" s="174"/>
    </row>
    <row r="296" spans="5:48" x14ac:dyDescent="0.2">
      <c r="E296" s="172"/>
      <c r="F296" s="172"/>
      <c r="G296" s="172"/>
      <c r="H296" s="172"/>
      <c r="I296" s="172"/>
      <c r="J296" s="172"/>
      <c r="O296" s="173"/>
      <c r="Y296" s="174"/>
      <c r="Z296" s="174"/>
      <c r="AA296" s="174"/>
      <c r="AB296" s="174"/>
      <c r="AC296" s="174"/>
      <c r="AD296" s="174"/>
      <c r="AE296" s="174"/>
      <c r="AF296" s="174"/>
      <c r="AG296" s="174"/>
      <c r="AH296" s="174"/>
      <c r="AI296" s="174"/>
      <c r="AJ296" s="174"/>
      <c r="AK296" s="174"/>
      <c r="AL296" s="174"/>
      <c r="AM296" s="174"/>
      <c r="AN296" s="174"/>
      <c r="AO296" s="174"/>
      <c r="AP296" s="174"/>
      <c r="AQ296" s="174"/>
      <c r="AR296" s="174"/>
      <c r="AS296" s="174"/>
      <c r="AT296" s="174"/>
      <c r="AU296" s="174"/>
      <c r="AV296" s="174"/>
    </row>
    <row r="297" spans="5:48" x14ac:dyDescent="0.2">
      <c r="E297" s="172"/>
      <c r="F297" s="172"/>
      <c r="G297" s="172"/>
      <c r="H297" s="172"/>
      <c r="I297" s="172"/>
      <c r="J297" s="172"/>
      <c r="O297" s="173"/>
      <c r="Y297" s="174"/>
      <c r="Z297" s="174"/>
      <c r="AA297" s="174"/>
      <c r="AB297" s="174"/>
      <c r="AC297" s="174"/>
      <c r="AD297" s="174"/>
      <c r="AE297" s="174"/>
      <c r="AF297" s="174"/>
      <c r="AG297" s="174"/>
      <c r="AH297" s="174"/>
      <c r="AI297" s="174"/>
      <c r="AJ297" s="174"/>
      <c r="AK297" s="174"/>
      <c r="AL297" s="174"/>
      <c r="AM297" s="174"/>
      <c r="AN297" s="174"/>
      <c r="AO297" s="174"/>
      <c r="AP297" s="174"/>
      <c r="AQ297" s="174"/>
      <c r="AR297" s="174"/>
      <c r="AS297" s="174"/>
      <c r="AT297" s="174"/>
      <c r="AU297" s="174"/>
      <c r="AV297" s="174"/>
    </row>
    <row r="298" spans="5:48" x14ac:dyDescent="0.2">
      <c r="E298" s="172"/>
      <c r="F298" s="172"/>
      <c r="G298" s="172"/>
      <c r="H298" s="172"/>
      <c r="I298" s="172"/>
      <c r="J298" s="172"/>
      <c r="O298" s="173"/>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row>
    <row r="299" spans="5:48" x14ac:dyDescent="0.2">
      <c r="E299" s="172"/>
      <c r="F299" s="172"/>
      <c r="G299" s="172"/>
      <c r="H299" s="172"/>
      <c r="I299" s="172"/>
      <c r="J299" s="172"/>
      <c r="O299" s="173"/>
      <c r="Y299" s="174"/>
      <c r="Z299" s="174"/>
      <c r="AA299" s="174"/>
      <c r="AB299" s="174"/>
      <c r="AC299" s="174"/>
      <c r="AD299" s="174"/>
      <c r="AE299" s="174"/>
      <c r="AF299" s="174"/>
      <c r="AG299" s="174"/>
      <c r="AH299" s="174"/>
      <c r="AI299" s="174"/>
      <c r="AJ299" s="174"/>
      <c r="AK299" s="174"/>
      <c r="AL299" s="174"/>
      <c r="AM299" s="174"/>
      <c r="AN299" s="174"/>
      <c r="AO299" s="174"/>
      <c r="AP299" s="174"/>
      <c r="AQ299" s="174"/>
      <c r="AR299" s="174"/>
      <c r="AS299" s="174"/>
      <c r="AT299" s="174"/>
      <c r="AU299" s="174"/>
      <c r="AV299" s="174"/>
    </row>
    <row r="300" spans="5:48" x14ac:dyDescent="0.2">
      <c r="E300" s="172"/>
      <c r="F300" s="172"/>
      <c r="G300" s="172"/>
      <c r="H300" s="172"/>
      <c r="I300" s="172"/>
      <c r="J300" s="172"/>
      <c r="O300" s="173"/>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row>
    <row r="301" spans="5:48" x14ac:dyDescent="0.2">
      <c r="E301" s="172"/>
      <c r="F301" s="172"/>
      <c r="G301" s="172"/>
      <c r="H301" s="172"/>
      <c r="I301" s="172"/>
      <c r="J301" s="172"/>
      <c r="O301" s="173"/>
      <c r="Y301" s="174"/>
      <c r="Z301" s="174"/>
      <c r="AA301" s="174"/>
      <c r="AB301" s="174"/>
      <c r="AC301" s="174"/>
      <c r="AD301" s="174"/>
      <c r="AE301" s="174"/>
      <c r="AF301" s="174"/>
      <c r="AG301" s="174"/>
      <c r="AH301" s="174"/>
      <c r="AI301" s="174"/>
      <c r="AJ301" s="174"/>
      <c r="AK301" s="174"/>
      <c r="AL301" s="174"/>
      <c r="AM301" s="174"/>
      <c r="AN301" s="174"/>
      <c r="AO301" s="174"/>
      <c r="AP301" s="174"/>
      <c r="AQ301" s="174"/>
      <c r="AR301" s="174"/>
      <c r="AS301" s="174"/>
      <c r="AT301" s="174"/>
      <c r="AU301" s="174"/>
      <c r="AV301" s="174"/>
    </row>
    <row r="302" spans="5:48" x14ac:dyDescent="0.2">
      <c r="E302" s="172"/>
      <c r="F302" s="172"/>
      <c r="G302" s="172"/>
      <c r="H302" s="172"/>
      <c r="I302" s="172"/>
      <c r="J302" s="172"/>
      <c r="O302" s="173"/>
      <c r="Y302" s="174"/>
      <c r="Z302" s="174"/>
      <c r="AA302" s="174"/>
      <c r="AB302" s="174"/>
      <c r="AC302" s="174"/>
      <c r="AD302" s="174"/>
      <c r="AE302" s="174"/>
      <c r="AF302" s="174"/>
      <c r="AG302" s="174"/>
      <c r="AH302" s="174"/>
      <c r="AI302" s="174"/>
      <c r="AJ302" s="174"/>
      <c r="AK302" s="174"/>
      <c r="AL302" s="174"/>
      <c r="AM302" s="174"/>
      <c r="AN302" s="174"/>
      <c r="AO302" s="174"/>
      <c r="AP302" s="174"/>
      <c r="AQ302" s="174"/>
      <c r="AR302" s="174"/>
      <c r="AS302" s="174"/>
      <c r="AT302" s="174"/>
      <c r="AU302" s="174"/>
      <c r="AV302" s="174"/>
    </row>
    <row r="303" spans="5:48" x14ac:dyDescent="0.2">
      <c r="E303" s="172"/>
      <c r="F303" s="172"/>
      <c r="G303" s="172"/>
      <c r="H303" s="172"/>
      <c r="I303" s="172"/>
      <c r="J303" s="172"/>
      <c r="O303" s="173"/>
      <c r="Y303" s="174"/>
      <c r="Z303" s="174"/>
      <c r="AA303" s="174"/>
      <c r="AB303" s="174"/>
      <c r="AC303" s="174"/>
      <c r="AD303" s="174"/>
      <c r="AE303" s="174"/>
      <c r="AF303" s="174"/>
      <c r="AG303" s="174"/>
      <c r="AH303" s="174"/>
      <c r="AI303" s="174"/>
      <c r="AJ303" s="174"/>
      <c r="AK303" s="174"/>
      <c r="AL303" s="174"/>
      <c r="AM303" s="174"/>
      <c r="AN303" s="174"/>
      <c r="AO303" s="174"/>
      <c r="AP303" s="174"/>
      <c r="AQ303" s="174"/>
      <c r="AR303" s="174"/>
      <c r="AS303" s="174"/>
      <c r="AT303" s="174"/>
      <c r="AU303" s="174"/>
      <c r="AV303" s="174"/>
    </row>
    <row r="304" spans="5:48" x14ac:dyDescent="0.2">
      <c r="E304" s="172"/>
      <c r="F304" s="172"/>
      <c r="G304" s="172"/>
      <c r="H304" s="172"/>
      <c r="I304" s="172"/>
      <c r="J304" s="172"/>
      <c r="O304" s="173"/>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4"/>
      <c r="AV304" s="174"/>
    </row>
    <row r="305" spans="5:48" x14ac:dyDescent="0.2">
      <c r="E305" s="172"/>
      <c r="F305" s="172"/>
      <c r="G305" s="172"/>
      <c r="H305" s="172"/>
      <c r="I305" s="172"/>
      <c r="J305" s="172"/>
      <c r="O305" s="173"/>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row>
    <row r="306" spans="5:48" x14ac:dyDescent="0.2">
      <c r="E306" s="172"/>
      <c r="F306" s="172"/>
      <c r="G306" s="172"/>
      <c r="H306" s="172"/>
      <c r="I306" s="172"/>
      <c r="J306" s="172"/>
      <c r="O306" s="173"/>
      <c r="Y306" s="174"/>
      <c r="Z306" s="174"/>
      <c r="AA306" s="174"/>
      <c r="AB306" s="174"/>
      <c r="AC306" s="174"/>
      <c r="AD306" s="174"/>
      <c r="AE306" s="174"/>
      <c r="AF306" s="174"/>
      <c r="AG306" s="174"/>
      <c r="AH306" s="174"/>
      <c r="AI306" s="174"/>
      <c r="AJ306" s="174"/>
      <c r="AK306" s="174"/>
      <c r="AL306" s="174"/>
      <c r="AM306" s="174"/>
      <c r="AN306" s="174"/>
      <c r="AO306" s="174"/>
      <c r="AP306" s="174"/>
      <c r="AQ306" s="174"/>
      <c r="AR306" s="174"/>
      <c r="AS306" s="174"/>
      <c r="AT306" s="174"/>
      <c r="AU306" s="174"/>
      <c r="AV306" s="174"/>
    </row>
    <row r="307" spans="5:48" x14ac:dyDescent="0.2">
      <c r="E307" s="172"/>
      <c r="F307" s="172"/>
      <c r="G307" s="172"/>
      <c r="H307" s="172"/>
      <c r="I307" s="172"/>
      <c r="J307" s="172"/>
      <c r="O307" s="173"/>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row>
    <row r="308" spans="5:48" x14ac:dyDescent="0.2">
      <c r="E308" s="172"/>
      <c r="F308" s="172"/>
      <c r="G308" s="172"/>
      <c r="H308" s="172"/>
      <c r="I308" s="172"/>
      <c r="J308" s="172"/>
      <c r="O308" s="173"/>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row>
    <row r="309" spans="5:48" x14ac:dyDescent="0.2">
      <c r="O309" s="173"/>
      <c r="Y309" s="174"/>
      <c r="Z309" s="174"/>
      <c r="AA309" s="174"/>
      <c r="AB309" s="174"/>
      <c r="AC309" s="174"/>
      <c r="AD309" s="174"/>
      <c r="AE309" s="174"/>
      <c r="AF309" s="174"/>
      <c r="AG309" s="174"/>
      <c r="AH309" s="174"/>
      <c r="AI309" s="174"/>
      <c r="AJ309" s="174"/>
      <c r="AK309" s="174"/>
      <c r="AL309" s="174"/>
      <c r="AM309" s="174"/>
      <c r="AN309" s="174"/>
      <c r="AO309" s="174"/>
      <c r="AP309" s="174"/>
      <c r="AQ309" s="174"/>
      <c r="AR309" s="174"/>
      <c r="AS309" s="174"/>
      <c r="AT309" s="174"/>
      <c r="AU309" s="174"/>
      <c r="AV309" s="174"/>
    </row>
    <row r="310" spans="5:48" x14ac:dyDescent="0.2">
      <c r="O310" s="173"/>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row>
    <row r="311" spans="5:48" x14ac:dyDescent="0.2">
      <c r="O311" s="173"/>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row>
    <row r="312" spans="5:48" x14ac:dyDescent="0.2">
      <c r="O312" s="173"/>
      <c r="Y312" s="174"/>
      <c r="Z312" s="174"/>
      <c r="AA312" s="174"/>
      <c r="AB312" s="174"/>
      <c r="AC312" s="174"/>
      <c r="AD312" s="174"/>
      <c r="AE312" s="174"/>
      <c r="AF312" s="174"/>
      <c r="AG312" s="174"/>
      <c r="AH312" s="174"/>
      <c r="AI312" s="174"/>
      <c r="AJ312" s="174"/>
      <c r="AK312" s="174"/>
      <c r="AL312" s="174"/>
      <c r="AM312" s="174"/>
      <c r="AN312" s="174"/>
      <c r="AO312" s="174"/>
      <c r="AP312" s="174"/>
      <c r="AQ312" s="174"/>
      <c r="AR312" s="174"/>
      <c r="AS312" s="174"/>
      <c r="AT312" s="174"/>
      <c r="AU312" s="174"/>
      <c r="AV312" s="174"/>
    </row>
    <row r="313" spans="5:48" x14ac:dyDescent="0.2">
      <c r="O313" s="173"/>
      <c r="Y313" s="174"/>
      <c r="Z313" s="174"/>
      <c r="AA313" s="174"/>
      <c r="AB313" s="174"/>
      <c r="AC313" s="174"/>
      <c r="AD313" s="174"/>
      <c r="AE313" s="174"/>
      <c r="AF313" s="174"/>
      <c r="AG313" s="174"/>
      <c r="AH313" s="174"/>
      <c r="AI313" s="174"/>
      <c r="AJ313" s="174"/>
      <c r="AK313" s="174"/>
      <c r="AL313" s="174"/>
      <c r="AM313" s="174"/>
      <c r="AN313" s="174"/>
      <c r="AO313" s="174"/>
      <c r="AP313" s="174"/>
      <c r="AQ313" s="174"/>
      <c r="AR313" s="174"/>
      <c r="AS313" s="174"/>
      <c r="AT313" s="174"/>
      <c r="AU313" s="174"/>
      <c r="AV313" s="174"/>
    </row>
    <row r="314" spans="5:48" x14ac:dyDescent="0.2">
      <c r="O314" s="173"/>
      <c r="Y314" s="174"/>
      <c r="Z314" s="174"/>
      <c r="AA314" s="174"/>
      <c r="AB314" s="174"/>
      <c r="AC314" s="174"/>
      <c r="AD314" s="174"/>
      <c r="AE314" s="174"/>
      <c r="AF314" s="174"/>
      <c r="AG314" s="174"/>
      <c r="AH314" s="174"/>
      <c r="AI314" s="174"/>
      <c r="AJ314" s="174"/>
      <c r="AK314" s="174"/>
      <c r="AL314" s="174"/>
      <c r="AM314" s="174"/>
      <c r="AN314" s="174"/>
      <c r="AO314" s="174"/>
      <c r="AP314" s="174"/>
      <c r="AQ314" s="174"/>
      <c r="AR314" s="174"/>
      <c r="AS314" s="174"/>
      <c r="AT314" s="174"/>
      <c r="AU314" s="174"/>
      <c r="AV314" s="174"/>
    </row>
    <row r="315" spans="5:48" x14ac:dyDescent="0.2">
      <c r="O315" s="173"/>
      <c r="Y315" s="174"/>
      <c r="Z315" s="174"/>
      <c r="AA315" s="174"/>
      <c r="AB315" s="174"/>
      <c r="AC315" s="174"/>
      <c r="AD315" s="174"/>
      <c r="AE315" s="174"/>
      <c r="AF315" s="174"/>
      <c r="AG315" s="174"/>
      <c r="AH315" s="174"/>
      <c r="AI315" s="174"/>
      <c r="AJ315" s="174"/>
      <c r="AK315" s="174"/>
      <c r="AL315" s="174"/>
      <c r="AM315" s="174"/>
      <c r="AN315" s="174"/>
      <c r="AO315" s="174"/>
      <c r="AP315" s="174"/>
      <c r="AQ315" s="174"/>
      <c r="AR315" s="174"/>
      <c r="AS315" s="174"/>
      <c r="AT315" s="174"/>
      <c r="AU315" s="174"/>
      <c r="AV315" s="174"/>
    </row>
    <row r="316" spans="5:48" x14ac:dyDescent="0.2">
      <c r="O316" s="173"/>
      <c r="Y316" s="174"/>
      <c r="Z316" s="174"/>
      <c r="AA316" s="174"/>
      <c r="AB316" s="174"/>
      <c r="AC316" s="174"/>
      <c r="AD316" s="174"/>
      <c r="AE316" s="174"/>
      <c r="AF316" s="174"/>
      <c r="AG316" s="174"/>
      <c r="AH316" s="174"/>
      <c r="AI316" s="174"/>
      <c r="AJ316" s="174"/>
      <c r="AK316" s="174"/>
      <c r="AL316" s="174"/>
      <c r="AM316" s="174"/>
      <c r="AN316" s="174"/>
      <c r="AO316" s="174"/>
      <c r="AP316" s="174"/>
      <c r="AQ316" s="174"/>
      <c r="AR316" s="174"/>
      <c r="AS316" s="174"/>
      <c r="AT316" s="174"/>
      <c r="AU316" s="174"/>
      <c r="AV316" s="174"/>
    </row>
    <row r="317" spans="5:48" x14ac:dyDescent="0.2">
      <c r="O317" s="173"/>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row>
    <row r="318" spans="5:48" x14ac:dyDescent="0.2">
      <c r="O318" s="173"/>
      <c r="Y318" s="174"/>
      <c r="Z318" s="174"/>
      <c r="AA318" s="174"/>
      <c r="AB318" s="174"/>
      <c r="AC318" s="174"/>
      <c r="AD318" s="174"/>
      <c r="AE318" s="174"/>
      <c r="AF318" s="174"/>
      <c r="AG318" s="174"/>
      <c r="AH318" s="174"/>
      <c r="AI318" s="174"/>
      <c r="AJ318" s="174"/>
      <c r="AK318" s="174"/>
      <c r="AL318" s="174"/>
      <c r="AM318" s="174"/>
      <c r="AN318" s="174"/>
      <c r="AO318" s="174"/>
      <c r="AP318" s="174"/>
      <c r="AQ318" s="174"/>
      <c r="AR318" s="174"/>
      <c r="AS318" s="174"/>
      <c r="AT318" s="174"/>
      <c r="AU318" s="174"/>
      <c r="AV318" s="174"/>
    </row>
    <row r="319" spans="5:48" x14ac:dyDescent="0.2">
      <c r="O319" s="173"/>
    </row>
    <row r="320" spans="5:48" x14ac:dyDescent="0.2">
      <c r="O320" s="173"/>
    </row>
    <row r="321" spans="15:15" x14ac:dyDescent="0.2">
      <c r="O321" s="173"/>
    </row>
    <row r="322" spans="15:15" x14ac:dyDescent="0.2">
      <c r="O322" s="173"/>
    </row>
    <row r="323" spans="15:15" x14ac:dyDescent="0.2">
      <c r="O323" s="173"/>
    </row>
    <row r="324" spans="15:15" x14ac:dyDescent="0.2">
      <c r="O324" s="173"/>
    </row>
    <row r="325" spans="15:15" x14ac:dyDescent="0.2">
      <c r="O325" s="173"/>
    </row>
    <row r="326" spans="15:15" x14ac:dyDescent="0.2">
      <c r="O326" s="173"/>
    </row>
    <row r="327" spans="15:15" x14ac:dyDescent="0.2">
      <c r="O327" s="173"/>
    </row>
    <row r="328" spans="15:15" x14ac:dyDescent="0.2">
      <c r="O328" s="173"/>
    </row>
    <row r="329" spans="15:15" x14ac:dyDescent="0.2">
      <c r="O329" s="173"/>
    </row>
    <row r="330" spans="15:15" x14ac:dyDescent="0.2">
      <c r="O330" s="173"/>
    </row>
    <row r="331" spans="15:15" x14ac:dyDescent="0.2">
      <c r="O331" s="173"/>
    </row>
    <row r="332" spans="15:15" x14ac:dyDescent="0.2">
      <c r="O332" s="173"/>
    </row>
    <row r="333" spans="15:15" x14ac:dyDescent="0.2">
      <c r="O333" s="173"/>
    </row>
    <row r="334" spans="15:15" x14ac:dyDescent="0.2">
      <c r="O334" s="173"/>
    </row>
  </sheetData>
  <sheetProtection sort="0" autoFilter="0"/>
  <protectedRanges>
    <protectedRange sqref="W16" name="Rango2_4_5_1_1_1_1_1_1_1"/>
    <protectedRange sqref="X16" name="Rango2_4_5_1_1_1_1_1_1_1_1"/>
    <protectedRange algorithmName="SHA-512" hashValue="TvKQSNrPyYgDaKIPekAhfes+BeWelymkz8wT3MQpZB+/Zfpfi+1YMuN/+lt8MKT+KJo0CvfvAKUuwGf9Rjf1Yg==" saltValue="sve+okrN9egQU3nQYMBtPg==" spinCount="100000" sqref="DN9:DN14" name="Rango2_2_1_4_11"/>
    <protectedRange algorithmName="SHA-512" hashValue="TvKQSNrPyYgDaKIPekAhfes+BeWelymkz8wT3MQpZB+/Zfpfi+1YMuN/+lt8MKT+KJo0CvfvAKUuwGf9Rjf1Yg==" saltValue="sve+okrN9egQU3nQYMBtPg==" spinCount="100000" sqref="DN15:DN17" name="Rango2_2_1_2_1_1"/>
    <protectedRange algorithmName="SHA-512" hashValue="TvKQSNrPyYgDaKIPekAhfes+BeWelymkz8wT3MQpZB+/Zfpfi+1YMuN/+lt8MKT+KJo0CvfvAKUuwGf9Rjf1Yg==" saltValue="sve+okrN9egQU3nQYMBtPg==" spinCount="100000" sqref="DN22" name="Rango2_2_1_2_2_1"/>
    <protectedRange algorithmName="SHA-512" hashValue="TvKQSNrPyYgDaKIPekAhfes+BeWelymkz8wT3MQpZB+/Zfpfi+1YMuN/+lt8MKT+KJo0CvfvAKUuwGf9Rjf1Yg==" saltValue="sve+okrN9egQU3nQYMBtPg==" spinCount="100000" sqref="DN21" name="Rango2_2_1_4_1_1"/>
    <protectedRange algorithmName="SHA-512" hashValue="TvKQSNrPyYgDaKIPekAhfes+BeWelymkz8wT3MQpZB+/Zfpfi+1YMuN/+lt8MKT+KJo0CvfvAKUuwGf9Rjf1Yg==" saltValue="sve+okrN9egQU3nQYMBtPg==" spinCount="100000" sqref="DN27 DM28:DN28" name="Rango2_2_1_4_2_1"/>
    <protectedRange algorithmName="SHA-512" hashValue="TvKQSNrPyYgDaKIPekAhfes+BeWelymkz8wT3MQpZB+/Zfpfi+1YMuN/+lt8MKT+KJo0CvfvAKUuwGf9Rjf1Yg==" saltValue="sve+okrN9egQU3nQYMBtPg==" spinCount="100000" sqref="DN33" name="Rango2_2_1_2_3_1"/>
    <protectedRange algorithmName="SHA-512" hashValue="TvKQSNrPyYgDaKIPekAhfes+BeWelymkz8wT3MQpZB+/Zfpfi+1YMuN/+lt8MKT+KJo0CvfvAKUuwGf9Rjf1Yg==" saltValue="sve+okrN9egQU3nQYMBtPg==" spinCount="100000" sqref="DN39" name="Rango2_2_1_4_3_1"/>
    <protectedRange algorithmName="SHA-512" hashValue="TvKQSNrPyYgDaKIPekAhfes+BeWelymkz8wT3MQpZB+/Zfpfi+1YMuN/+lt8MKT+KJo0CvfvAKUuwGf9Rjf1Yg==" saltValue="sve+okrN9egQU3nQYMBtPg==" spinCount="100000" sqref="DN45" name="Rango2_2_1_2_4_1"/>
    <protectedRange algorithmName="SHA-512" hashValue="TvKQSNrPyYgDaKIPekAhfes+BeWelymkz8wT3MQpZB+/Zfpfi+1YMuN/+lt8MKT+KJo0CvfvAKUuwGf9Rjf1Yg==" saltValue="sve+okrN9egQU3nQYMBtPg==" spinCount="100000" sqref="DN51:DN52" name="Rango2_2_1_3_4"/>
    <protectedRange algorithmName="SHA-512" hashValue="TvKQSNrPyYgDaKIPekAhfes+BeWelymkz8wT3MQpZB+/Zfpfi+1YMuN/+lt8MKT+KJo0CvfvAKUuwGf9Rjf1Yg==" saltValue="sve+okrN9egQU3nQYMBtPg==" spinCount="100000" sqref="DN57" name="Rango2_2_1_2_5_1"/>
    <protectedRange algorithmName="SHA-512" hashValue="TvKQSNrPyYgDaKIPekAhfes+BeWelymkz8wT3MQpZB+/Zfpfi+1YMuN/+lt8MKT+KJo0CvfvAKUuwGf9Rjf1Yg==" saltValue="sve+okrN9egQU3nQYMBtPg==" spinCount="100000" sqref="DN63" name="Rango2_2_1_1_1"/>
    <protectedRange algorithmName="SHA-512" hashValue="TvKQSNrPyYgDaKIPekAhfes+BeWelymkz8wT3MQpZB+/Zfpfi+1YMuN/+lt8MKT+KJo0CvfvAKUuwGf9Rjf1Yg==" saltValue="sve+okrN9egQU3nQYMBtPg==" spinCount="100000" sqref="DN69" name="Rango2_2_1_2"/>
    <protectedRange algorithmName="SHA-512" hashValue="TvKQSNrPyYgDaKIPekAhfes+BeWelymkz8wT3MQpZB+/Zfpfi+1YMuN/+lt8MKT+KJo0CvfvAKUuwGf9Rjf1Yg==" saltValue="sve+okrN9egQU3nQYMBtPg==" spinCount="100000" sqref="DN75" name="Rango2_2_1_4_4_1"/>
    <protectedRange algorithmName="SHA-512" hashValue="TvKQSNrPyYgDaKIPekAhfes+BeWelymkz8wT3MQpZB+/Zfpfi+1YMuN/+lt8MKT+KJo0CvfvAKUuwGf9Rjf1Yg==" saltValue="sve+okrN9egQU3nQYMBtPg==" spinCount="100000" sqref="DN81" name="Rango2_2_1_4_5_1"/>
    <protectedRange algorithmName="SHA-512" hashValue="TvKQSNrPyYgDaKIPekAhfes+BeWelymkz8wT3MQpZB+/Zfpfi+1YMuN/+lt8MKT+KJo0CvfvAKUuwGf9Rjf1Yg==" saltValue="sve+okrN9egQU3nQYMBtPg==" spinCount="100000" sqref="DN93" name="Rango2_2_1_2_6_1"/>
    <protectedRange algorithmName="SHA-512" hashValue="TvKQSNrPyYgDaKIPekAhfes+BeWelymkz8wT3MQpZB+/Zfpfi+1YMuN/+lt8MKT+KJo0CvfvAKUuwGf9Rjf1Yg==" saltValue="sve+okrN9egQU3nQYMBtPg==" spinCount="100000" sqref="DN94" name="Rango2_2_1_4_6_1"/>
    <protectedRange algorithmName="SHA-512" hashValue="TvKQSNrPyYgDaKIPekAhfes+BeWelymkz8wT3MQpZB+/Zfpfi+1YMuN/+lt8MKT+KJo0CvfvAKUuwGf9Rjf1Yg==" saltValue="sve+okrN9egQU3nQYMBtPg==" spinCount="100000" sqref="DN99" name="Rango2_2_1_4_7_1"/>
    <protectedRange algorithmName="SHA-512" hashValue="TvKQSNrPyYgDaKIPekAhfes+BeWelymkz8wT3MQpZB+/Zfpfi+1YMuN/+lt8MKT+KJo0CvfvAKUuwGf9Rjf1Yg==" saltValue="sve+okrN9egQU3nQYMBtPg==" spinCount="100000" sqref="DN105:DN106" name="Rango2_2_1_4_8_1"/>
    <protectedRange algorithmName="SHA-512" hashValue="TvKQSNrPyYgDaKIPekAhfes+BeWelymkz8wT3MQpZB+/Zfpfi+1YMuN/+lt8MKT+KJo0CvfvAKUuwGf9Rjf1Yg==" saltValue="sve+okrN9egQU3nQYMBtPg==" spinCount="100000" sqref="DN111" name="Rango2_2_1_3_1_1"/>
    <protectedRange algorithmName="SHA-512" hashValue="TvKQSNrPyYgDaKIPekAhfes+BeWelymkz8wT3MQpZB+/Zfpfi+1YMuN/+lt8MKT+KJo0CvfvAKUuwGf9Rjf1Yg==" saltValue="sve+okrN9egQU3nQYMBtPg==" spinCount="100000" sqref="DN117:DN118" name="Rango2_2_1_3_2_1"/>
    <protectedRange algorithmName="SHA-512" hashValue="TvKQSNrPyYgDaKIPekAhfes+BeWelymkz8wT3MQpZB+/Zfpfi+1YMuN/+lt8MKT+KJo0CvfvAKUuwGf9Rjf1Yg==" saltValue="sve+okrN9egQU3nQYMBtPg==" spinCount="100000" sqref="DN123:DN124" name="Rango2_2_1_5_1"/>
    <protectedRange algorithmName="SHA-512" hashValue="TvKQSNrPyYgDaKIPekAhfes+BeWelymkz8wT3MQpZB+/Zfpfi+1YMuN/+lt8MKT+KJo0CvfvAKUuwGf9Rjf1Yg==" saltValue="sve+okrN9egQU3nQYMBtPg==" spinCount="100000" sqref="DN129" name="Rango2_2_1_2_7_1"/>
    <protectedRange algorithmName="SHA-512" hashValue="TvKQSNrPyYgDaKIPekAhfes+BeWelymkz8wT3MQpZB+/Zfpfi+1YMuN/+lt8MKT+KJo0CvfvAKUuwGf9Rjf1Yg==" saltValue="sve+okrN9egQU3nQYMBtPg==" spinCount="100000" sqref="DN135" name="Rango2_2_1_4_9_1"/>
    <protectedRange algorithmName="SHA-512" hashValue="TvKQSNrPyYgDaKIPekAhfes+BeWelymkz8wT3MQpZB+/Zfpfi+1YMuN/+lt8MKT+KJo0CvfvAKUuwGf9Rjf1Yg==" saltValue="sve+okrN9egQU3nQYMBtPg==" spinCount="100000" sqref="DN141" name="Rango2_2_1_4_10_1"/>
    <protectedRange algorithmName="SHA-512" hashValue="TvKQSNrPyYgDaKIPekAhfes+BeWelymkz8wT3MQpZB+/Zfpfi+1YMuN/+lt8MKT+KJo0CvfvAKUuwGf9Rjf1Yg==" saltValue="sve+okrN9egQU3nQYMBtPg==" spinCount="100000" sqref="DN147" name="Rango2_2_1_3_3_1"/>
    <protectedRange algorithmName="SHA-512" hashValue="TvKQSNrPyYgDaKIPekAhfes+BeWelymkz8wT3MQpZB+/Zfpfi+1YMuN/+lt8MKT+KJo0CvfvAKUuwGf9Rjf1Yg==" saltValue="sve+okrN9egQU3nQYMBtPg==" spinCount="100000" sqref="DW27 DW33" name="Rango2_2_1_2_3_2"/>
    <protectedRange algorithmName="SHA-512" hashValue="TvKQSNrPyYgDaKIPekAhfes+BeWelymkz8wT3MQpZB+/Zfpfi+1YMuN/+lt8MKT+KJo0CvfvAKUuwGf9Rjf1Yg==" saltValue="sve+okrN9egQU3nQYMBtPg==" spinCount="100000" sqref="DW39 DW93:DW94 DW99 DW105:DW106" name="Rango2_2_1_4_3_2"/>
    <protectedRange algorithmName="SHA-512" hashValue="TvKQSNrPyYgDaKIPekAhfes+BeWelymkz8wT3MQpZB+/Zfpfi+1YMuN/+lt8MKT+KJo0CvfvAKUuwGf9Rjf1Yg==" saltValue="sve+okrN9egQU3nQYMBtPg==" spinCount="100000" sqref="DW45" name="Rango2_2_1_2_4_2"/>
    <protectedRange algorithmName="SHA-512" hashValue="TvKQSNrPyYgDaKIPekAhfes+BeWelymkz8wT3MQpZB+/Zfpfi+1YMuN/+lt8MKT+KJo0CvfvAKUuwGf9Rjf1Yg==" saltValue="sve+okrN9egQU3nQYMBtPg==" spinCount="100000" sqref="DW51:DW52 DW69 DW57" name="Rango2_2_1_3_5"/>
    <protectedRange algorithmName="SHA-512" hashValue="TvKQSNrPyYgDaKIPekAhfes+BeWelymkz8wT3MQpZB+/Zfpfi+1YMuN/+lt8MKT+KJo0CvfvAKUuwGf9Rjf1Yg==" saltValue="sve+okrN9egQU3nQYMBtPg==" spinCount="100000" sqref="DW75 DW135 DW141" name="Rango2_2_1_4_4_2"/>
    <protectedRange algorithmName="SHA-512" hashValue="TvKQSNrPyYgDaKIPekAhfes+BeWelymkz8wT3MQpZB+/Zfpfi+1YMuN/+lt8MKT+KJo0CvfvAKUuwGf9Rjf1Yg==" saltValue="sve+okrN9egQU3nQYMBtPg==" spinCount="100000" sqref="DW81" name="Rango2_2_1_4_5_2"/>
    <protectedRange algorithmName="SHA-512" hashValue="TvKQSNrPyYgDaKIPekAhfes+BeWelymkz8wT3MQpZB+/Zfpfi+1YMuN/+lt8MKT+KJo0CvfvAKUuwGf9Rjf1Yg==" saltValue="sve+okrN9egQU3nQYMBtPg==" spinCount="100000" sqref="DW117:DW118 DW123:DW124 DW129 DW147 DW111" name="Rango2_2_1_3_2_2"/>
  </protectedRanges>
  <mergeCells count="1536">
    <mergeCell ref="J63:J68"/>
    <mergeCell ref="J69:J74"/>
    <mergeCell ref="J75:J80"/>
    <mergeCell ref="J81:J86"/>
    <mergeCell ref="J87:J92"/>
    <mergeCell ref="J93:J98"/>
    <mergeCell ref="J99:J104"/>
    <mergeCell ref="J105:J110"/>
    <mergeCell ref="J111:J116"/>
    <mergeCell ref="T33:T38"/>
    <mergeCell ref="AZ27:AZ32"/>
    <mergeCell ref="T27:T32"/>
    <mergeCell ref="S27:S32"/>
    <mergeCell ref="BC21:BC26"/>
    <mergeCell ref="BB21:BB26"/>
    <mergeCell ref="AZ21:AZ26"/>
    <mergeCell ref="T21:T26"/>
    <mergeCell ref="S21:S26"/>
    <mergeCell ref="R21:R26"/>
    <mergeCell ref="Q21:Q26"/>
    <mergeCell ref="P21:P26"/>
    <mergeCell ref="S33:S38"/>
    <mergeCell ref="R57:R62"/>
    <mergeCell ref="S57:S62"/>
    <mergeCell ref="T57:T62"/>
    <mergeCell ref="AZ93:AZ98"/>
    <mergeCell ref="BB93:BB98"/>
    <mergeCell ref="BC93:BC98"/>
    <mergeCell ref="AZ57:AZ62"/>
    <mergeCell ref="BB57:BB62"/>
    <mergeCell ref="BC57:BC62"/>
    <mergeCell ref="BA63:BA68"/>
    <mergeCell ref="J15:J20"/>
    <mergeCell ref="J21:J26"/>
    <mergeCell ref="J27:J32"/>
    <mergeCell ref="J33:J38"/>
    <mergeCell ref="O21:O26"/>
    <mergeCell ref="I21:I26"/>
    <mergeCell ref="F21:F26"/>
    <mergeCell ref="A21:A26"/>
    <mergeCell ref="EK15:EK20"/>
    <mergeCell ref="EJ15:EJ20"/>
    <mergeCell ref="EI15:EI20"/>
    <mergeCell ref="EH15:EH20"/>
    <mergeCell ref="S15:S20"/>
    <mergeCell ref="I15:I20"/>
    <mergeCell ref="O15:O20"/>
    <mergeCell ref="Q15:Q20"/>
    <mergeCell ref="B15:B20"/>
    <mergeCell ref="C15:C20"/>
    <mergeCell ref="D15:D20"/>
    <mergeCell ref="B21:B26"/>
    <mergeCell ref="C21:C26"/>
    <mergeCell ref="D21:D26"/>
    <mergeCell ref="A15:A20"/>
    <mergeCell ref="F15:F20"/>
    <mergeCell ref="H15:H20"/>
    <mergeCell ref="EH21:EH26"/>
    <mergeCell ref="EI21:EI26"/>
    <mergeCell ref="EJ21:EJ26"/>
    <mergeCell ref="EK21:EK26"/>
    <mergeCell ref="T15:T20"/>
    <mergeCell ref="R15:R20"/>
    <mergeCell ref="P15:P20"/>
    <mergeCell ref="BN15:BN20"/>
    <mergeCell ref="BC39:BC44"/>
    <mergeCell ref="BB39:BB44"/>
    <mergeCell ref="AZ39:AZ44"/>
    <mergeCell ref="T39:T44"/>
    <mergeCell ref="S39:S44"/>
    <mergeCell ref="R39:R44"/>
    <mergeCell ref="Q39:Q44"/>
    <mergeCell ref="O39:O44"/>
    <mergeCell ref="I39:I44"/>
    <mergeCell ref="F39:F44"/>
    <mergeCell ref="D39:D44"/>
    <mergeCell ref="C39:C44"/>
    <mergeCell ref="B39:B44"/>
    <mergeCell ref="A39:A44"/>
    <mergeCell ref="T51:T56"/>
    <mergeCell ref="S51:S56"/>
    <mergeCell ref="R51:R56"/>
    <mergeCell ref="J39:J44"/>
    <mergeCell ref="J45:J50"/>
    <mergeCell ref="J51:J56"/>
    <mergeCell ref="BD39:BD44"/>
    <mergeCell ref="A33:A38"/>
    <mergeCell ref="F33:F38"/>
    <mergeCell ref="I33:I38"/>
    <mergeCell ref="O33:O38"/>
    <mergeCell ref="Q33:Q38"/>
    <mergeCell ref="R33:R38"/>
    <mergeCell ref="O27:O32"/>
    <mergeCell ref="Q27:Q32"/>
    <mergeCell ref="R27:R32"/>
    <mergeCell ref="A27:A32"/>
    <mergeCell ref="BD141:BD146"/>
    <mergeCell ref="BC141:BC146"/>
    <mergeCell ref="BB141:BB146"/>
    <mergeCell ref="BA141:BA146"/>
    <mergeCell ref="AZ141:AZ146"/>
    <mergeCell ref="BN141:BN146"/>
    <mergeCell ref="B51:B56"/>
    <mergeCell ref="A51:A56"/>
    <mergeCell ref="T45:T50"/>
    <mergeCell ref="S45:S50"/>
    <mergeCell ref="R45:R50"/>
    <mergeCell ref="Q45:Q50"/>
    <mergeCell ref="P45:P50"/>
    <mergeCell ref="O45:O50"/>
    <mergeCell ref="I45:I50"/>
    <mergeCell ref="F45:F50"/>
    <mergeCell ref="D45:D50"/>
    <mergeCell ref="C45:C50"/>
    <mergeCell ref="B45:B50"/>
    <mergeCell ref="A45:A50"/>
    <mergeCell ref="BN135:BN140"/>
    <mergeCell ref="BN123:BN128"/>
    <mergeCell ref="BN129:BN134"/>
    <mergeCell ref="BN117:BN122"/>
    <mergeCell ref="BN111:BN116"/>
    <mergeCell ref="BN105:BN110"/>
    <mergeCell ref="BN93:BN98"/>
    <mergeCell ref="BN99:BN104"/>
    <mergeCell ref="BN87:BN92"/>
    <mergeCell ref="BN81:BN86"/>
    <mergeCell ref="BN75:BN80"/>
    <mergeCell ref="J57:J62"/>
    <mergeCell ref="CP189:CP194"/>
    <mergeCell ref="CQ189:CQ194"/>
    <mergeCell ref="CR189:CR194"/>
    <mergeCell ref="CM195:CM200"/>
    <mergeCell ref="CN195:CN200"/>
    <mergeCell ref="CO195:CO200"/>
    <mergeCell ref="CP195:CP200"/>
    <mergeCell ref="CQ195:CQ200"/>
    <mergeCell ref="CR195:CR200"/>
    <mergeCell ref="CM201:CM206"/>
    <mergeCell ref="CN201:CN206"/>
    <mergeCell ref="CO201:CO206"/>
    <mergeCell ref="CP201:CP206"/>
    <mergeCell ref="CQ201:CQ206"/>
    <mergeCell ref="CR201:CR206"/>
    <mergeCell ref="CM207:CM212"/>
    <mergeCell ref="CN207:CN212"/>
    <mergeCell ref="CO207:CO212"/>
    <mergeCell ref="CP207:CP212"/>
    <mergeCell ref="CQ207:CQ212"/>
    <mergeCell ref="CR207:CR212"/>
    <mergeCell ref="CO165:CO170"/>
    <mergeCell ref="CP165:CP170"/>
    <mergeCell ref="CQ165:CQ170"/>
    <mergeCell ref="CR165:CR170"/>
    <mergeCell ref="CM171:CM176"/>
    <mergeCell ref="CN171:CN176"/>
    <mergeCell ref="CO171:CO176"/>
    <mergeCell ref="CP171:CP176"/>
    <mergeCell ref="CQ171:CQ176"/>
    <mergeCell ref="CR171:CR176"/>
    <mergeCell ref="CM177:CM182"/>
    <mergeCell ref="CN177:CN182"/>
    <mergeCell ref="CO177:CO182"/>
    <mergeCell ref="CP177:CP182"/>
    <mergeCell ref="CQ177:CQ182"/>
    <mergeCell ref="CR177:CR182"/>
    <mergeCell ref="CO159:CO164"/>
    <mergeCell ref="CP159:CP164"/>
    <mergeCell ref="CQ159:CQ164"/>
    <mergeCell ref="V1:X1"/>
    <mergeCell ref="V2:X2"/>
    <mergeCell ref="V3:X3"/>
    <mergeCell ref="B9:B14"/>
    <mergeCell ref="C9:C14"/>
    <mergeCell ref="D9:D14"/>
    <mergeCell ref="S9:S14"/>
    <mergeCell ref="E7:E8"/>
    <mergeCell ref="F7:F8"/>
    <mergeCell ref="I7:I8"/>
    <mergeCell ref="A1:F3"/>
    <mergeCell ref="DL219:DL224"/>
    <mergeCell ref="DM219:DM224"/>
    <mergeCell ref="DN219:DN224"/>
    <mergeCell ref="DO219:DO224"/>
    <mergeCell ref="DP219:DP224"/>
    <mergeCell ref="DQ219:DQ224"/>
    <mergeCell ref="BN219:BN224"/>
    <mergeCell ref="BN213:BN218"/>
    <mergeCell ref="CG219:CG224"/>
    <mergeCell ref="CH219:CH224"/>
    <mergeCell ref="CI219:CI224"/>
    <mergeCell ref="CJ219:CJ224"/>
    <mergeCell ref="CK219:CK224"/>
    <mergeCell ref="CS219:CS224"/>
    <mergeCell ref="CT219:CT224"/>
    <mergeCell ref="CU219:CU224"/>
    <mergeCell ref="DJ219:DJ224"/>
    <mergeCell ref="DK219:DK224"/>
    <mergeCell ref="DK213:DK218"/>
    <mergeCell ref="DL213:DL218"/>
    <mergeCell ref="DM213:DM218"/>
    <mergeCell ref="DN213:DN218"/>
    <mergeCell ref="DO213:DO218"/>
    <mergeCell ref="DP213:DP218"/>
    <mergeCell ref="CL213:CL218"/>
    <mergeCell ref="CL219:CL224"/>
    <mergeCell ref="CM219:CM224"/>
    <mergeCell ref="CN219:CN224"/>
    <mergeCell ref="CO219:CO224"/>
    <mergeCell ref="CP219:CP224"/>
    <mergeCell ref="CQ219:CQ224"/>
    <mergeCell ref="CR219:CR224"/>
    <mergeCell ref="CM213:CM218"/>
    <mergeCell ref="CN213:CN218"/>
    <mergeCell ref="CO213:CO218"/>
    <mergeCell ref="CP213:CP218"/>
    <mergeCell ref="DQ213:DQ218"/>
    <mergeCell ref="CV219:CV224"/>
    <mergeCell ref="CV213:CV218"/>
    <mergeCell ref="CW213:CW218"/>
    <mergeCell ref="CX213:CX218"/>
    <mergeCell ref="CY213:CY218"/>
    <mergeCell ref="CZ213:CZ218"/>
    <mergeCell ref="DA213:DA218"/>
    <mergeCell ref="DB213:DB218"/>
    <mergeCell ref="DC213:DC218"/>
    <mergeCell ref="DD213:DD218"/>
    <mergeCell ref="DE213:DE218"/>
    <mergeCell ref="DF213:DF218"/>
    <mergeCell ref="DG213:DG218"/>
    <mergeCell ref="DH213:DH218"/>
    <mergeCell ref="DI213:DI218"/>
    <mergeCell ref="CW219:CW224"/>
    <mergeCell ref="DP207:DP212"/>
    <mergeCell ref="DQ207:DQ212"/>
    <mergeCell ref="BN207:BN212"/>
    <mergeCell ref="CG213:CG218"/>
    <mergeCell ref="CH213:CH218"/>
    <mergeCell ref="CI213:CI218"/>
    <mergeCell ref="CJ213:CJ218"/>
    <mergeCell ref="CK213:CK218"/>
    <mergeCell ref="CS213:CS218"/>
    <mergeCell ref="CT213:CT218"/>
    <mergeCell ref="CU213:CU218"/>
    <mergeCell ref="DJ213:DJ218"/>
    <mergeCell ref="DK207:DK212"/>
    <mergeCell ref="DL207:DL212"/>
    <mergeCell ref="DM207:DM212"/>
    <mergeCell ref="DN207:DN212"/>
    <mergeCell ref="DO207:DO212"/>
    <mergeCell ref="CK207:CK212"/>
    <mergeCell ref="CS207:CS212"/>
    <mergeCell ref="CT207:CT212"/>
    <mergeCell ref="CU207:CU212"/>
    <mergeCell ref="DJ207:DJ212"/>
    <mergeCell ref="CL207:CL212"/>
    <mergeCell ref="CQ213:CQ218"/>
    <mergeCell ref="CR213:CR218"/>
    <mergeCell ref="CY207:CY212"/>
    <mergeCell ref="DE207:DE212"/>
    <mergeCell ref="CG207:CG212"/>
    <mergeCell ref="CH207:CH212"/>
    <mergeCell ref="CI207:CI212"/>
    <mergeCell ref="CJ207:CJ212"/>
    <mergeCell ref="CV207:CV212"/>
    <mergeCell ref="DM201:DM206"/>
    <mergeCell ref="CG195:CG200"/>
    <mergeCell ref="CH195:CH200"/>
    <mergeCell ref="CI195:CI200"/>
    <mergeCell ref="CJ195:CJ200"/>
    <mergeCell ref="CK195:CK200"/>
    <mergeCell ref="CS195:CS200"/>
    <mergeCell ref="CT195:CT200"/>
    <mergeCell ref="CU195:CU200"/>
    <mergeCell ref="DJ195:DJ200"/>
    <mergeCell ref="CL195:CL200"/>
    <mergeCell ref="CL201:CL206"/>
    <mergeCell ref="DF201:DF206"/>
    <mergeCell ref="DG201:DG206"/>
    <mergeCell ref="DH201:DH206"/>
    <mergeCell ref="DI201:DI206"/>
    <mergeCell ref="DD201:DD206"/>
    <mergeCell ref="DE201:DE206"/>
    <mergeCell ref="DE195:DE200"/>
    <mergeCell ref="DF195:DF200"/>
    <mergeCell ref="DG195:DG200"/>
    <mergeCell ref="DH195:DH200"/>
    <mergeCell ref="DI195:DI200"/>
    <mergeCell ref="DN201:DN206"/>
    <mergeCell ref="DO201:DO206"/>
    <mergeCell ref="DP201:DP206"/>
    <mergeCell ref="DQ201:DQ206"/>
    <mergeCell ref="BN201:BN206"/>
    <mergeCell ref="DQ195:DQ200"/>
    <mergeCell ref="BN195:BN200"/>
    <mergeCell ref="CG201:CG206"/>
    <mergeCell ref="CH201:CH206"/>
    <mergeCell ref="CI201:CI206"/>
    <mergeCell ref="CJ201:CJ206"/>
    <mergeCell ref="CK201:CK206"/>
    <mergeCell ref="CS201:CS206"/>
    <mergeCell ref="CT201:CT206"/>
    <mergeCell ref="CU201:CU206"/>
    <mergeCell ref="DJ201:DJ206"/>
    <mergeCell ref="DK195:DK200"/>
    <mergeCell ref="DL195:DL200"/>
    <mergeCell ref="DM195:DM200"/>
    <mergeCell ref="DN195:DN200"/>
    <mergeCell ref="DO195:DO200"/>
    <mergeCell ref="DP195:DP200"/>
    <mergeCell ref="CV201:CV206"/>
    <mergeCell ref="CW201:CW206"/>
    <mergeCell ref="CX201:CX206"/>
    <mergeCell ref="CY201:CY206"/>
    <mergeCell ref="CZ201:CZ206"/>
    <mergeCell ref="DA201:DA206"/>
    <mergeCell ref="DB201:DB206"/>
    <mergeCell ref="DC201:DC206"/>
    <mergeCell ref="DK201:DK206"/>
    <mergeCell ref="DL201:DL206"/>
    <mergeCell ref="CH189:CH194"/>
    <mergeCell ref="CI189:CI194"/>
    <mergeCell ref="CJ189:CJ194"/>
    <mergeCell ref="CK189:CK194"/>
    <mergeCell ref="CS189:CS194"/>
    <mergeCell ref="CT189:CT194"/>
    <mergeCell ref="CU189:CU194"/>
    <mergeCell ref="DJ189:DJ194"/>
    <mergeCell ref="DQ177:DQ182"/>
    <mergeCell ref="BN177:BN182"/>
    <mergeCell ref="DK177:DK182"/>
    <mergeCell ref="DL177:DL182"/>
    <mergeCell ref="DM177:DM182"/>
    <mergeCell ref="DN177:DN182"/>
    <mergeCell ref="DO177:DO182"/>
    <mergeCell ref="DP177:DP182"/>
    <mergeCell ref="DM189:DM194"/>
    <mergeCell ref="DN189:DN194"/>
    <mergeCell ref="DO189:DO194"/>
    <mergeCell ref="CL177:CL182"/>
    <mergeCell ref="CL183:CL188"/>
    <mergeCell ref="CL189:CL194"/>
    <mergeCell ref="CM183:CM188"/>
    <mergeCell ref="CN183:CN188"/>
    <mergeCell ref="CO183:CO188"/>
    <mergeCell ref="CP183:CP188"/>
    <mergeCell ref="CQ183:CQ188"/>
    <mergeCell ref="CR183:CR188"/>
    <mergeCell ref="CM189:CM194"/>
    <mergeCell ref="CN189:CN194"/>
    <mergeCell ref="DP189:DP194"/>
    <mergeCell ref="CO189:CO194"/>
    <mergeCell ref="DQ189:DQ194"/>
    <mergeCell ref="BN189:BN194"/>
    <mergeCell ref="DK189:DK194"/>
    <mergeCell ref="DL189:DL194"/>
    <mergeCell ref="CG183:CG188"/>
    <mergeCell ref="CH183:CH188"/>
    <mergeCell ref="CI183:CI188"/>
    <mergeCell ref="CJ183:CJ188"/>
    <mergeCell ref="CK183:CK188"/>
    <mergeCell ref="CS183:CS188"/>
    <mergeCell ref="CT183:CT188"/>
    <mergeCell ref="CU183:CU188"/>
    <mergeCell ref="DJ183:DJ188"/>
    <mergeCell ref="DN183:DN188"/>
    <mergeCell ref="DO183:DO188"/>
    <mergeCell ref="DP183:DP188"/>
    <mergeCell ref="DQ183:DQ188"/>
    <mergeCell ref="BN183:BN188"/>
    <mergeCell ref="DK183:DK188"/>
    <mergeCell ref="DL183:DL188"/>
    <mergeCell ref="DM183:DM188"/>
    <mergeCell ref="CV189:CV194"/>
    <mergeCell ref="CW189:CW194"/>
    <mergeCell ref="CX189:CX194"/>
    <mergeCell ref="CY189:CY194"/>
    <mergeCell ref="CZ189:CZ194"/>
    <mergeCell ref="DA189:DA194"/>
    <mergeCell ref="DB189:DB194"/>
    <mergeCell ref="CG189:CG194"/>
    <mergeCell ref="DC189:DC194"/>
    <mergeCell ref="DD189:DD194"/>
    <mergeCell ref="DE189:DE194"/>
    <mergeCell ref="CG177:CG182"/>
    <mergeCell ref="CH177:CH182"/>
    <mergeCell ref="CI177:CI182"/>
    <mergeCell ref="CJ177:CJ182"/>
    <mergeCell ref="CK177:CK182"/>
    <mergeCell ref="CS177:CS182"/>
    <mergeCell ref="CT177:CT182"/>
    <mergeCell ref="CU177:CU182"/>
    <mergeCell ref="DJ177:DJ182"/>
    <mergeCell ref="CG165:CG170"/>
    <mergeCell ref="CH165:CH170"/>
    <mergeCell ref="CI165:CI170"/>
    <mergeCell ref="CJ165:CJ170"/>
    <mergeCell ref="CY165:CY170"/>
    <mergeCell ref="CZ165:CZ170"/>
    <mergeCell ref="DA165:DA170"/>
    <mergeCell ref="DB165:DB170"/>
    <mergeCell ref="DC165:DC170"/>
    <mergeCell ref="DD165:DD170"/>
    <mergeCell ref="CL165:CL170"/>
    <mergeCell ref="CL171:CL176"/>
    <mergeCell ref="DD171:DD176"/>
    <mergeCell ref="DE171:DE176"/>
    <mergeCell ref="DF171:DF176"/>
    <mergeCell ref="DG171:DG176"/>
    <mergeCell ref="DH171:DH176"/>
    <mergeCell ref="DI171:DI176"/>
    <mergeCell ref="CV177:CV182"/>
    <mergeCell ref="CW177:CW182"/>
    <mergeCell ref="CX177:CX182"/>
    <mergeCell ref="CY177:CY182"/>
    <mergeCell ref="CZ177:CZ182"/>
    <mergeCell ref="CG171:CG176"/>
    <mergeCell ref="CH171:CH176"/>
    <mergeCell ref="CI171:CI176"/>
    <mergeCell ref="CJ171:CJ176"/>
    <mergeCell ref="CK171:CK176"/>
    <mergeCell ref="CS171:CS176"/>
    <mergeCell ref="CT171:CT176"/>
    <mergeCell ref="CU171:CU176"/>
    <mergeCell ref="DJ171:DJ176"/>
    <mergeCell ref="DK165:DK170"/>
    <mergeCell ref="DL165:DL170"/>
    <mergeCell ref="DM165:DM170"/>
    <mergeCell ref="DN165:DN170"/>
    <mergeCell ref="DO165:DO170"/>
    <mergeCell ref="CK165:CK170"/>
    <mergeCell ref="CS165:CS170"/>
    <mergeCell ref="CT165:CT170"/>
    <mergeCell ref="CV165:CV170"/>
    <mergeCell ref="CW165:CW170"/>
    <mergeCell ref="CX165:CX170"/>
    <mergeCell ref="CU165:CU170"/>
    <mergeCell ref="DJ165:DJ170"/>
    <mergeCell ref="CV171:CV176"/>
    <mergeCell ref="CW171:CW176"/>
    <mergeCell ref="CX171:CX176"/>
    <mergeCell ref="CY171:CY176"/>
    <mergeCell ref="CZ171:CZ176"/>
    <mergeCell ref="DA171:DA176"/>
    <mergeCell ref="DB171:DB176"/>
    <mergeCell ref="DC171:DC176"/>
    <mergeCell ref="CM165:CM170"/>
    <mergeCell ref="CN165:CN170"/>
    <mergeCell ref="DQ153:DQ158"/>
    <mergeCell ref="BN153:BN158"/>
    <mergeCell ref="CG159:CG164"/>
    <mergeCell ref="CH159:CH164"/>
    <mergeCell ref="CI159:CI164"/>
    <mergeCell ref="CJ159:CJ164"/>
    <mergeCell ref="CK159:CK164"/>
    <mergeCell ref="CS159:CS164"/>
    <mergeCell ref="CT159:CT164"/>
    <mergeCell ref="CU159:CU164"/>
    <mergeCell ref="DJ159:DJ164"/>
    <mergeCell ref="DK153:DK158"/>
    <mergeCell ref="DL153:DL158"/>
    <mergeCell ref="DM153:DM158"/>
    <mergeCell ref="DN153:DN158"/>
    <mergeCell ref="DO153:DO158"/>
    <mergeCell ref="DP153:DP158"/>
    <mergeCell ref="CG153:CG158"/>
    <mergeCell ref="CH153:CH158"/>
    <mergeCell ref="CI153:CI158"/>
    <mergeCell ref="CL153:CL158"/>
    <mergeCell ref="CL159:CL164"/>
    <mergeCell ref="CM153:CM158"/>
    <mergeCell ref="CN153:CN158"/>
    <mergeCell ref="CO153:CO158"/>
    <mergeCell ref="CP153:CP158"/>
    <mergeCell ref="CQ153:CQ158"/>
    <mergeCell ref="CR153:CR158"/>
    <mergeCell ref="CM159:CM164"/>
    <mergeCell ref="CN159:CN164"/>
    <mergeCell ref="CJ153:CJ158"/>
    <mergeCell ref="CR159:CR164"/>
    <mergeCell ref="CK153:CK158"/>
    <mergeCell ref="CS153:CS158"/>
    <mergeCell ref="CT153:CT158"/>
    <mergeCell ref="CU153:CU158"/>
    <mergeCell ref="DJ153:DJ158"/>
    <mergeCell ref="CV153:CV158"/>
    <mergeCell ref="CW153:CW158"/>
    <mergeCell ref="CX153:CX158"/>
    <mergeCell ref="BN147:BN152"/>
    <mergeCell ref="CY153:CY158"/>
    <mergeCell ref="CZ153:CZ158"/>
    <mergeCell ref="DA153:DA158"/>
    <mergeCell ref="DB153:DB158"/>
    <mergeCell ref="DC153:DC158"/>
    <mergeCell ref="DD153:DD158"/>
    <mergeCell ref="DE153:DE158"/>
    <mergeCell ref="DF153:DF158"/>
    <mergeCell ref="DG153:DG158"/>
    <mergeCell ref="BN69:BN74"/>
    <mergeCell ref="BN63:BN68"/>
    <mergeCell ref="BN57:BN62"/>
    <mergeCell ref="BN51:BN56"/>
    <mergeCell ref="BN45:BN50"/>
    <mergeCell ref="BN27:BN32"/>
    <mergeCell ref="BN21:BN26"/>
    <mergeCell ref="BN39:BN44"/>
    <mergeCell ref="BN33:BN38"/>
    <mergeCell ref="BN9:BN14"/>
    <mergeCell ref="BE207:BE212"/>
    <mergeCell ref="BE213:BE218"/>
    <mergeCell ref="BE219:BE224"/>
    <mergeCell ref="BE147:BE152"/>
    <mergeCell ref="BE153:BE158"/>
    <mergeCell ref="BE159:BE164"/>
    <mergeCell ref="BE165:BE170"/>
    <mergeCell ref="BE171:BE176"/>
    <mergeCell ref="BN159:BN164"/>
    <mergeCell ref="BN165:BN170"/>
    <mergeCell ref="BN171:BN176"/>
    <mergeCell ref="BE141:BE146"/>
    <mergeCell ref="BE15:BE20"/>
    <mergeCell ref="BE21:BE26"/>
    <mergeCell ref="BE27:BE32"/>
    <mergeCell ref="BE33:BE38"/>
    <mergeCell ref="BE39:BE44"/>
    <mergeCell ref="BE45:BE50"/>
    <mergeCell ref="BE51:BE56"/>
    <mergeCell ref="BE57:BE62"/>
    <mergeCell ref="BE63:BE68"/>
    <mergeCell ref="BE69:BE74"/>
    <mergeCell ref="AZ237:AZ242"/>
    <mergeCell ref="BB237:BB242"/>
    <mergeCell ref="BC237:BC242"/>
    <mergeCell ref="BD237:BD242"/>
    <mergeCell ref="AZ225:AZ230"/>
    <mergeCell ref="BB225:BB230"/>
    <mergeCell ref="BC225:BC230"/>
    <mergeCell ref="BD225:BD230"/>
    <mergeCell ref="AZ231:AZ236"/>
    <mergeCell ref="BB231:BB236"/>
    <mergeCell ref="BC231:BC236"/>
    <mergeCell ref="BD231:BD236"/>
    <mergeCell ref="AZ213:AZ218"/>
    <mergeCell ref="BB213:BB218"/>
    <mergeCell ref="BC213:BC218"/>
    <mergeCell ref="BD213:BD218"/>
    <mergeCell ref="AZ219:AZ224"/>
    <mergeCell ref="BB219:BB224"/>
    <mergeCell ref="BC219:BC224"/>
    <mergeCell ref="BD219:BD224"/>
    <mergeCell ref="BE75:BE80"/>
    <mergeCell ref="BE81:BE86"/>
    <mergeCell ref="BE87:BE92"/>
    <mergeCell ref="BE93:BE98"/>
    <mergeCell ref="BE99:BE104"/>
    <mergeCell ref="BE105:BE110"/>
    <mergeCell ref="BE201:BE206"/>
    <mergeCell ref="BE135:BE140"/>
    <mergeCell ref="BE129:BE134"/>
    <mergeCell ref="BE123:BE128"/>
    <mergeCell ref="BE177:BE182"/>
    <mergeCell ref="BE183:BE188"/>
    <mergeCell ref="BE189:BE194"/>
    <mergeCell ref="BE195:BE200"/>
    <mergeCell ref="BE111:BE116"/>
    <mergeCell ref="BE117:BE122"/>
    <mergeCell ref="AZ207:AZ212"/>
    <mergeCell ref="BB207:BB212"/>
    <mergeCell ref="BC207:BC212"/>
    <mergeCell ref="BD207:BD212"/>
    <mergeCell ref="AZ189:AZ194"/>
    <mergeCell ref="BB189:BB194"/>
    <mergeCell ref="BC189:BC194"/>
    <mergeCell ref="BD189:BD194"/>
    <mergeCell ref="AZ195:AZ200"/>
    <mergeCell ref="BB195:BB200"/>
    <mergeCell ref="BC195:BC200"/>
    <mergeCell ref="BD195:BD200"/>
    <mergeCell ref="AZ177:AZ182"/>
    <mergeCell ref="BB177:BB182"/>
    <mergeCell ref="BC177:BC182"/>
    <mergeCell ref="BD177:BD182"/>
    <mergeCell ref="AZ183:AZ188"/>
    <mergeCell ref="BB183:BB188"/>
    <mergeCell ref="BC183:BC188"/>
    <mergeCell ref="BD183:BD188"/>
    <mergeCell ref="BA177:BA182"/>
    <mergeCell ref="BA183:BA188"/>
    <mergeCell ref="BA189:BA194"/>
    <mergeCell ref="BA195:BA200"/>
    <mergeCell ref="BA201:BA206"/>
    <mergeCell ref="BA207:BA212"/>
    <mergeCell ref="AZ201:AZ206"/>
    <mergeCell ref="BB201:BB206"/>
    <mergeCell ref="BC201:BC206"/>
    <mergeCell ref="BD201:BD206"/>
    <mergeCell ref="BC165:BC170"/>
    <mergeCell ref="BD165:BD170"/>
    <mergeCell ref="AZ171:AZ176"/>
    <mergeCell ref="BB171:BB176"/>
    <mergeCell ref="BC171:BC176"/>
    <mergeCell ref="BD171:BD176"/>
    <mergeCell ref="AZ153:AZ158"/>
    <mergeCell ref="BB153:BB158"/>
    <mergeCell ref="BC153:BC158"/>
    <mergeCell ref="BD153:BD158"/>
    <mergeCell ref="AZ159:AZ164"/>
    <mergeCell ref="BB159:BB164"/>
    <mergeCell ref="BC159:BC164"/>
    <mergeCell ref="BD159:BD164"/>
    <mergeCell ref="AZ147:AZ152"/>
    <mergeCell ref="BB147:BB152"/>
    <mergeCell ref="BC147:BC152"/>
    <mergeCell ref="BD147:BD152"/>
    <mergeCell ref="BA147:BA152"/>
    <mergeCell ref="BA153:BA158"/>
    <mergeCell ref="BA159:BA164"/>
    <mergeCell ref="BA165:BA170"/>
    <mergeCell ref="BA171:BA176"/>
    <mergeCell ref="AZ165:AZ170"/>
    <mergeCell ref="BB165:BB170"/>
    <mergeCell ref="AZ129:AZ134"/>
    <mergeCell ref="BB129:BB134"/>
    <mergeCell ref="BC129:BC134"/>
    <mergeCell ref="BD129:BD134"/>
    <mergeCell ref="AZ135:AZ140"/>
    <mergeCell ref="BB135:BB140"/>
    <mergeCell ref="BC135:BC140"/>
    <mergeCell ref="BD135:BD140"/>
    <mergeCell ref="AZ117:AZ122"/>
    <mergeCell ref="BB117:BB122"/>
    <mergeCell ref="BC117:BC122"/>
    <mergeCell ref="BD117:BD122"/>
    <mergeCell ref="AZ123:AZ128"/>
    <mergeCell ref="BB123:BB128"/>
    <mergeCell ref="BC123:BC128"/>
    <mergeCell ref="BD123:BD128"/>
    <mergeCell ref="AZ105:AZ110"/>
    <mergeCell ref="BB105:BB110"/>
    <mergeCell ref="BC105:BC110"/>
    <mergeCell ref="BD105:BD110"/>
    <mergeCell ref="AZ111:AZ116"/>
    <mergeCell ref="BB111:BB116"/>
    <mergeCell ref="BC111:BC116"/>
    <mergeCell ref="BD111:BD116"/>
    <mergeCell ref="BA105:BA110"/>
    <mergeCell ref="BA111:BA116"/>
    <mergeCell ref="BA117:BA122"/>
    <mergeCell ref="BA123:BA128"/>
    <mergeCell ref="BA129:BA134"/>
    <mergeCell ref="BA135:BA140"/>
    <mergeCell ref="BD93:BD98"/>
    <mergeCell ref="AZ99:AZ104"/>
    <mergeCell ref="BB99:BB104"/>
    <mergeCell ref="BC99:BC104"/>
    <mergeCell ref="BD99:BD104"/>
    <mergeCell ref="AZ81:AZ86"/>
    <mergeCell ref="BB81:BB86"/>
    <mergeCell ref="BC81:BC86"/>
    <mergeCell ref="BD81:BD86"/>
    <mergeCell ref="AZ87:AZ92"/>
    <mergeCell ref="BB87:BB92"/>
    <mergeCell ref="BC87:BC92"/>
    <mergeCell ref="BD87:BD92"/>
    <mergeCell ref="AZ69:AZ74"/>
    <mergeCell ref="BB69:BB74"/>
    <mergeCell ref="BC69:BC74"/>
    <mergeCell ref="BD69:BD74"/>
    <mergeCell ref="AZ75:AZ80"/>
    <mergeCell ref="BB75:BB80"/>
    <mergeCell ref="BC75:BC80"/>
    <mergeCell ref="BD75:BD80"/>
    <mergeCell ref="BA69:BA74"/>
    <mergeCell ref="BA75:BA80"/>
    <mergeCell ref="BA81:BA86"/>
    <mergeCell ref="BA87:BA92"/>
    <mergeCell ref="BA93:BA98"/>
    <mergeCell ref="BA99:BA104"/>
    <mergeCell ref="BD57:BD62"/>
    <mergeCell ref="AZ63:AZ68"/>
    <mergeCell ref="BB63:BB68"/>
    <mergeCell ref="BC63:BC68"/>
    <mergeCell ref="BD63:BD68"/>
    <mergeCell ref="BD21:BD26"/>
    <mergeCell ref="BB27:BB32"/>
    <mergeCell ref="BC27:BC32"/>
    <mergeCell ref="BD27:BD32"/>
    <mergeCell ref="BB9:BB14"/>
    <mergeCell ref="BC9:BC14"/>
    <mergeCell ref="BD9:BD14"/>
    <mergeCell ref="AZ15:AZ20"/>
    <mergeCell ref="BB15:BB20"/>
    <mergeCell ref="BC15:BC20"/>
    <mergeCell ref="BD15:BD20"/>
    <mergeCell ref="AZ45:AZ50"/>
    <mergeCell ref="BB45:BB50"/>
    <mergeCell ref="BC45:BC50"/>
    <mergeCell ref="BD45:BD50"/>
    <mergeCell ref="BA9:BA14"/>
    <mergeCell ref="BD33:BD38"/>
    <mergeCell ref="BC33:BC38"/>
    <mergeCell ref="BB33:BB38"/>
    <mergeCell ref="AZ33:AZ38"/>
    <mergeCell ref="BA15:BA20"/>
    <mergeCell ref="BA27:BA32"/>
    <mergeCell ref="BA33:BA38"/>
    <mergeCell ref="BA39:BA44"/>
    <mergeCell ref="BA45:BA50"/>
    <mergeCell ref="BA51:BA56"/>
    <mergeCell ref="BA57:BA62"/>
    <mergeCell ref="B27:B32"/>
    <mergeCell ref="C27:C32"/>
    <mergeCell ref="F27:F32"/>
    <mergeCell ref="I27:I32"/>
    <mergeCell ref="D27:D32"/>
    <mergeCell ref="B33:B38"/>
    <mergeCell ref="C33:C38"/>
    <mergeCell ref="D33:D38"/>
    <mergeCell ref="P27:P32"/>
    <mergeCell ref="P33:P38"/>
    <mergeCell ref="CG6:DJ6"/>
    <mergeCell ref="BN6:BN8"/>
    <mergeCell ref="A9:A14"/>
    <mergeCell ref="AZ9:AZ14"/>
    <mergeCell ref="R7:R8"/>
    <mergeCell ref="S7:S8"/>
    <mergeCell ref="P7:P8"/>
    <mergeCell ref="P9:P14"/>
    <mergeCell ref="T7:T8"/>
    <mergeCell ref="O7:O8"/>
    <mergeCell ref="O9:O14"/>
    <mergeCell ref="Q9:Q14"/>
    <mergeCell ref="R9:R14"/>
    <mergeCell ref="BE9:BE14"/>
    <mergeCell ref="Q7:Q8"/>
    <mergeCell ref="B7:B8"/>
    <mergeCell ref="C7:C8"/>
    <mergeCell ref="D7:D8"/>
    <mergeCell ref="BL7:BL8"/>
    <mergeCell ref="BK7:BK8"/>
    <mergeCell ref="BJ7:BJ8"/>
    <mergeCell ref="BO6:CD6"/>
    <mergeCell ref="X7:X8"/>
    <mergeCell ref="K7:N7"/>
    <mergeCell ref="BM7:BM8"/>
    <mergeCell ref="AZ6:BE6"/>
    <mergeCell ref="BF6:BM6"/>
    <mergeCell ref="V7:V8"/>
    <mergeCell ref="AZ7:AZ8"/>
    <mergeCell ref="BB7:BB8"/>
    <mergeCell ref="BC7:BC8"/>
    <mergeCell ref="BD7:BD8"/>
    <mergeCell ref="T9:T14"/>
    <mergeCell ref="Y7:AH7"/>
    <mergeCell ref="BE7:BE8"/>
    <mergeCell ref="A7:A8"/>
    <mergeCell ref="U7:U8"/>
    <mergeCell ref="A6:O6"/>
    <mergeCell ref="Q6:T6"/>
    <mergeCell ref="AI7:AI8"/>
    <mergeCell ref="BF7:BF8"/>
    <mergeCell ref="BG7:BG8"/>
    <mergeCell ref="H7:H8"/>
    <mergeCell ref="G7:G8"/>
    <mergeCell ref="BA7:BA8"/>
    <mergeCell ref="AJ7:AX7"/>
    <mergeCell ref="AY7:AY8"/>
    <mergeCell ref="U6:X6"/>
    <mergeCell ref="Y6:AY6"/>
    <mergeCell ref="J7:J8"/>
    <mergeCell ref="J9:J14"/>
    <mergeCell ref="G1:U3"/>
    <mergeCell ref="W7:W8"/>
    <mergeCell ref="BI7:BI8"/>
    <mergeCell ref="A63:A68"/>
    <mergeCell ref="F63:F68"/>
    <mergeCell ref="I63:I68"/>
    <mergeCell ref="O63:O68"/>
    <mergeCell ref="Q63:Q68"/>
    <mergeCell ref="R63:R68"/>
    <mergeCell ref="S63:S68"/>
    <mergeCell ref="T63:T68"/>
    <mergeCell ref="A57:A62"/>
    <mergeCell ref="F57:F62"/>
    <mergeCell ref="I57:I62"/>
    <mergeCell ref="O57:O62"/>
    <mergeCell ref="Q57:Q62"/>
    <mergeCell ref="B57:B62"/>
    <mergeCell ref="C57:C62"/>
    <mergeCell ref="D57:D62"/>
    <mergeCell ref="B63:B68"/>
    <mergeCell ref="C63:C68"/>
    <mergeCell ref="D63:D68"/>
    <mergeCell ref="P57:P62"/>
    <mergeCell ref="P63:P68"/>
    <mergeCell ref="Q51:Q56"/>
    <mergeCell ref="P51:P56"/>
    <mergeCell ref="O51:O56"/>
    <mergeCell ref="I51:I56"/>
    <mergeCell ref="F51:F56"/>
    <mergeCell ref="D51:D56"/>
    <mergeCell ref="C51:C56"/>
    <mergeCell ref="BH7:BH8"/>
    <mergeCell ref="R69:R74"/>
    <mergeCell ref="S69:S74"/>
    <mergeCell ref="T69:T74"/>
    <mergeCell ref="A75:A80"/>
    <mergeCell ref="F75:F80"/>
    <mergeCell ref="I75:I80"/>
    <mergeCell ref="O75:O80"/>
    <mergeCell ref="Q75:Q80"/>
    <mergeCell ref="R75:R80"/>
    <mergeCell ref="S75:S80"/>
    <mergeCell ref="T75:T80"/>
    <mergeCell ref="A69:A74"/>
    <mergeCell ref="F69:F74"/>
    <mergeCell ref="I69:I74"/>
    <mergeCell ref="O69:O74"/>
    <mergeCell ref="Q69:Q74"/>
    <mergeCell ref="B75:B80"/>
    <mergeCell ref="C75:C80"/>
    <mergeCell ref="D75:D80"/>
    <mergeCell ref="B69:B74"/>
    <mergeCell ref="C69:C74"/>
    <mergeCell ref="D69:D74"/>
    <mergeCell ref="P69:P74"/>
    <mergeCell ref="P75:P80"/>
    <mergeCell ref="T81:T86"/>
    <mergeCell ref="A87:A92"/>
    <mergeCell ref="F87:F92"/>
    <mergeCell ref="I87:I92"/>
    <mergeCell ref="O87:O92"/>
    <mergeCell ref="Q87:Q92"/>
    <mergeCell ref="R87:R92"/>
    <mergeCell ref="S87:S92"/>
    <mergeCell ref="T87:T92"/>
    <mergeCell ref="A81:A86"/>
    <mergeCell ref="F81:F86"/>
    <mergeCell ref="I81:I86"/>
    <mergeCell ref="O81:O86"/>
    <mergeCell ref="Q81:Q86"/>
    <mergeCell ref="B81:B86"/>
    <mergeCell ref="C81:C86"/>
    <mergeCell ref="D81:D86"/>
    <mergeCell ref="B87:B92"/>
    <mergeCell ref="C87:C92"/>
    <mergeCell ref="D87:D92"/>
    <mergeCell ref="P81:P86"/>
    <mergeCell ref="P87:P92"/>
    <mergeCell ref="A99:A104"/>
    <mergeCell ref="F99:F104"/>
    <mergeCell ref="I99:I104"/>
    <mergeCell ref="O99:O104"/>
    <mergeCell ref="Q99:Q104"/>
    <mergeCell ref="R99:R104"/>
    <mergeCell ref="S99:S104"/>
    <mergeCell ref="T99:T104"/>
    <mergeCell ref="A93:A98"/>
    <mergeCell ref="F93:F98"/>
    <mergeCell ref="I93:I98"/>
    <mergeCell ref="O93:O98"/>
    <mergeCell ref="Q93:Q98"/>
    <mergeCell ref="B93:B98"/>
    <mergeCell ref="C93:C98"/>
    <mergeCell ref="D93:D98"/>
    <mergeCell ref="B99:B104"/>
    <mergeCell ref="C99:C104"/>
    <mergeCell ref="D99:D104"/>
    <mergeCell ref="P93:P98"/>
    <mergeCell ref="P99:P104"/>
    <mergeCell ref="A111:A116"/>
    <mergeCell ref="F111:F116"/>
    <mergeCell ref="I111:I116"/>
    <mergeCell ref="O111:O116"/>
    <mergeCell ref="Q111:Q116"/>
    <mergeCell ref="R111:R116"/>
    <mergeCell ref="S111:S116"/>
    <mergeCell ref="T111:T116"/>
    <mergeCell ref="A105:A110"/>
    <mergeCell ref="F105:F110"/>
    <mergeCell ref="I105:I110"/>
    <mergeCell ref="O105:O110"/>
    <mergeCell ref="Q105:Q110"/>
    <mergeCell ref="B105:B110"/>
    <mergeCell ref="C105:C110"/>
    <mergeCell ref="D105:D110"/>
    <mergeCell ref="B111:B116"/>
    <mergeCell ref="C111:C116"/>
    <mergeCell ref="D111:D116"/>
    <mergeCell ref="H111:H116"/>
    <mergeCell ref="P105:P110"/>
    <mergeCell ref="P111:P116"/>
    <mergeCell ref="H105:H110"/>
    <mergeCell ref="A123:A128"/>
    <mergeCell ref="F123:F128"/>
    <mergeCell ref="I123:I128"/>
    <mergeCell ref="O123:O128"/>
    <mergeCell ref="Q123:Q128"/>
    <mergeCell ref="R123:R128"/>
    <mergeCell ref="S123:S128"/>
    <mergeCell ref="T123:T128"/>
    <mergeCell ref="A117:A122"/>
    <mergeCell ref="F117:F122"/>
    <mergeCell ref="I117:I122"/>
    <mergeCell ref="O117:O122"/>
    <mergeCell ref="Q117:Q122"/>
    <mergeCell ref="B117:B122"/>
    <mergeCell ref="C117:C122"/>
    <mergeCell ref="D117:D122"/>
    <mergeCell ref="B123:B128"/>
    <mergeCell ref="C123:C128"/>
    <mergeCell ref="D123:D128"/>
    <mergeCell ref="H117:H122"/>
    <mergeCell ref="H123:H128"/>
    <mergeCell ref="P117:P122"/>
    <mergeCell ref="P123:P128"/>
    <mergeCell ref="J117:J122"/>
    <mergeCell ref="J123:J128"/>
    <mergeCell ref="A135:A140"/>
    <mergeCell ref="F135:F140"/>
    <mergeCell ref="I135:I140"/>
    <mergeCell ref="O135:O140"/>
    <mergeCell ref="Q135:Q140"/>
    <mergeCell ref="R135:R140"/>
    <mergeCell ref="S135:S140"/>
    <mergeCell ref="T135:T140"/>
    <mergeCell ref="A129:A134"/>
    <mergeCell ref="F129:F134"/>
    <mergeCell ref="I129:I134"/>
    <mergeCell ref="O129:O134"/>
    <mergeCell ref="Q129:Q134"/>
    <mergeCell ref="B129:B134"/>
    <mergeCell ref="C129:C134"/>
    <mergeCell ref="D129:D134"/>
    <mergeCell ref="B135:B140"/>
    <mergeCell ref="C135:C140"/>
    <mergeCell ref="D135:D140"/>
    <mergeCell ref="H129:H134"/>
    <mergeCell ref="H135:H140"/>
    <mergeCell ref="P129:P134"/>
    <mergeCell ref="P135:P140"/>
    <mergeCell ref="J129:J134"/>
    <mergeCell ref="J135:J140"/>
    <mergeCell ref="A147:A152"/>
    <mergeCell ref="F147:F152"/>
    <mergeCell ref="I147:I152"/>
    <mergeCell ref="O147:O152"/>
    <mergeCell ref="Q147:Q152"/>
    <mergeCell ref="R147:R152"/>
    <mergeCell ref="S147:S152"/>
    <mergeCell ref="T147:T152"/>
    <mergeCell ref="A141:A146"/>
    <mergeCell ref="F141:F146"/>
    <mergeCell ref="I141:I146"/>
    <mergeCell ref="O141:O146"/>
    <mergeCell ref="Q141:Q146"/>
    <mergeCell ref="B141:B146"/>
    <mergeCell ref="C141:C146"/>
    <mergeCell ref="D141:D146"/>
    <mergeCell ref="B147:B152"/>
    <mergeCell ref="C147:C152"/>
    <mergeCell ref="D147:D152"/>
    <mergeCell ref="H141:H146"/>
    <mergeCell ref="H147:H152"/>
    <mergeCell ref="P141:P146"/>
    <mergeCell ref="P147:P152"/>
    <mergeCell ref="J141:J146"/>
    <mergeCell ref="J147:J152"/>
    <mergeCell ref="A153:A158"/>
    <mergeCell ref="F153:F158"/>
    <mergeCell ref="I153:I158"/>
    <mergeCell ref="O153:O158"/>
    <mergeCell ref="Q153:Q158"/>
    <mergeCell ref="B153:B158"/>
    <mergeCell ref="C153:C158"/>
    <mergeCell ref="D153:D158"/>
    <mergeCell ref="B159:B164"/>
    <mergeCell ref="C159:C164"/>
    <mergeCell ref="D159:D164"/>
    <mergeCell ref="H153:H158"/>
    <mergeCell ref="H159:H164"/>
    <mergeCell ref="P153:P158"/>
    <mergeCell ref="P159:P164"/>
    <mergeCell ref="T153:T158"/>
    <mergeCell ref="S153:S158"/>
    <mergeCell ref="A165:A170"/>
    <mergeCell ref="F165:F170"/>
    <mergeCell ref="I165:I170"/>
    <mergeCell ref="O165:O170"/>
    <mergeCell ref="Q165:Q170"/>
    <mergeCell ref="D165:D170"/>
    <mergeCell ref="B171:B176"/>
    <mergeCell ref="C171:C176"/>
    <mergeCell ref="D171:D176"/>
    <mergeCell ref="B165:B170"/>
    <mergeCell ref="C165:C170"/>
    <mergeCell ref="H165:H170"/>
    <mergeCell ref="H171:H176"/>
    <mergeCell ref="P165:P170"/>
    <mergeCell ref="P171:P176"/>
    <mergeCell ref="A159:A164"/>
    <mergeCell ref="F159:F164"/>
    <mergeCell ref="I159:I164"/>
    <mergeCell ref="O159:O164"/>
    <mergeCell ref="Q159:Q164"/>
    <mergeCell ref="A177:A182"/>
    <mergeCell ref="F177:F182"/>
    <mergeCell ref="I177:I182"/>
    <mergeCell ref="O177:O182"/>
    <mergeCell ref="Q177:Q182"/>
    <mergeCell ref="B177:B182"/>
    <mergeCell ref="C177:C182"/>
    <mergeCell ref="D177:D182"/>
    <mergeCell ref="B183:B188"/>
    <mergeCell ref="C183:C188"/>
    <mergeCell ref="D183:D188"/>
    <mergeCell ref="H177:H182"/>
    <mergeCell ref="H183:H188"/>
    <mergeCell ref="P177:P182"/>
    <mergeCell ref="P183:P188"/>
    <mergeCell ref="A171:A176"/>
    <mergeCell ref="F171:F176"/>
    <mergeCell ref="I171:I176"/>
    <mergeCell ref="O171:O176"/>
    <mergeCell ref="Q171:Q176"/>
    <mergeCell ref="A189:A194"/>
    <mergeCell ref="F189:F194"/>
    <mergeCell ref="I189:I194"/>
    <mergeCell ref="O189:O194"/>
    <mergeCell ref="Q189:Q194"/>
    <mergeCell ref="B195:B200"/>
    <mergeCell ref="C195:C200"/>
    <mergeCell ref="D195:D200"/>
    <mergeCell ref="B189:B194"/>
    <mergeCell ref="C189:C194"/>
    <mergeCell ref="D189:D194"/>
    <mergeCell ref="H189:H194"/>
    <mergeCell ref="H195:H200"/>
    <mergeCell ref="P189:P194"/>
    <mergeCell ref="P195:P200"/>
    <mergeCell ref="A183:A188"/>
    <mergeCell ref="F183:F188"/>
    <mergeCell ref="I183:I188"/>
    <mergeCell ref="O183:O188"/>
    <mergeCell ref="Q183:Q188"/>
    <mergeCell ref="A201:A206"/>
    <mergeCell ref="F201:F206"/>
    <mergeCell ref="I201:I206"/>
    <mergeCell ref="O201:O206"/>
    <mergeCell ref="Q201:Q206"/>
    <mergeCell ref="B207:B212"/>
    <mergeCell ref="C207:C212"/>
    <mergeCell ref="D207:D212"/>
    <mergeCell ref="B201:B206"/>
    <mergeCell ref="C201:C206"/>
    <mergeCell ref="D201:D206"/>
    <mergeCell ref="H201:H206"/>
    <mergeCell ref="H207:H212"/>
    <mergeCell ref="P201:P206"/>
    <mergeCell ref="P207:P212"/>
    <mergeCell ref="A195:A200"/>
    <mergeCell ref="F195:F200"/>
    <mergeCell ref="I195:I200"/>
    <mergeCell ref="O195:O200"/>
    <mergeCell ref="Q195:Q200"/>
    <mergeCell ref="A207:A212"/>
    <mergeCell ref="F207:F212"/>
    <mergeCell ref="I207:I212"/>
    <mergeCell ref="O207:O212"/>
    <mergeCell ref="Q207:Q212"/>
    <mergeCell ref="A219:A224"/>
    <mergeCell ref="F219:F224"/>
    <mergeCell ref="I219:I224"/>
    <mergeCell ref="O219:O224"/>
    <mergeCell ref="Q219:Q224"/>
    <mergeCell ref="R219:R224"/>
    <mergeCell ref="S219:S224"/>
    <mergeCell ref="T219:T224"/>
    <mergeCell ref="A213:A218"/>
    <mergeCell ref="F213:F218"/>
    <mergeCell ref="I213:I218"/>
    <mergeCell ref="O213:O218"/>
    <mergeCell ref="Q213:Q218"/>
    <mergeCell ref="B213:B218"/>
    <mergeCell ref="C213:C218"/>
    <mergeCell ref="D213:D218"/>
    <mergeCell ref="B219:B224"/>
    <mergeCell ref="C219:C224"/>
    <mergeCell ref="D219:D224"/>
    <mergeCell ref="H213:H218"/>
    <mergeCell ref="H219:H224"/>
    <mergeCell ref="P213:P218"/>
    <mergeCell ref="P219:P224"/>
    <mergeCell ref="DK6:DO7"/>
    <mergeCell ref="BB51:BB56"/>
    <mergeCell ref="BC51:BC56"/>
    <mergeCell ref="BD51:BD56"/>
    <mergeCell ref="AZ51:AZ56"/>
    <mergeCell ref="R213:R218"/>
    <mergeCell ref="S213:S218"/>
    <mergeCell ref="T213:T218"/>
    <mergeCell ref="R201:R206"/>
    <mergeCell ref="S201:S206"/>
    <mergeCell ref="T201:T206"/>
    <mergeCell ref="R189:R194"/>
    <mergeCell ref="S189:S194"/>
    <mergeCell ref="T189:T194"/>
    <mergeCell ref="R177:R182"/>
    <mergeCell ref="S177:S182"/>
    <mergeCell ref="T177:T182"/>
    <mergeCell ref="R165:R170"/>
    <mergeCell ref="S165:S170"/>
    <mergeCell ref="T165:T170"/>
    <mergeCell ref="R153:R158"/>
    <mergeCell ref="R195:R200"/>
    <mergeCell ref="S195:S200"/>
    <mergeCell ref="T195:T200"/>
    <mergeCell ref="R105:R110"/>
    <mergeCell ref="S105:S110"/>
    <mergeCell ref="T105:T110"/>
    <mergeCell ref="R93:R98"/>
    <mergeCell ref="S93:S98"/>
    <mergeCell ref="T93:T98"/>
    <mergeCell ref="R81:R86"/>
    <mergeCell ref="S81:S86"/>
    <mergeCell ref="R207:R212"/>
    <mergeCell ref="S207:S212"/>
    <mergeCell ref="T207:T212"/>
    <mergeCell ref="R183:R188"/>
    <mergeCell ref="S183:S188"/>
    <mergeCell ref="T183:T188"/>
    <mergeCell ref="R171:R176"/>
    <mergeCell ref="S171:S176"/>
    <mergeCell ref="T171:T176"/>
    <mergeCell ref="R159:R164"/>
    <mergeCell ref="S159:S164"/>
    <mergeCell ref="T159:T164"/>
    <mergeCell ref="R129:R134"/>
    <mergeCell ref="S129:S134"/>
    <mergeCell ref="T129:T134"/>
    <mergeCell ref="R117:R122"/>
    <mergeCell ref="S117:S122"/>
    <mergeCell ref="T117:T122"/>
    <mergeCell ref="S141:S146"/>
    <mergeCell ref="T141:T146"/>
    <mergeCell ref="R141:R146"/>
    <mergeCell ref="EH27:EH32"/>
    <mergeCell ref="EK27:EK32"/>
    <mergeCell ref="EJ33:EJ38"/>
    <mergeCell ref="EI27:EI32"/>
    <mergeCell ref="EJ27:EJ32"/>
    <mergeCell ref="EK33:EK38"/>
    <mergeCell ref="EH39:EH44"/>
    <mergeCell ref="EI39:EI44"/>
    <mergeCell ref="EH33:EH38"/>
    <mergeCell ref="EJ39:EJ44"/>
    <mergeCell ref="EK39:EK44"/>
    <mergeCell ref="EI63:EI68"/>
    <mergeCell ref="EH57:EH62"/>
    <mergeCell ref="EI57:EI62"/>
    <mergeCell ref="EK57:EK62"/>
    <mergeCell ref="EH51:EH56"/>
    <mergeCell ref="EI51:EI56"/>
    <mergeCell ref="EJ51:EJ56"/>
    <mergeCell ref="EK51:EK56"/>
    <mergeCell ref="EI45:EI50"/>
    <mergeCell ref="EJ45:EJ50"/>
    <mergeCell ref="EK45:EK50"/>
    <mergeCell ref="EH45:EH50"/>
    <mergeCell ref="EI33:EI38"/>
    <mergeCell ref="EH63:EH68"/>
    <mergeCell ref="EJ57:EJ62"/>
    <mergeCell ref="EH75:EH80"/>
    <mergeCell ref="EI75:EI80"/>
    <mergeCell ref="EH69:EH74"/>
    <mergeCell ref="EI69:EI74"/>
    <mergeCell ref="EK93:EK98"/>
    <mergeCell ref="EH81:EH86"/>
    <mergeCell ref="EI81:EI86"/>
    <mergeCell ref="EJ81:EJ86"/>
    <mergeCell ref="EK81:EK86"/>
    <mergeCell ref="EH87:EH92"/>
    <mergeCell ref="EI87:EI92"/>
    <mergeCell ref="EH99:EH104"/>
    <mergeCell ref="EI99:EI104"/>
    <mergeCell ref="EJ99:EJ104"/>
    <mergeCell ref="EK99:EK104"/>
    <mergeCell ref="EH93:EH98"/>
    <mergeCell ref="EI93:EI98"/>
    <mergeCell ref="EJ93:EJ98"/>
    <mergeCell ref="EH147:EH152"/>
    <mergeCell ref="DR153:DR158"/>
    <mergeCell ref="DS153:DS158"/>
    <mergeCell ref="EH111:EH116"/>
    <mergeCell ref="EI111:EI116"/>
    <mergeCell ref="EJ111:EJ116"/>
    <mergeCell ref="EK111:EK116"/>
    <mergeCell ref="EH105:EH110"/>
    <mergeCell ref="EI105:EI110"/>
    <mergeCell ref="EJ105:EJ110"/>
    <mergeCell ref="EK105:EK110"/>
    <mergeCell ref="EH117:EH122"/>
    <mergeCell ref="EI117:EI122"/>
    <mergeCell ref="EJ117:EJ122"/>
    <mergeCell ref="EK117:EK122"/>
    <mergeCell ref="EJ135:EJ140"/>
    <mergeCell ref="EK135:EK140"/>
    <mergeCell ref="EH129:EH134"/>
    <mergeCell ref="EI129:EI134"/>
    <mergeCell ref="EJ129:EJ134"/>
    <mergeCell ref="EK129:EK134"/>
    <mergeCell ref="EH123:EH128"/>
    <mergeCell ref="EI123:EI128"/>
    <mergeCell ref="EJ123:EJ128"/>
    <mergeCell ref="EK123:EK128"/>
    <mergeCell ref="DP165:DP170"/>
    <mergeCell ref="DQ165:DQ170"/>
    <mergeCell ref="EJ159:EJ164"/>
    <mergeCell ref="EK159:EK164"/>
    <mergeCell ref="DR165:DR170"/>
    <mergeCell ref="DS165:DS170"/>
    <mergeCell ref="EC165:EC170"/>
    <mergeCell ref="ED165:ED170"/>
    <mergeCell ref="EE165:EE170"/>
    <mergeCell ref="EF165:EF170"/>
    <mergeCell ref="EG165:EG170"/>
    <mergeCell ref="EH165:EH170"/>
    <mergeCell ref="EI165:EI170"/>
    <mergeCell ref="EJ165:EJ170"/>
    <mergeCell ref="EC159:EC164"/>
    <mergeCell ref="ED159:ED164"/>
    <mergeCell ref="EE159:EE164"/>
    <mergeCell ref="EF159:EF164"/>
    <mergeCell ref="EG159:EG164"/>
    <mergeCell ref="EH159:EH164"/>
    <mergeCell ref="EI159:EI164"/>
    <mergeCell ref="DR159:DR164"/>
    <mergeCell ref="DS159:DS164"/>
    <mergeCell ref="DP159:DP164"/>
    <mergeCell ref="DQ159:DQ164"/>
    <mergeCell ref="DK171:DK176"/>
    <mergeCell ref="DL171:DL176"/>
    <mergeCell ref="DM171:DM176"/>
    <mergeCell ref="DN171:DN176"/>
    <mergeCell ref="DO171:DO176"/>
    <mergeCell ref="DP171:DP176"/>
    <mergeCell ref="DQ171:DQ176"/>
    <mergeCell ref="DR171:DR176"/>
    <mergeCell ref="DS171:DS176"/>
    <mergeCell ref="DS177:DS182"/>
    <mergeCell ref="EE171:EE176"/>
    <mergeCell ref="EF171:EF176"/>
    <mergeCell ref="EG171:EG176"/>
    <mergeCell ref="EH171:EH176"/>
    <mergeCell ref="EI171:EI176"/>
    <mergeCell ref="DR183:DR188"/>
    <mergeCell ref="DS183:DS188"/>
    <mergeCell ref="EC183:EC188"/>
    <mergeCell ref="ED183:ED188"/>
    <mergeCell ref="EE183:EE188"/>
    <mergeCell ref="EF183:EF188"/>
    <mergeCell ref="EG183:EG188"/>
    <mergeCell ref="EC177:EC182"/>
    <mergeCell ref="ED177:ED182"/>
    <mergeCell ref="EE177:EE182"/>
    <mergeCell ref="EF177:EF182"/>
    <mergeCell ref="EG177:EG182"/>
    <mergeCell ref="DR177:DR182"/>
    <mergeCell ref="EI183:EI188"/>
    <mergeCell ref="EJ183:EJ188"/>
    <mergeCell ref="EK183:EK188"/>
    <mergeCell ref="DR189:DR194"/>
    <mergeCell ref="DS189:DS194"/>
    <mergeCell ref="EC189:EC194"/>
    <mergeCell ref="ED189:ED194"/>
    <mergeCell ref="EE189:EE194"/>
    <mergeCell ref="EF189:EF194"/>
    <mergeCell ref="EG189:EG194"/>
    <mergeCell ref="EH207:EH212"/>
    <mergeCell ref="EI207:EI212"/>
    <mergeCell ref="EJ207:EJ212"/>
    <mergeCell ref="EK207:EK212"/>
    <mergeCell ref="EK195:EK200"/>
    <mergeCell ref="DR201:DR206"/>
    <mergeCell ref="DS201:DS206"/>
    <mergeCell ref="DT201:DT206"/>
    <mergeCell ref="DU201:DU206"/>
    <mergeCell ref="DV201:DV206"/>
    <mergeCell ref="DW201:DW206"/>
    <mergeCell ref="DX201:DX206"/>
    <mergeCell ref="DY201:DY206"/>
    <mergeCell ref="DZ201:DZ206"/>
    <mergeCell ref="EA201:EA206"/>
    <mergeCell ref="EB201:EB206"/>
    <mergeCell ref="EC201:EC206"/>
    <mergeCell ref="ED201:ED206"/>
    <mergeCell ref="EE201:EE206"/>
    <mergeCell ref="EF201:EF206"/>
    <mergeCell ref="EG201:EG206"/>
    <mergeCell ref="EH201:EH206"/>
    <mergeCell ref="EI201:EI206"/>
    <mergeCell ref="EJ201:EJ206"/>
    <mergeCell ref="EK201:EK206"/>
    <mergeCell ref="EH195:EH200"/>
    <mergeCell ref="EI195:EI200"/>
    <mergeCell ref="EJ195:EJ200"/>
    <mergeCell ref="DR207:DR212"/>
    <mergeCell ref="DS207:DS212"/>
    <mergeCell ref="DT207:DT212"/>
    <mergeCell ref="DU207:DU212"/>
    <mergeCell ref="DV207:DV212"/>
    <mergeCell ref="DW207:DW212"/>
    <mergeCell ref="DX207:DX212"/>
    <mergeCell ref="DY207:DY212"/>
    <mergeCell ref="DZ207:DZ212"/>
    <mergeCell ref="EA207:EA212"/>
    <mergeCell ref="EB207:EB212"/>
    <mergeCell ref="EC207:EC212"/>
    <mergeCell ref="ED207:ED212"/>
    <mergeCell ref="EE207:EE212"/>
    <mergeCell ref="EF207:EF212"/>
    <mergeCell ref="EG207:EG212"/>
    <mergeCell ref="EC195:EC200"/>
    <mergeCell ref="ED195:ED200"/>
    <mergeCell ref="EE195:EE200"/>
    <mergeCell ref="EF195:EF200"/>
    <mergeCell ref="EG195:EG200"/>
    <mergeCell ref="DR195:DR200"/>
    <mergeCell ref="DS195:DS200"/>
    <mergeCell ref="EH219:EH224"/>
    <mergeCell ref="EI219:EI224"/>
    <mergeCell ref="EJ219:EJ224"/>
    <mergeCell ref="EK219:EK224"/>
    <mergeCell ref="DR213:DR218"/>
    <mergeCell ref="DS213:DS218"/>
    <mergeCell ref="DT213:DT218"/>
    <mergeCell ref="DU213:DU218"/>
    <mergeCell ref="DV213:DV218"/>
    <mergeCell ref="DW213:DW218"/>
    <mergeCell ref="DX213:DX218"/>
    <mergeCell ref="DY213:DY218"/>
    <mergeCell ref="DZ213:DZ218"/>
    <mergeCell ref="EA213:EA218"/>
    <mergeCell ref="EB213:EB218"/>
    <mergeCell ref="EC213:EC218"/>
    <mergeCell ref="ED213:ED218"/>
    <mergeCell ref="EE213:EE218"/>
    <mergeCell ref="EF213:EF218"/>
    <mergeCell ref="EG213:EG218"/>
    <mergeCell ref="EH213:EH218"/>
    <mergeCell ref="EI213:EI218"/>
    <mergeCell ref="EJ213:EJ218"/>
    <mergeCell ref="EK213:EK218"/>
    <mergeCell ref="DR219:DR224"/>
    <mergeCell ref="DS219:DS224"/>
    <mergeCell ref="DT219:DT224"/>
    <mergeCell ref="DU219:DU224"/>
    <mergeCell ref="DV219:DV224"/>
    <mergeCell ref="DW219:DW224"/>
    <mergeCell ref="DX219:DX224"/>
    <mergeCell ref="DY219:DY224"/>
    <mergeCell ref="DZ219:DZ224"/>
    <mergeCell ref="EA219:EA224"/>
    <mergeCell ref="EB219:EB224"/>
    <mergeCell ref="EC219:EC224"/>
    <mergeCell ref="ED219:ED224"/>
    <mergeCell ref="EE219:EE224"/>
    <mergeCell ref="EF219:EF224"/>
    <mergeCell ref="EG219:EG224"/>
    <mergeCell ref="BO7:BR7"/>
    <mergeCell ref="BS7:BV7"/>
    <mergeCell ref="BW7:BZ7"/>
    <mergeCell ref="DP6:DS7"/>
    <mergeCell ref="DT6:DX7"/>
    <mergeCell ref="DY6:EB7"/>
    <mergeCell ref="EC6:EG7"/>
    <mergeCell ref="EH6:EK7"/>
    <mergeCell ref="EH9:EH14"/>
    <mergeCell ref="EI9:EI14"/>
    <mergeCell ref="EJ9:EJ14"/>
    <mergeCell ref="EK9:EK14"/>
    <mergeCell ref="DY9:DY14"/>
    <mergeCell ref="DZ9:DZ14"/>
    <mergeCell ref="CA7:CD7"/>
    <mergeCell ref="CE7:CH7"/>
    <mergeCell ref="CI7:CL7"/>
    <mergeCell ref="CM7:CP7"/>
    <mergeCell ref="CQ7:CT7"/>
    <mergeCell ref="CU7:CX7"/>
    <mergeCell ref="CY7:DB7"/>
    <mergeCell ref="DC7:DF7"/>
    <mergeCell ref="DG7:DJ7"/>
    <mergeCell ref="EA9:EA14"/>
    <mergeCell ref="EB9:EB14"/>
    <mergeCell ref="EJ69:EJ74"/>
    <mergeCell ref="EK69:EK74"/>
    <mergeCell ref="EJ171:EJ176"/>
    <mergeCell ref="EK171:EK176"/>
    <mergeCell ref="EK165:EK170"/>
    <mergeCell ref="EC171:EC176"/>
    <mergeCell ref="ED171:ED176"/>
    <mergeCell ref="EI147:EI152"/>
    <mergeCell ref="EJ147:EJ152"/>
    <mergeCell ref="EK147:EK152"/>
    <mergeCell ref="EH153:EH158"/>
    <mergeCell ref="EI153:EI158"/>
    <mergeCell ref="EJ63:EJ68"/>
    <mergeCell ref="EK63:EK68"/>
    <mergeCell ref="EJ87:EJ92"/>
    <mergeCell ref="EK87:EK92"/>
    <mergeCell ref="EJ75:EJ80"/>
    <mergeCell ref="EK75:EK80"/>
    <mergeCell ref="EC153:EC158"/>
    <mergeCell ref="ED153:ED158"/>
    <mergeCell ref="EE153:EE158"/>
    <mergeCell ref="EF153:EF158"/>
    <mergeCell ref="EG153:EG158"/>
    <mergeCell ref="EJ153:EJ158"/>
    <mergeCell ref="EH141:EH146"/>
    <mergeCell ref="EI141:EI146"/>
    <mergeCell ref="EJ141:EJ146"/>
    <mergeCell ref="EK141:EK146"/>
    <mergeCell ref="EH135:EH140"/>
    <mergeCell ref="EI135:EI140"/>
    <mergeCell ref="EK153:EK158"/>
    <mergeCell ref="EJ189:EJ194"/>
    <mergeCell ref="EK189:EK194"/>
    <mergeCell ref="EH189:EH194"/>
    <mergeCell ref="EI189:EI194"/>
    <mergeCell ref="EH177:EH182"/>
    <mergeCell ref="EI177:EI182"/>
    <mergeCell ref="EJ177:EJ182"/>
    <mergeCell ref="EK177:EK182"/>
    <mergeCell ref="EH183:EH188"/>
    <mergeCell ref="DH153:DH158"/>
    <mergeCell ref="DI153:DI158"/>
    <mergeCell ref="CV159:CV164"/>
    <mergeCell ref="CW159:CW164"/>
    <mergeCell ref="CX159:CX164"/>
    <mergeCell ref="CY159:CY164"/>
    <mergeCell ref="CZ159:CZ164"/>
    <mergeCell ref="DA159:DA164"/>
    <mergeCell ref="DB159:DB164"/>
    <mergeCell ref="DC159:DC164"/>
    <mergeCell ref="DD159:DD164"/>
    <mergeCell ref="DE159:DE164"/>
    <mergeCell ref="DF159:DF164"/>
    <mergeCell ref="DG159:DG164"/>
    <mergeCell ref="DH159:DH164"/>
    <mergeCell ref="DI159:DI164"/>
    <mergeCell ref="DK159:DK164"/>
    <mergeCell ref="DL159:DL164"/>
    <mergeCell ref="DM159:DM164"/>
    <mergeCell ref="DN159:DN164"/>
    <mergeCell ref="DO159:DO164"/>
    <mergeCell ref="DF165:DF170"/>
    <mergeCell ref="DG165:DG170"/>
    <mergeCell ref="DH165:DH170"/>
    <mergeCell ref="DI165:DI170"/>
    <mergeCell ref="DD177:DD182"/>
    <mergeCell ref="DE177:DE182"/>
    <mergeCell ref="DF177:DF182"/>
    <mergeCell ref="DG177:DG182"/>
    <mergeCell ref="DH177:DH182"/>
    <mergeCell ref="DI177:DI182"/>
    <mergeCell ref="DE165:DE170"/>
    <mergeCell ref="CV183:CV188"/>
    <mergeCell ref="CW183:CW188"/>
    <mergeCell ref="CX183:CX188"/>
    <mergeCell ref="CY183:CY188"/>
    <mergeCell ref="CZ183:CZ188"/>
    <mergeCell ref="DA183:DA188"/>
    <mergeCell ref="DB183:DB188"/>
    <mergeCell ref="DC183:DC188"/>
    <mergeCell ref="DD183:DD188"/>
    <mergeCell ref="DE183:DE188"/>
    <mergeCell ref="DF183:DF188"/>
    <mergeCell ref="DG183:DG188"/>
    <mergeCell ref="DH183:DH188"/>
    <mergeCell ref="DI183:DI188"/>
    <mergeCell ref="DA177:DA182"/>
    <mergeCell ref="DB177:DB182"/>
    <mergeCell ref="DC177:DC182"/>
    <mergeCell ref="DH219:DH224"/>
    <mergeCell ref="DI219:DI224"/>
    <mergeCell ref="CW207:CW212"/>
    <mergeCell ref="CX207:CX212"/>
    <mergeCell ref="H21:H26"/>
    <mergeCell ref="H27:H32"/>
    <mergeCell ref="H33:H38"/>
    <mergeCell ref="H39:H44"/>
    <mergeCell ref="H45:H50"/>
    <mergeCell ref="H51:H56"/>
    <mergeCell ref="H57:H62"/>
    <mergeCell ref="H63:H68"/>
    <mergeCell ref="H69:H74"/>
    <mergeCell ref="H75:H80"/>
    <mergeCell ref="H81:H86"/>
    <mergeCell ref="H87:H92"/>
    <mergeCell ref="H93:H98"/>
    <mergeCell ref="H99:H104"/>
    <mergeCell ref="P39:P44"/>
    <mergeCell ref="BA213:BA218"/>
    <mergeCell ref="BA219:BA224"/>
    <mergeCell ref="BA21:BA26"/>
    <mergeCell ref="DF207:DF212"/>
    <mergeCell ref="DG207:DG212"/>
    <mergeCell ref="DH207:DH212"/>
    <mergeCell ref="DI207:DI212"/>
    <mergeCell ref="DF189:DF194"/>
    <mergeCell ref="DG189:DG194"/>
    <mergeCell ref="DH189:DH194"/>
    <mergeCell ref="DI189:DI194"/>
    <mergeCell ref="CV195:CV200"/>
    <mergeCell ref="CW195:CW200"/>
    <mergeCell ref="CX219:CX224"/>
    <mergeCell ref="CY219:CY224"/>
    <mergeCell ref="CZ219:CZ224"/>
    <mergeCell ref="DA219:DA224"/>
    <mergeCell ref="DB219:DB224"/>
    <mergeCell ref="DC219:DC224"/>
    <mergeCell ref="DD219:DD224"/>
    <mergeCell ref="DE219:DE224"/>
    <mergeCell ref="DF219:DF224"/>
    <mergeCell ref="DG219:DG224"/>
    <mergeCell ref="CX195:CX200"/>
    <mergeCell ref="CY195:CY200"/>
    <mergeCell ref="CZ195:CZ200"/>
    <mergeCell ref="DA195:DA200"/>
    <mergeCell ref="DB195:DB200"/>
    <mergeCell ref="DC195:DC200"/>
    <mergeCell ref="DD195:DD200"/>
    <mergeCell ref="CZ207:CZ212"/>
    <mergeCell ref="DA207:DA212"/>
    <mergeCell ref="DB207:DB212"/>
    <mergeCell ref="DC207:DC212"/>
    <mergeCell ref="DD207:DD212"/>
  </mergeCells>
  <conditionalFormatting sqref="Q9 Q15 Q21 Q27 Q33 Q39 Q45 Q51 Q57 Q63 Q69 Q75 Q81 Q87 Q93 Q99 Q105 Q111 Q117 Q123 Q129 Q135 Q141 Q147 Q153 Q159 Q165 Q171 Q177 Q183 Q189 Q195 Q201 Q207 Q213 Q219">
    <cfRule type="cellIs" dxfId="32" priority="698" operator="equal">
      <formula>"Muy Alta"</formula>
    </cfRule>
    <cfRule type="cellIs" dxfId="31" priority="699" operator="equal">
      <formula>"Alta"</formula>
    </cfRule>
    <cfRule type="cellIs" dxfId="30" priority="700" operator="equal">
      <formula>"Media"</formula>
    </cfRule>
    <cfRule type="cellIs" dxfId="29" priority="701" operator="equal">
      <formula>"Baja"</formula>
    </cfRule>
    <cfRule type="cellIs" dxfId="28" priority="702" operator="equal">
      <formula>"Muy Baja"</formula>
    </cfRule>
  </conditionalFormatting>
  <conditionalFormatting sqref="T9:T283">
    <cfRule type="containsText" dxfId="27" priority="4" operator="containsText" text="Extremo">
      <formula>NOT(ISERROR(SEARCH("Extremo",T9)))</formula>
    </cfRule>
    <cfRule type="containsText" priority="5" operator="containsText" text="Extremo">
      <formula>NOT(ISERROR(SEARCH("Extremo",T9)))</formula>
    </cfRule>
    <cfRule type="containsText" dxfId="26" priority="6" operator="containsText" text="Alto">
      <formula>NOT(ISERROR(SEARCH("Alto",T9)))</formula>
    </cfRule>
    <cfRule type="containsText" dxfId="25" priority="7" operator="containsText" text="Moderado">
      <formula>NOT(ISERROR(SEARCH("Moderado",T9)))</formula>
    </cfRule>
    <cfRule type="containsText" dxfId="24" priority="8" operator="containsText" text="Moderado">
      <formula>NOT(ISERROR(SEARCH("Moderado",T9)))</formula>
    </cfRule>
  </conditionalFormatting>
  <conditionalFormatting sqref="BD9:BD283">
    <cfRule type="containsText" dxfId="23" priority="1" operator="containsText" text="Extremo">
      <formula>NOT(ISERROR(SEARCH("Extremo",BD9)))</formula>
    </cfRule>
    <cfRule type="containsText" dxfId="22" priority="2" operator="containsText" text="Moderado">
      <formula>NOT(ISERROR(SEARCH("Moderado",BD9)))</formula>
    </cfRule>
    <cfRule type="containsText" dxfId="21" priority="3" operator="containsText" text="Alto">
      <formula>NOT(ISERROR(SEARCH("Alto",BD9)))</formula>
    </cfRule>
  </conditionalFormatting>
  <dataValidations count="1">
    <dataValidation type="list" allowBlank="1" showInputMessage="1" showErrorMessage="1" sqref="DO28 DO34 DO40 DO46 DO64:DO66" xr:uid="{00000000-0002-0000-0200-000000000000}">
      <formula1>#REF!</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 operator="containsText" id="{5E305582-81F0-4CBD-B774-F434B9E335CB}">
            <xm:f>NOT(ISERROR(SEARCH(CONTROLES!$F$51,AY9)))</xm:f>
            <xm:f>CONTROLES!$F$51</xm:f>
            <x14:dxf>
              <fill>
                <patternFill>
                  <bgColor rgb="FFFF0000"/>
                </patternFill>
              </fill>
            </x14:dxf>
          </x14:cfRule>
          <x14:cfRule type="containsText" priority="10" operator="containsText" id="{EE19193C-9370-4C52-8B2E-AAC82990A40C}">
            <xm:f>NOT(ISERROR(SEARCH(CONTROLES!$F$50,AY9)))</xm:f>
            <xm:f>CONTROLES!$F$50</xm:f>
            <x14:dxf>
              <fill>
                <patternFill>
                  <bgColor rgb="FFFFFF00"/>
                </patternFill>
              </fill>
            </x14:dxf>
          </x14:cfRule>
          <x14:cfRule type="containsText" priority="11" operator="containsText" id="{55500FEC-CD8E-48EB-BDF8-4E02A803E5D3}">
            <xm:f>NOT(ISERROR(SEARCH(CONTROLES!$F$49,AY9)))</xm:f>
            <xm:f>CONTROLES!$F$49</xm:f>
            <x14:dxf>
              <fill>
                <patternFill>
                  <bgColor rgb="FF92D050"/>
                </patternFill>
              </fill>
            </x14:dxf>
          </x14:cfRule>
          <x14:cfRule type="containsText" priority="12" stopIfTrue="1" operator="containsText" id="{0EF7DF82-8FE1-44C4-8C96-C22D2C071045}">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FF0000"/>
                </patternFill>
              </fill>
            </x14:dxf>
          </x14:cfRule>
          <x14:cfRule type="containsText" priority="13" stopIfTrue="1" operator="containsText" id="{4E0F8D81-FC1E-4F5D-B5C9-3856B56B5C3C}">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92D050"/>
                </patternFill>
              </fill>
            </x14:dxf>
          </x14:cfRule>
          <x14:cfRule type="containsText" priority="14" stopIfTrue="1" operator="containsText" id="{CECF0F65-2260-4BCF-864F-3AC259D6DF64}">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FFFF00"/>
                </patternFill>
              </fill>
            </x14:dxf>
          </x14:cfRule>
          <xm:sqref>AY9:AY224</xm:sqref>
        </x14:conditionalFormatting>
      </x14:conditionalFormattings>
    </ex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1000000}">
          <x14:formula1>
            <xm:f>'Tabla Valoración controles'!$D$13:$D$14</xm:f>
          </x14:formula1>
          <xm:sqref>AG9:AG224</xm:sqref>
        </x14:dataValidation>
        <x14:dataValidation type="list" allowBlank="1" showInputMessage="1" showErrorMessage="1" xr:uid="{00000000-0002-0000-0200-000002000000}">
          <x14:formula1>
            <xm:f>'Tabla Valoración controles'!$D$11:$D$12</xm:f>
          </x14:formula1>
          <xm:sqref>AE9:AE224</xm:sqref>
        </x14:dataValidation>
        <x14:dataValidation type="list" allowBlank="1" showInputMessage="1" showErrorMessage="1" xr:uid="{00000000-0002-0000-0200-000003000000}">
          <x14:formula1>
            <xm:f>'Tabla Valoración controles'!$D$9:$D$10</xm:f>
          </x14:formula1>
          <xm:sqref>AC9:AC224</xm:sqref>
        </x14:dataValidation>
        <x14:dataValidation type="list" allowBlank="1" showInputMessage="1" showErrorMessage="1" xr:uid="{00000000-0002-0000-0200-000004000000}">
          <x14:formula1>
            <xm:f>'Tabla Valoración controles'!$D$7:$D$8</xm:f>
          </x14:formula1>
          <xm:sqref>AA9:AA224</xm:sqref>
        </x14:dataValidation>
        <x14:dataValidation type="list" allowBlank="1" showInputMessage="1" showErrorMessage="1" xr:uid="{00000000-0002-0000-0200-000005000000}">
          <x14:formula1>
            <xm:f>FORMULAS!$A$58:$A$60</xm:f>
          </x14:formula1>
          <xm:sqref>CE153:CF224 BO148:CD224 ED9:ED152 EG75 EG57 EG81 EG135 EG141 EG9 EG15:EG17 EG129 EG21:EG22 EG27 EG33 EG39 EG45 EG63 EG87:EG88 EG93:EG94 EG99 EG105:EG106 EG51:EG52 EG111 EG117:EG118 EG147 EG69 EG123:EG124 BO10:CD14 BO18:CD20 BO23:CD26 BO29:CD32 BO35:CD38 BO41:CD44 BO47:CD50 BO53:CD56 BO58:CD62 BO67:CD68 BO70:CD74 BO76:CD80 BO82:CD86 BO89:CD92 BO95:CD98 BO100:CD104 BO107:CD110 BO112:CD116 BO119:CD122 BO125:CD128 BO130:CD134 BO136:CD140 BO142:CD146 BM9:BM44 BM46:BM224</xm:sqref>
        </x14:dataValidation>
        <x14:dataValidation type="list" allowBlank="1" showInputMessage="1" showErrorMessage="1" xr:uid="{00000000-0002-0000-0200-000006000000}">
          <x14:formula1>
            <xm:f>FORMULAS!$A$63:$A$72</xm:f>
          </x14:formula1>
          <xm:sqref>BH15:BH17 BH219 BH21:BH22 BH195 BH189 BH183 BH87 BH51:BH52 BH57 BH171 BH69 BH75 BH81 BH213 BH207 BH201 BH105:BH106 BH111 BH117:BH118 BH123:BH124 BH129 BH135 BH141 BH177 BH153 BH159 BH165</xm:sqref>
        </x14:dataValidation>
        <x14:dataValidation type="list" allowBlank="1" showInputMessage="1" showErrorMessage="1" xr:uid="{00000000-0002-0000-0200-000007000000}">
          <x14:formula1>
            <xm:f>FORMULAS!$A$15:$A$17</xm:f>
          </x14:formula1>
          <xm:sqref>Y9:Y224</xm:sqref>
        </x14:dataValidation>
        <x14:dataValidation type="list" allowBlank="1" showInputMessage="1" showErrorMessage="1" xr:uid="{00000000-0002-0000-0200-000008000000}">
          <x14:formula1>
            <xm:f>FORMULAS!$A$21:$A$24</xm:f>
          </x14:formula1>
          <xm:sqref>BE9:BE224</xm:sqref>
        </x14:dataValidation>
        <x14:dataValidation type="list" allowBlank="1" showInputMessage="1" showErrorMessage="1" xr:uid="{00000000-0002-0000-0200-000009000000}">
          <x14:formula1>
            <xm:f>FORMULAS!$A$77:$A$82</xm:f>
          </x14:formula1>
          <xm:sqref>AZ9:AZ224</xm:sqref>
        </x14:dataValidation>
        <x14:dataValidation type="list" allowBlank="1" showInputMessage="1" showErrorMessage="1" xr:uid="{00000000-0002-0000-0200-00000A000000}">
          <x14:formula1>
            <xm:f>'E:\Usuario Windows\Descargas\[19-06 208-PLA-Ft-95 MRC_V2 - MV.xlsx]Operaciones'!#REF!</xm:f>
          </x14:formula1>
          <xm:sqref>BG87:BG88 BG93:BG94</xm:sqref>
        </x14:dataValidation>
        <x14:dataValidation type="list" allowBlank="1" showInputMessage="1" showErrorMessage="1" xr:uid="{00000000-0002-0000-0200-00000B000000}">
          <x14:formula1>
            <xm:f>'C:\Users\imarino\Downloads\[1202211600050873_00003.xlsx]FORMULAS'!#REF!</xm:f>
          </x14:formula1>
          <xm:sqref>BH88</xm:sqref>
        </x14:dataValidation>
        <x14:dataValidation type="list" allowBlank="1" showInputMessage="1" showErrorMessage="1" xr:uid="{00000000-0002-0000-0200-00000C000000}">
          <x14:formula1>
            <xm:f>'C:\DALILA\CAJA DE LA VIVIENDA POPULAR 2022\RIESGOS\MAPAS DE RIESGOS\INSTRUMENTOS PROPUESTOS MAYO 2022\[208-PLA-Ft-95 Mapa Riesgos de Corrupción_2022_Versión 4-2022_INSTRUMENTO.Xlsx]CONTROLES'!#REF!</xm:f>
          </x14:formula1>
          <xm:sqref>AV10:AV14 AV18:AV20 AV23:AV26 AV28:AV32 AV34:AV38 AV40:AV44 AV46:AV50 AV53:AV56 AV58:AV62 AV67:AV68 AV70:AV74 AV76:AV80 AV82:AV86 AN95:AN98 AV100:AV104 AV107:AV110 AJ119:AJ122 AV125:AV128 AV130:AV134 AV136:AV140 AV142:AV146 AV148:AV224 AJ10:AJ14 AJ18:AJ20 AJ23:AJ26 AJ28:AJ32 AJ34:AJ38 AJ40:AJ44 AJ46:AJ50 AJ53:AJ56 AJ58:AJ62 AJ67:AJ68 AJ70:AJ74 AJ76:AJ80 AJ82:AJ86 AT148:AT224 AJ100:AJ104 AJ107:AJ110 AL119:AL122 AJ125:AJ128 AJ130:AJ134 AJ136:AJ140 AJ142:AJ146 AJ148:AJ224 AL10:AL14 AL18:AL20 AL23:AL26 AL28:AL32 AL34:AL38 AL40:AL44 AL46:AL50 AL53:AL56 AL58:AL62 AL67:AL68 AL70:AL74 AL76:AL80 AL82:AL86 AP95:AP98 AL100:AL104 AL107:AL110 AN119:AN122 AL125:AL128 AL130:AL134 AL136:AL140 AL142:AL146 AL148:AL224 AN10:AN14 AN18:AN20 AN23:AN26 AN28:AN32 AN34:AN38 AN40:AN44 AN46:AN50 AN53:AN56 AN58:AN62 AN67:AN68 AN70:AN74 AN76:AN80 AN82:AN86 AR95:AR98 AN100:AN104 AN107:AN110 AP119:AP122 AN125:AN128 AN130:AN134 AN136:AN140 AN142:AN146 AN148:AN224 AP10:AP14 AP18:AP20 AP23:AP26 AP28:AP32 AP34:AP38 AP40:AP44 AP46:AP50 AP53:AP56 AP58:AP62 AP67:AP68 AP70:AP74 AP76:AP80 AP82:AP86 AT95:AT98 AP100:AP104 AP107:AP110 AR119:AR122 AP125:AP128 AP130:AP134 AP136:AP140 AP142:AP146 AP148:AP224 AR10:AR14 AR18:AR20 AR23:AR26 AR28:AR32 AR34:AR38 AR40:AR44 AR46:AR50 AR53:AR56 AR58:AR62 AR67:AR68 AR70:AR74 AR76:AR80 AR82:AR86 AV95:AV98 AR100:AR104 AR107:AR110 AT119:AT122 AR125:AR128 AR130:AR134 AR136:AR140 AR142:AR146 AR148:AR224 AT10:AT14 AT18:AT20 AT23:AT26 AT28:AT32 AT34:AT38 AT40:AT44 AT46:AT50 AT53:AT56 AT58:AT62 AT67:AT68 AT70:AT74 AT76:AT80 AT82:AT86 AJ95:AJ98 AT100:AT104 AT107:AT110 AL95:AL98 AT125:AT128 AT130:AT134 AT136:AT140 AT142:AT146 AJ89:AJ92 AT89:AT92 AR89:AR92 AP89:AP92 AN89:AN92 AL89:AL92 AV89:AV92 AT112:AT116 AR112:AR116 AP112:AP116 AN112:AN116 AL112:AL116 AJ112:AJ116 AV112:AV116 AV119:AV122</xm:sqref>
        </x14:dataValidation>
        <x14:dataValidation type="list" allowBlank="1" showInputMessage="1" showErrorMessage="1" xr:uid="{00000000-0002-0000-0200-00000D000000}">
          <x14:formula1>
            <xm:f>CONTROLES!$C$50:$C$51</xm:f>
          </x14:formula1>
          <xm:sqref>AJ9 AJ15:AJ17 AJ21:AJ22 AJ27 AJ33 AJ39 AJ45 AJ51:AJ52 AJ57 AJ63:AJ66 AJ69 AJ75 AJ81 AJ87:AJ88 AJ99 AJ105:AJ106 AJ111 AJ123:AJ124 AJ129 AJ135 AJ141 AJ147 AJ93:AJ94 AJ117:AJ118</xm:sqref>
        </x14:dataValidation>
        <x14:dataValidation type="list" allowBlank="1" showInputMessage="1" showErrorMessage="1" xr:uid="{00000000-0002-0000-0200-00000E000000}">
          <x14:formula1>
            <xm:f>CONTROLES!$C$52:$C$53</xm:f>
          </x14:formula1>
          <xm:sqref>AL9 AL15:AL17 AL21:AL22 AL27 AL33 AL39 AL45 AL51:AL52 AL57 AL63:AL66 AL69 AL75 AL81 AL87:AL88 AL99 AL105:AL106 AL111 AL123:AL124 AL129 AL135 AL141 AL147 AL93:AL94 AL117:AL118</xm:sqref>
        </x14:dataValidation>
        <x14:dataValidation type="list" allowBlank="1" showInputMessage="1" showErrorMessage="1" xr:uid="{00000000-0002-0000-0200-00000F000000}">
          <x14:formula1>
            <xm:f>CONTROLES!$C$54:$C$55</xm:f>
          </x14:formula1>
          <xm:sqref>AN9 AN15:AN17 AN21:AN22 AN27 AN33 AN39 AN45 AN51:AN52 AN57 AN63:AN66 AN69 AN75 AN81 AN87:AN88 AN99 AN105:AN106 AN111 AN123:AN124 AN129 AN135 AN141 AN147 AN93:AN94 AN117:AN118</xm:sqref>
        </x14:dataValidation>
        <x14:dataValidation type="list" allowBlank="1" showInputMessage="1" showErrorMessage="1" xr:uid="{00000000-0002-0000-0200-000010000000}">
          <x14:formula1>
            <xm:f>CONTROLES!$C$56:$C$58</xm:f>
          </x14:formula1>
          <xm:sqref>AP9 AP15:AP17 AP21:AP22 AP27 AP33 AP39 AP45 AP51:AP52 AP57 AP63:AP66 AP69 AP75 AP81 AP87:AP88 AP99 AP105:AP106 AP111 AP123:AP124 AP129 AP135 AP141 AP147 AP93:AP94 AP117:AP118</xm:sqref>
        </x14:dataValidation>
        <x14:dataValidation type="list" allowBlank="1" showInputMessage="1" showErrorMessage="1" xr:uid="{00000000-0002-0000-0200-000011000000}">
          <x14:formula1>
            <xm:f>CONTROLES!$C$59:$C$60</xm:f>
          </x14:formula1>
          <xm:sqref>AR9 AR15:AR17 AR21:AR22 AR27 AR33 AR39 AR45 AR51:AR52 AR57 AR63:AR66 AR69 AR75 AR81 AR87:AR88 AR99 AR105:AR106 AR111 AR123:AR124 AR129 AR135 AR141 AR147 AR93:AR94 AR117:AR118</xm:sqref>
        </x14:dataValidation>
        <x14:dataValidation type="list" allowBlank="1" showInputMessage="1" showErrorMessage="1" xr:uid="{00000000-0002-0000-0200-000012000000}">
          <x14:formula1>
            <xm:f>CONTROLES!$C$61:$C$62</xm:f>
          </x14:formula1>
          <xm:sqref>AT9 AT15:AT17 AT21:AT22 AT27 AT33 AT39 AT45 AT51:AT52 AT57 AT63:AT66 AT69 AT75 AT81 AT87:AT88 AT99 AT105:AT106 AT111 AT123:AT124 AT129 AT135 AT141 AT147 AT93:AT94 AT117:AT118</xm:sqref>
        </x14:dataValidation>
        <x14:dataValidation type="list" allowBlank="1" showInputMessage="1" showErrorMessage="1" xr:uid="{00000000-0002-0000-0200-000013000000}">
          <x14:formula1>
            <xm:f>CONTROLES!$C$63:$C$65</xm:f>
          </x14:formula1>
          <xm:sqref>AV9 AV15:AV17 AV21:AV22 AV27 AV33 AV39 AV45 AV51:AV52 AV57 AV63:AV66 AV69 AV75 AV81 AV87:AV88 AV99 AV105:AV106 AV111 AV123:AV124 AV129 AV135 AV141 AV147 AV93:AV94 AV117:AV118</xm:sqref>
        </x14:dataValidation>
        <x14:dataValidation type="list" allowBlank="1" showInputMessage="1" showErrorMessage="1" xr:uid="{00000000-0002-0000-0200-000014000000}">
          <x14:formula1>
            <xm:f>FORMULAS!$A$30:$A$46</xm:f>
          </x14:formula1>
          <xm:sqref>B9:B224</xm:sqref>
        </x14:dataValidation>
        <x14:dataValidation type="list" allowBlank="1" showInputMessage="1" showErrorMessage="1" xr:uid="{00000000-0002-0000-0200-000015000000}">
          <x14:formula1>
            <xm:f>'C:\DALILA\CAJA DE LA VIVIENDA POPULAR 2022\PAAC\MAPAS DE RIESGOS\2 Cuatrimestre\[208-PLA-Ft-95 Mapa Riesgos de Corrupción_2022_Versión 2-2022_CONSOLIDADO.xlsx]FORMULAS'!#REF!</xm:f>
          </x14:formula1>
          <xm:sqref>CE142:CF146 CE119:CF122 CE67:CF68 CE82:CF86 CE148:CF152 CE112:CF116 CE107:CF110 CE58:CF62 CE10:CF14 CE125:CF128 CE89:CF92 CE95:CF98 CE100:CF104 CE18:CF20 CE46:CF50 CE23:CF26 CE28:CF32 CE34:CF38 CE40:CF44 CE53:CF56 CE70:CF74 CE76:CF80 CE130:CF134</xm:sqref>
        </x14:dataValidation>
        <x14:dataValidation type="list" allowBlank="1" showInputMessage="1" showErrorMessage="1" xr:uid="{00000000-0002-0000-0200-000016000000}">
          <x14:formula1>
            <xm:f>'C:\DALILA\CAJA DE LA VIVIENDA POPULAR 2022\PAAC\MAPAS DE RIESGOS\1 Cuatrimestre\[Reporte de Seguimiento Mapa de Riesgos de Gestión_2022_CONSOL.Xlsx]FORMULAS'!#REF!</xm:f>
          </x14:formula1>
          <xm:sqref>DO9:DO17 DL9:DL17 DO21:DO22 DL21:DL22 DO27 DL27:DL28 DO33 DL33:DL34 DO39 DL39:DL40 DO45 DL45:DL46 DO51:DO52 DL51:DL52 DO57 DL57 DO63 DL63:DL66 DO69 DL69 DO75 DL75 DO81 DL81 DO87:DO88 DL87:DL88 DO93:DO94 DL93:DL94 DO99 DL99 DO105:DO106 DL105:DL106 DO111 DL111 DO117:DO118 DL117:DL118 DO123:DO124 DL123:DL124 DO129 DL129 DO135 DL135 DO141 DL141 DO147 DL147 DU21:DU22 DU27 DX27 DU33 DX33 DX39 DU39 DU45:DU46 DX45 DU51:DU52 DX51:DX52 DU63:DU66 DX63 DU69 DX69 DU87:DU88 DU93:DU94 DX93:DX94 DU99 DX99 DU105:DU106 DX105:DX106 DU117:DU118 DX117:DX118 DU123:DU124 DX123:DX124 DU129 DX129 DU147 DX147 DU111 DX111 DU57 DX57 DX75 DU75 DU81 DX81 DX135 DU135 DX141 DU141</xm:sqref>
        </x14:dataValidation>
        <x14:dataValidation type="list" allowBlank="1" showInputMessage="1" showErrorMessage="1" xr:uid="{00000000-0002-0000-0200-000017000000}">
          <x14:formula1>
            <xm:f>FORMULAS!A$77:A$82</xm:f>
          </x14:formula1>
          <xm:sqref>O9:O224</xm:sqref>
        </x14:dataValidation>
        <x14:dataValidation type="list" allowBlank="1" showInputMessage="1" showErrorMessage="1" xr:uid="{00000000-0002-0000-0200-000018000000}">
          <x14:formula1>
            <xm:f>[1202317100002933_00004.xlsx]FORMULAS!#REF!</xm:f>
          </x14:formula1>
          <xm:sqref>BH147</xm:sqref>
        </x14:dataValidation>
        <x14:dataValidation type="list" allowBlank="1" showInputMessage="1" showErrorMessage="1" xr:uid="{00000000-0002-0000-0200-000019000000}">
          <x14:formula1>
            <xm:f>[1202311500001283_00003.xlsx]FORMULAS!#REF!</xm:f>
          </x14:formula1>
          <xm:sqref>BH45 BM45</xm:sqref>
        </x14:dataValidation>
        <x14:dataValidation type="list" allowBlank="1" showInputMessage="1" showErrorMessage="1" xr:uid="{00000000-0002-0000-0200-00001C000000}">
          <x14:formula1>
            <xm:f>'C:\Users\imarino\Downloads\[208-PLA-Ft-95 Mapa Riesgos de Corrupción_2023_Versión 1-2023 (1).xlsx]FORMULAS'!#REF!</xm:f>
          </x14:formula1>
          <xm:sqref>BH93:BH94 BH99</xm:sqref>
        </x14:dataValidation>
        <x14:dataValidation type="list" allowBlank="1" showInputMessage="1" showErrorMessage="1" xr:uid="{00000000-0002-0000-0200-00001D000000}">
          <x14:formula1>
            <xm:f>'C:\Users\imarino\Downloads\[Mapa de riesgos corrupción V1 SC 2023.xlsx]FORMULAS'!#REF!</xm:f>
          </x14:formula1>
          <xm:sqref>BH27 BH33 BH39</xm:sqref>
        </x14:dataValidation>
        <x14:dataValidation type="list" allowBlank="1" showInputMessage="1" showErrorMessage="1" xr:uid="{00000000-0002-0000-0200-00001E000000}">
          <x14:formula1>
            <xm:f>'[208-PLA-Ft-95 Mapa Riesgos de Corrupción_2022_Versión 1-2023_DMB.xlsx]FORMULAS'!#REF!</xm:f>
          </x14:formula1>
          <xm:sqref>BH9</xm:sqref>
        </x14:dataValidation>
        <x14:dataValidation type="list" allowBlank="1" showInputMessage="1" showErrorMessage="1" xr:uid="{00000000-0002-0000-0200-00001F000000}">
          <x14:formula1>
            <xm:f>'[2. Formulación Mapa Riesgos de Corrupción -2023_v2_CI.xlsx]FORMULAS'!#REF!</xm:f>
          </x14:formula1>
          <xm:sqref>BH63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tint="-0.249977111117893"/>
  </sheetPr>
  <dimension ref="B1:H16"/>
  <sheetViews>
    <sheetView zoomScale="70" zoomScaleNormal="70" workbookViewId="0">
      <selection activeCell="G4" sqref="G4"/>
    </sheetView>
  </sheetViews>
  <sheetFormatPr baseColWidth="10" defaultColWidth="14.28515625" defaultRowHeight="12.75" x14ac:dyDescent="0.2"/>
  <cols>
    <col min="1" max="2" width="14.28515625" style="9"/>
    <col min="3" max="3" width="17" style="9" customWidth="1"/>
    <col min="4" max="4" width="14.28515625" style="9"/>
    <col min="5" max="5" width="46" style="9" customWidth="1"/>
    <col min="6" max="16384" width="14.28515625" style="9"/>
  </cols>
  <sheetData>
    <row r="1" spans="2:8" ht="24" customHeight="1" thickBot="1" x14ac:dyDescent="0.25">
      <c r="B1" s="444" t="s">
        <v>55</v>
      </c>
      <c r="C1" s="445"/>
      <c r="D1" s="445"/>
      <c r="E1" s="445"/>
      <c r="F1" s="446"/>
    </row>
    <row r="2" spans="2:8" ht="16.5" thickBot="1" x14ac:dyDescent="0.3">
      <c r="B2" s="10"/>
      <c r="C2" s="10"/>
      <c r="D2" s="10"/>
      <c r="E2" s="10"/>
      <c r="F2" s="10"/>
    </row>
    <row r="3" spans="2:8" ht="16.5" thickBot="1" x14ac:dyDescent="0.25">
      <c r="B3" s="448" t="s">
        <v>42</v>
      </c>
      <c r="C3" s="449"/>
      <c r="D3" s="449"/>
      <c r="E3" s="18" t="s">
        <v>43</v>
      </c>
      <c r="F3" s="19" t="s">
        <v>44</v>
      </c>
    </row>
    <row r="4" spans="2:8" ht="31.5" x14ac:dyDescent="0.2">
      <c r="B4" s="450" t="s">
        <v>45</v>
      </c>
      <c r="C4" s="452" t="s">
        <v>11</v>
      </c>
      <c r="D4" s="11" t="s">
        <v>12</v>
      </c>
      <c r="E4" s="12" t="s">
        <v>46</v>
      </c>
      <c r="F4" s="13">
        <v>0.25</v>
      </c>
      <c r="G4" s="120"/>
    </row>
    <row r="5" spans="2:8" ht="47.25" x14ac:dyDescent="0.2">
      <c r="B5" s="451"/>
      <c r="C5" s="453"/>
      <c r="D5" s="14" t="s">
        <v>13</v>
      </c>
      <c r="E5" s="15" t="s">
        <v>47</v>
      </c>
      <c r="F5" s="16">
        <v>0.15</v>
      </c>
    </row>
    <row r="6" spans="2:8" ht="47.25" x14ac:dyDescent="0.2">
      <c r="B6" s="451"/>
      <c r="C6" s="453"/>
      <c r="D6" s="14" t="s">
        <v>14</v>
      </c>
      <c r="E6" s="15" t="s">
        <v>48</v>
      </c>
      <c r="F6" s="16">
        <v>0.1</v>
      </c>
    </row>
    <row r="7" spans="2:8" ht="63" x14ac:dyDescent="0.2">
      <c r="B7" s="451"/>
      <c r="C7" s="453" t="s">
        <v>15</v>
      </c>
      <c r="D7" s="14" t="s">
        <v>9</v>
      </c>
      <c r="E7" s="15" t="s">
        <v>49</v>
      </c>
      <c r="F7" s="16">
        <v>0.25</v>
      </c>
    </row>
    <row r="8" spans="2:8" ht="31.5" x14ac:dyDescent="0.2">
      <c r="B8" s="451"/>
      <c r="C8" s="453"/>
      <c r="D8" s="14" t="s">
        <v>8</v>
      </c>
      <c r="E8" s="15" t="s">
        <v>50</v>
      </c>
      <c r="F8" s="16">
        <v>0.15</v>
      </c>
    </row>
    <row r="9" spans="2:8" ht="47.25" x14ac:dyDescent="0.2">
      <c r="B9" s="454" t="s">
        <v>98</v>
      </c>
      <c r="C9" s="456" t="s">
        <v>16</v>
      </c>
      <c r="D9" s="32" t="s">
        <v>17</v>
      </c>
      <c r="E9" s="33" t="s">
        <v>51</v>
      </c>
      <c r="F9" s="34"/>
      <c r="G9" s="31"/>
    </row>
    <row r="10" spans="2:8" ht="63" x14ac:dyDescent="0.2">
      <c r="B10" s="454"/>
      <c r="C10" s="456"/>
      <c r="D10" s="32" t="s">
        <v>18</v>
      </c>
      <c r="E10" s="33" t="s">
        <v>52</v>
      </c>
      <c r="F10" s="35"/>
    </row>
    <row r="11" spans="2:8" ht="47.25" x14ac:dyDescent="0.2">
      <c r="B11" s="454"/>
      <c r="C11" s="456" t="s">
        <v>19</v>
      </c>
      <c r="D11" s="32" t="s">
        <v>20</v>
      </c>
      <c r="E11" s="33" t="s">
        <v>53</v>
      </c>
      <c r="F11" s="34"/>
    </row>
    <row r="12" spans="2:8" ht="47.25" x14ac:dyDescent="0.2">
      <c r="B12" s="454"/>
      <c r="C12" s="456"/>
      <c r="D12" s="32" t="s">
        <v>21</v>
      </c>
      <c r="E12" s="33" t="s">
        <v>54</v>
      </c>
      <c r="F12" s="35"/>
    </row>
    <row r="13" spans="2:8" ht="31.5" x14ac:dyDescent="0.2">
      <c r="B13" s="454"/>
      <c r="C13" s="456" t="s">
        <v>22</v>
      </c>
      <c r="D13" s="32" t="s">
        <v>77</v>
      </c>
      <c r="E13" s="33" t="s">
        <v>80</v>
      </c>
      <c r="F13" s="34"/>
      <c r="H13" s="31"/>
    </row>
    <row r="14" spans="2:8" ht="32.25" thickBot="1" x14ac:dyDescent="0.25">
      <c r="B14" s="455"/>
      <c r="C14" s="457"/>
      <c r="D14" s="36" t="s">
        <v>78</v>
      </c>
      <c r="E14" s="37" t="s">
        <v>79</v>
      </c>
      <c r="F14" s="35"/>
    </row>
    <row r="15" spans="2:8" ht="49.5" customHeight="1" x14ac:dyDescent="0.2">
      <c r="B15" s="447" t="s">
        <v>97</v>
      </c>
      <c r="C15" s="447"/>
      <c r="D15" s="447"/>
      <c r="E15" s="447"/>
      <c r="F15" s="447"/>
    </row>
    <row r="16" spans="2:8" ht="27" customHeight="1" x14ac:dyDescent="0.25">
      <c r="B16" s="1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981"/>
  <sheetViews>
    <sheetView zoomScale="70" zoomScaleNormal="70" workbookViewId="0">
      <selection activeCell="C6" sqref="C6"/>
    </sheetView>
  </sheetViews>
  <sheetFormatPr baseColWidth="10" defaultColWidth="14.42578125" defaultRowHeight="15" x14ac:dyDescent="0.25"/>
  <cols>
    <col min="1" max="1" width="4" customWidth="1"/>
    <col min="2" max="2" width="10" style="89" customWidth="1"/>
    <col min="3" max="3" width="34.140625" customWidth="1"/>
    <col min="4" max="4" width="70.140625" customWidth="1"/>
    <col min="5" max="10" width="18" customWidth="1"/>
    <col min="11" max="23" width="19.140625" customWidth="1"/>
    <col min="24" max="25" width="16.42578125" hidden="1" customWidth="1"/>
    <col min="26" max="27" width="5.28515625" hidden="1" customWidth="1"/>
    <col min="28" max="28" width="4.5703125" hidden="1" customWidth="1"/>
    <col min="29" max="31" width="11" customWidth="1"/>
    <col min="32" max="32" width="30.85546875" customWidth="1"/>
    <col min="36" max="36" width="0" hidden="1" customWidth="1"/>
  </cols>
  <sheetData>
    <row r="1" spans="1:45" s="69" customFormat="1" ht="42" customHeight="1" x14ac:dyDescent="0.2">
      <c r="A1" s="67"/>
      <c r="B1" s="458"/>
      <c r="C1" s="458"/>
      <c r="D1" s="458"/>
      <c r="E1" s="458"/>
      <c r="F1" s="458"/>
      <c r="G1" s="459" t="s">
        <v>243</v>
      </c>
      <c r="H1" s="460"/>
      <c r="I1" s="460"/>
      <c r="J1" s="460"/>
      <c r="K1" s="460"/>
      <c r="L1" s="460"/>
      <c r="M1" s="460"/>
      <c r="N1" s="460"/>
      <c r="O1" s="460"/>
      <c r="P1" s="460"/>
      <c r="Q1" s="460"/>
      <c r="R1" s="460"/>
      <c r="S1" s="460"/>
      <c r="T1" s="460"/>
      <c r="U1" s="460"/>
      <c r="V1" s="460"/>
      <c r="W1" s="460"/>
      <c r="X1" s="460"/>
      <c r="Y1" s="461"/>
      <c r="Z1" s="68"/>
      <c r="AA1" s="68"/>
      <c r="AB1" s="68"/>
      <c r="AC1" s="468" t="s">
        <v>241</v>
      </c>
      <c r="AD1" s="469"/>
      <c r="AE1" s="469"/>
      <c r="AF1" s="470"/>
    </row>
    <row r="2" spans="1:45" s="69" customFormat="1" ht="42" customHeight="1" x14ac:dyDescent="0.2">
      <c r="A2" s="67"/>
      <c r="B2" s="458"/>
      <c r="C2" s="458"/>
      <c r="D2" s="458"/>
      <c r="E2" s="458"/>
      <c r="F2" s="458"/>
      <c r="G2" s="462"/>
      <c r="H2" s="463"/>
      <c r="I2" s="463"/>
      <c r="J2" s="463"/>
      <c r="K2" s="463"/>
      <c r="L2" s="463"/>
      <c r="M2" s="463"/>
      <c r="N2" s="463"/>
      <c r="O2" s="463"/>
      <c r="P2" s="463"/>
      <c r="Q2" s="463"/>
      <c r="R2" s="463"/>
      <c r="S2" s="463"/>
      <c r="T2" s="463"/>
      <c r="U2" s="463"/>
      <c r="V2" s="463"/>
      <c r="W2" s="463"/>
      <c r="X2" s="463"/>
      <c r="Y2" s="464"/>
      <c r="Z2" s="68"/>
      <c r="AA2" s="68"/>
      <c r="AB2" s="68"/>
      <c r="AC2" s="468" t="s">
        <v>240</v>
      </c>
      <c r="AD2" s="469"/>
      <c r="AE2" s="469"/>
      <c r="AF2" s="470"/>
    </row>
    <row r="3" spans="1:45" s="69" customFormat="1" ht="42" customHeight="1" x14ac:dyDescent="0.2">
      <c r="A3" s="67"/>
      <c r="B3" s="458"/>
      <c r="C3" s="458"/>
      <c r="D3" s="458"/>
      <c r="E3" s="458"/>
      <c r="F3" s="458"/>
      <c r="G3" s="465"/>
      <c r="H3" s="466"/>
      <c r="I3" s="466"/>
      <c r="J3" s="466"/>
      <c r="K3" s="466"/>
      <c r="L3" s="466"/>
      <c r="M3" s="466"/>
      <c r="N3" s="466"/>
      <c r="O3" s="466"/>
      <c r="P3" s="466"/>
      <c r="Q3" s="466"/>
      <c r="R3" s="466"/>
      <c r="S3" s="466"/>
      <c r="T3" s="466"/>
      <c r="U3" s="466"/>
      <c r="V3" s="466"/>
      <c r="W3" s="466"/>
      <c r="X3" s="466"/>
      <c r="Y3" s="467"/>
      <c r="Z3" s="68"/>
      <c r="AA3" s="68"/>
      <c r="AB3" s="68"/>
      <c r="AC3" s="468" t="s">
        <v>242</v>
      </c>
      <c r="AD3" s="469"/>
      <c r="AE3" s="469"/>
      <c r="AF3" s="470"/>
    </row>
    <row r="4" spans="1:45" ht="15.75" customHeight="1" thickBot="1" x14ac:dyDescent="0.3">
      <c r="A4" s="70"/>
      <c r="B4" s="71"/>
      <c r="C4" s="71"/>
      <c r="D4" s="72"/>
      <c r="E4" s="72"/>
      <c r="F4" s="70"/>
      <c r="G4" s="70"/>
      <c r="H4" s="70"/>
      <c r="I4" s="70"/>
      <c r="J4" s="70"/>
      <c r="K4" s="70"/>
      <c r="L4" s="70"/>
      <c r="M4" s="70"/>
      <c r="N4" s="70"/>
      <c r="O4" s="70"/>
      <c r="P4" s="70"/>
      <c r="Q4" s="70"/>
      <c r="R4" s="70"/>
      <c r="S4" s="70"/>
      <c r="T4" s="70"/>
      <c r="U4" s="70"/>
      <c r="V4" s="70"/>
      <c r="W4" s="70"/>
      <c r="X4" s="70"/>
      <c r="Y4" s="70"/>
      <c r="Z4" s="70"/>
      <c r="AA4" s="70"/>
      <c r="AB4" s="70"/>
      <c r="AS4" s="73" t="s">
        <v>244</v>
      </c>
    </row>
    <row r="5" spans="1:45" s="81" customFormat="1" ht="111.75" customHeight="1" x14ac:dyDescent="0.25">
      <c r="A5" s="70"/>
      <c r="B5" s="74" t="s">
        <v>245</v>
      </c>
      <c r="C5" s="75" t="s">
        <v>246</v>
      </c>
      <c r="D5" s="75" t="s">
        <v>247</v>
      </c>
      <c r="E5" s="76" t="s">
        <v>248</v>
      </c>
      <c r="F5" s="76" t="s">
        <v>249</v>
      </c>
      <c r="G5" s="76" t="s">
        <v>250</v>
      </c>
      <c r="H5" s="76" t="s">
        <v>251</v>
      </c>
      <c r="I5" s="76" t="s">
        <v>252</v>
      </c>
      <c r="J5" s="76" t="s">
        <v>253</v>
      </c>
      <c r="K5" s="76" t="s">
        <v>254</v>
      </c>
      <c r="L5" s="76" t="s">
        <v>255</v>
      </c>
      <c r="M5" s="76" t="s">
        <v>256</v>
      </c>
      <c r="N5" s="76" t="s">
        <v>257</v>
      </c>
      <c r="O5" s="76" t="s">
        <v>258</v>
      </c>
      <c r="P5" s="76" t="s">
        <v>259</v>
      </c>
      <c r="Q5" s="76" t="s">
        <v>260</v>
      </c>
      <c r="R5" s="76" t="s">
        <v>261</v>
      </c>
      <c r="S5" s="76" t="s">
        <v>262</v>
      </c>
      <c r="T5" s="76" t="s">
        <v>263</v>
      </c>
      <c r="U5" s="76" t="s">
        <v>264</v>
      </c>
      <c r="V5" s="76" t="s">
        <v>265</v>
      </c>
      <c r="W5" s="76" t="s">
        <v>266</v>
      </c>
      <c r="X5" s="77" t="s">
        <v>267</v>
      </c>
      <c r="Y5" s="78" t="s">
        <v>268</v>
      </c>
      <c r="Z5" s="79" t="s">
        <v>62</v>
      </c>
      <c r="AA5" s="79" t="s">
        <v>6</v>
      </c>
      <c r="AB5" s="79" t="s">
        <v>58</v>
      </c>
      <c r="AC5" s="79" t="s">
        <v>62</v>
      </c>
      <c r="AD5" s="79" t="s">
        <v>6</v>
      </c>
      <c r="AE5" s="79" t="s">
        <v>58</v>
      </c>
      <c r="AF5" s="80" t="s">
        <v>269</v>
      </c>
      <c r="AS5" s="81" t="s">
        <v>267</v>
      </c>
    </row>
    <row r="6" spans="1:45" ht="78" customHeight="1" x14ac:dyDescent="0.25">
      <c r="A6" s="70"/>
      <c r="B6" s="97">
        <v>1</v>
      </c>
      <c r="C6" s="98" t="str">
        <f>VLOOKUP(B6,'Mapa Corrupcion'!$A$7:$B$224,2,TRUE)</f>
        <v xml:space="preserve">6. Mejoramiento de Barrios </v>
      </c>
      <c r="D6" s="98" t="str">
        <f>VLOOKUP(B6,'Mapa Corrupcion'!$A$7:$I$224,9,1)</f>
        <v>Posibilidad de investigaciones en contra de la entidad por el favorecimiento a terceros debido al seguimiento poco riguroso del contrato designado de parte de la interventoría y/o la supervisión</v>
      </c>
      <c r="E6" s="83" t="s">
        <v>267</v>
      </c>
      <c r="F6" s="83" t="s">
        <v>267</v>
      </c>
      <c r="G6" s="83" t="s">
        <v>267</v>
      </c>
      <c r="H6" s="83" t="s">
        <v>267</v>
      </c>
      <c r="I6" s="83" t="s">
        <v>267</v>
      </c>
      <c r="J6" s="83" t="s">
        <v>267</v>
      </c>
      <c r="K6" s="83" t="s">
        <v>268</v>
      </c>
      <c r="L6" s="83" t="s">
        <v>268</v>
      </c>
      <c r="M6" s="83" t="s">
        <v>268</v>
      </c>
      <c r="N6" s="83" t="s">
        <v>267</v>
      </c>
      <c r="O6" s="83" t="s">
        <v>267</v>
      </c>
      <c r="P6" s="83" t="s">
        <v>267</v>
      </c>
      <c r="Q6" s="83" t="s">
        <v>267</v>
      </c>
      <c r="R6" s="83" t="s">
        <v>267</v>
      </c>
      <c r="S6" s="83" t="s">
        <v>268</v>
      </c>
      <c r="T6" s="83" t="s">
        <v>268</v>
      </c>
      <c r="U6" s="83" t="s">
        <v>268</v>
      </c>
      <c r="V6" s="83" t="s">
        <v>268</v>
      </c>
      <c r="W6" s="83" t="s">
        <v>268</v>
      </c>
      <c r="X6" s="84">
        <f>COUNTIF(E6:W6,"SI")</f>
        <v>11</v>
      </c>
      <c r="Y6" s="85">
        <f>COUNTIF(E6:X6,"NO")</f>
        <v>8</v>
      </c>
      <c r="Z6" s="86">
        <f>+IF((X6&lt;=20)*AND(X6&gt;=12),19,0)</f>
        <v>0</v>
      </c>
      <c r="AA6" s="86">
        <f>+IF((X6&lt;=12)*AND(X6&gt;=6),11,0)</f>
        <v>11</v>
      </c>
      <c r="AB6" s="86">
        <f>+IF((X6&lt;6),5,0)</f>
        <v>0</v>
      </c>
      <c r="AC6" s="87" t="str">
        <f>IF(COUNTIF(Z6,"=19"),"Catastrófico"," ")</f>
        <v xml:space="preserve"> </v>
      </c>
      <c r="AD6" s="87" t="str">
        <f>IF(COUNTIF(AA6,"=11"),"Mayor"," ")</f>
        <v>Mayor</v>
      </c>
      <c r="AE6" s="87" t="str">
        <f t="shared" ref="AE6:AE41" si="0">IF(COUNTIF(AB6,"=5"),"Moderado"," ")</f>
        <v xml:space="preserve"> </v>
      </c>
      <c r="AF6" s="90" t="s">
        <v>6</v>
      </c>
      <c r="AI6" s="28"/>
      <c r="AJ6" s="73" t="s">
        <v>270</v>
      </c>
      <c r="AS6" t="s">
        <v>268</v>
      </c>
    </row>
    <row r="7" spans="1:45" ht="78" customHeight="1" x14ac:dyDescent="0.25">
      <c r="A7" s="70"/>
      <c r="B7" s="99">
        <v>2</v>
      </c>
      <c r="C7" s="98" t="str">
        <f>VLOOKUP(B7,'Mapa Corrupcion'!$A$7:$B$224,2,TRUE)</f>
        <v>4. Reasentamientos</v>
      </c>
      <c r="D7" s="98" t="str">
        <f>VLOOKUP(B7,'Mapa Corrupcion'!$A$7:$I$224,9,1)</f>
        <v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v>
      </c>
      <c r="E7" s="83" t="s">
        <v>267</v>
      </c>
      <c r="F7" s="83" t="s">
        <v>267</v>
      </c>
      <c r="G7" s="83" t="s">
        <v>267</v>
      </c>
      <c r="H7" s="83" t="s">
        <v>267</v>
      </c>
      <c r="I7" s="83" t="s">
        <v>267</v>
      </c>
      <c r="J7" s="83" t="s">
        <v>267</v>
      </c>
      <c r="K7" s="83" t="s">
        <v>268</v>
      </c>
      <c r="L7" s="83" t="s">
        <v>268</v>
      </c>
      <c r="M7" s="83" t="s">
        <v>268</v>
      </c>
      <c r="N7" s="83" t="s">
        <v>267</v>
      </c>
      <c r="O7" s="83" t="s">
        <v>267</v>
      </c>
      <c r="P7" s="83" t="s">
        <v>267</v>
      </c>
      <c r="Q7" s="83" t="s">
        <v>267</v>
      </c>
      <c r="R7" s="83" t="s">
        <v>267</v>
      </c>
      <c r="S7" s="83" t="s">
        <v>268</v>
      </c>
      <c r="T7" s="83" t="s">
        <v>268</v>
      </c>
      <c r="U7" s="83" t="s">
        <v>268</v>
      </c>
      <c r="V7" s="83" t="s">
        <v>268</v>
      </c>
      <c r="W7" s="83" t="s">
        <v>268</v>
      </c>
      <c r="X7" s="84">
        <f t="shared" ref="X7:X41" si="1">COUNTIF(E7:W7,"SI")</f>
        <v>11</v>
      </c>
      <c r="Y7" s="85">
        <f t="shared" ref="Y7:Y41" si="2">COUNTIF(E7:X7,"NO")</f>
        <v>8</v>
      </c>
      <c r="Z7" s="86">
        <f t="shared" ref="Z7:Z41" si="3">+IF((X7&lt;=20)*AND(X7&gt;=12),19,0)</f>
        <v>0</v>
      </c>
      <c r="AA7" s="86">
        <f t="shared" ref="AA7:AA41" si="4">+IF((X7&lt;=12)*AND(X7&gt;=6),11,0)</f>
        <v>11</v>
      </c>
      <c r="AB7" s="86">
        <f t="shared" ref="AB7:AB41" si="5">+IF((X7&lt;6),5,0)</f>
        <v>0</v>
      </c>
      <c r="AC7" s="87" t="str">
        <f t="shared" ref="AC7:AC41" si="6">IF(COUNTIF(Z7,"=19"),"Catastrófico"," ")</f>
        <v xml:space="preserve"> </v>
      </c>
      <c r="AD7" s="87" t="str">
        <f t="shared" ref="AD7:AD41" si="7">IF(COUNTIF(AA7,"=11"),"Mayor"," ")</f>
        <v>Mayor</v>
      </c>
      <c r="AE7" s="87" t="str">
        <f t="shared" si="0"/>
        <v xml:space="preserve"> </v>
      </c>
      <c r="AF7" s="90" t="s">
        <v>6</v>
      </c>
      <c r="AI7" s="28"/>
      <c r="AJ7" s="73" t="s">
        <v>267</v>
      </c>
    </row>
    <row r="8" spans="1:45" ht="78" customHeight="1" x14ac:dyDescent="0.25">
      <c r="A8" s="70"/>
      <c r="B8" s="99">
        <v>3</v>
      </c>
      <c r="C8" s="98" t="str">
        <f>VLOOKUP(B8,'Mapa Corrupcion'!$A$7:$B$224,2,TRUE)</f>
        <v>3. Prevención del Daño Antijurídico y Representación Judicial</v>
      </c>
      <c r="D8" s="98" t="str">
        <f>VLOOKUP(B8,'Mapa Corrupcion'!$A$7:$I$224,9,1)</f>
        <v>Posibilidad de manipular la información y/u omisión intencional de actuaciones judiciales o administrativas, a fin de favorecer intereses particulares, generando posibles sanciones o afectaciones de tipo legal para la entidad.</v>
      </c>
      <c r="E8" s="83" t="s">
        <v>267</v>
      </c>
      <c r="F8" s="83" t="s">
        <v>267</v>
      </c>
      <c r="G8" s="83" t="s">
        <v>267</v>
      </c>
      <c r="H8" s="83" t="s">
        <v>267</v>
      </c>
      <c r="I8" s="83" t="s">
        <v>267</v>
      </c>
      <c r="J8" s="83" t="s">
        <v>267</v>
      </c>
      <c r="K8" s="83" t="s">
        <v>268</v>
      </c>
      <c r="L8" s="83" t="s">
        <v>268</v>
      </c>
      <c r="M8" s="83" t="s">
        <v>268</v>
      </c>
      <c r="N8" s="83" t="s">
        <v>267</v>
      </c>
      <c r="O8" s="83" t="s">
        <v>267</v>
      </c>
      <c r="P8" s="83" t="s">
        <v>267</v>
      </c>
      <c r="Q8" s="83" t="s">
        <v>267</v>
      </c>
      <c r="R8" s="83" t="s">
        <v>267</v>
      </c>
      <c r="S8" s="83" t="s">
        <v>268</v>
      </c>
      <c r="T8" s="83" t="s">
        <v>268</v>
      </c>
      <c r="U8" s="83" t="s">
        <v>268</v>
      </c>
      <c r="V8" s="83" t="s">
        <v>268</v>
      </c>
      <c r="W8" s="83" t="s">
        <v>268</v>
      </c>
      <c r="X8" s="84">
        <f>COUNTIF(E8:W8,"SI")</f>
        <v>11</v>
      </c>
      <c r="Y8" s="85">
        <f>COUNTIF(E8:X8,"NO")</f>
        <v>8</v>
      </c>
      <c r="Z8" s="86">
        <f>+IF((X8&lt;=20)*AND(X8&gt;=12),19,0)</f>
        <v>0</v>
      </c>
      <c r="AA8" s="86">
        <f>+IF((X8&lt;=12)*AND(X8&gt;=6),11,0)</f>
        <v>11</v>
      </c>
      <c r="AB8" s="86">
        <f>+IF((X8&lt;6),5,0)</f>
        <v>0</v>
      </c>
      <c r="AC8" s="87" t="str">
        <f>IF(COUNTIF(Z8,"=19"),"Catastrófico"," ")</f>
        <v xml:space="preserve"> </v>
      </c>
      <c r="AD8" s="87" t="str">
        <f>IF(COUNTIF(AA8,"=11"),"Mayor"," ")</f>
        <v>Mayor</v>
      </c>
      <c r="AE8" s="87" t="str">
        <f>IF(COUNTIF(AB8,"=5"),"Moderado"," ")</f>
        <v xml:space="preserve"> </v>
      </c>
      <c r="AF8" s="90" t="s">
        <v>6</v>
      </c>
      <c r="AI8" s="28"/>
      <c r="AJ8" s="73" t="s">
        <v>267</v>
      </c>
    </row>
    <row r="9" spans="1:45" ht="78" customHeight="1" x14ac:dyDescent="0.25">
      <c r="A9" s="70"/>
      <c r="B9" s="99">
        <v>4</v>
      </c>
      <c r="C9" s="98" t="str">
        <f>VLOOKUP(B9,'Mapa Corrupcion'!$A$7:$B$224,2,TRUE)</f>
        <v>8. Servicio al Ciudadano</v>
      </c>
      <c r="D9" s="98" t="str">
        <f>VLOOKUP(B9,'Mapa Corrupcion'!$A$7:$I$224,9,1)</f>
        <v>Posibilidad de cobros indebidos o intermediación innecesaria de los tramites y/o servicios de la Caja de la Vivienda Popular por parte de funcionarios y/o contratistas  buscando obtener un beneficio propio o para terceros, generando daño reputacional a la entidad.</v>
      </c>
      <c r="E9" s="83" t="s">
        <v>267</v>
      </c>
      <c r="F9" s="83" t="s">
        <v>267</v>
      </c>
      <c r="G9" s="83" t="s">
        <v>267</v>
      </c>
      <c r="H9" s="83" t="s">
        <v>267</v>
      </c>
      <c r="I9" s="83" t="s">
        <v>267</v>
      </c>
      <c r="J9" s="83" t="s">
        <v>267</v>
      </c>
      <c r="K9" s="83" t="s">
        <v>268</v>
      </c>
      <c r="L9" s="83" t="s">
        <v>268</v>
      </c>
      <c r="M9" s="83" t="s">
        <v>268</v>
      </c>
      <c r="N9" s="83" t="s">
        <v>267</v>
      </c>
      <c r="O9" s="83" t="s">
        <v>267</v>
      </c>
      <c r="P9" s="83" t="s">
        <v>267</v>
      </c>
      <c r="Q9" s="83" t="s">
        <v>267</v>
      </c>
      <c r="R9" s="83" t="s">
        <v>267</v>
      </c>
      <c r="S9" s="83" t="s">
        <v>268</v>
      </c>
      <c r="T9" s="83" t="s">
        <v>268</v>
      </c>
      <c r="U9" s="83" t="s">
        <v>268</v>
      </c>
      <c r="V9" s="83" t="s">
        <v>268</v>
      </c>
      <c r="W9" s="83" t="s">
        <v>268</v>
      </c>
      <c r="X9" s="84">
        <f t="shared" si="1"/>
        <v>11</v>
      </c>
      <c r="Y9" s="85">
        <f t="shared" si="2"/>
        <v>8</v>
      </c>
      <c r="Z9" s="86">
        <f t="shared" si="3"/>
        <v>0</v>
      </c>
      <c r="AA9" s="86">
        <f t="shared" si="4"/>
        <v>11</v>
      </c>
      <c r="AB9" s="86">
        <f t="shared" si="5"/>
        <v>0</v>
      </c>
      <c r="AC9" s="87" t="str">
        <f t="shared" si="6"/>
        <v xml:space="preserve"> </v>
      </c>
      <c r="AD9" s="87" t="str">
        <f t="shared" si="7"/>
        <v>Mayor</v>
      </c>
      <c r="AE9" s="87" t="str">
        <f t="shared" si="0"/>
        <v xml:space="preserve"> </v>
      </c>
      <c r="AF9" s="90" t="s">
        <v>6</v>
      </c>
      <c r="AI9" s="28"/>
    </row>
    <row r="10" spans="1:45" ht="78" customHeight="1" x14ac:dyDescent="0.25">
      <c r="A10" s="70"/>
      <c r="B10" s="99">
        <v>5</v>
      </c>
      <c r="C10" s="98" t="str">
        <f>VLOOKUP(B10,'Mapa Corrupcion'!$A$7:$B$224,2,TRUE)</f>
        <v>13. Adquisición de Bienes y Servicios</v>
      </c>
      <c r="D10" s="98" t="str">
        <f>VLOOKUP(B10,'Mapa Corrupcion'!$A$7:$I$224,9,1)</f>
        <v>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v>
      </c>
      <c r="E10" s="83" t="s">
        <v>267</v>
      </c>
      <c r="F10" s="83" t="s">
        <v>267</v>
      </c>
      <c r="G10" s="83" t="s">
        <v>267</v>
      </c>
      <c r="H10" s="83" t="s">
        <v>267</v>
      </c>
      <c r="I10" s="83" t="s">
        <v>267</v>
      </c>
      <c r="J10" s="83" t="s">
        <v>267</v>
      </c>
      <c r="K10" s="83" t="s">
        <v>268</v>
      </c>
      <c r="L10" s="83" t="s">
        <v>268</v>
      </c>
      <c r="M10" s="83" t="s">
        <v>268</v>
      </c>
      <c r="N10" s="83" t="s">
        <v>267</v>
      </c>
      <c r="O10" s="83" t="s">
        <v>267</v>
      </c>
      <c r="P10" s="83" t="s">
        <v>267</v>
      </c>
      <c r="Q10" s="83" t="s">
        <v>267</v>
      </c>
      <c r="R10" s="83" t="s">
        <v>267</v>
      </c>
      <c r="S10" s="83" t="s">
        <v>268</v>
      </c>
      <c r="T10" s="83" t="s">
        <v>268</v>
      </c>
      <c r="U10" s="83" t="s">
        <v>268</v>
      </c>
      <c r="V10" s="83" t="s">
        <v>268</v>
      </c>
      <c r="W10" s="83" t="s">
        <v>268</v>
      </c>
      <c r="X10" s="84">
        <f>COUNTIF(E10:W10,"SI")</f>
        <v>11</v>
      </c>
      <c r="Y10" s="85">
        <f>COUNTIF(E10:X10,"NO")</f>
        <v>8</v>
      </c>
      <c r="Z10" s="86">
        <f>+IF((X10&lt;=20)*AND(X10&gt;=12),19,0)</f>
        <v>0</v>
      </c>
      <c r="AA10" s="86">
        <f>+IF((X10&lt;=12)*AND(X10&gt;=6),11,0)</f>
        <v>11</v>
      </c>
      <c r="AB10" s="86">
        <f>+IF((X10&lt;6),5,0)</f>
        <v>0</v>
      </c>
      <c r="AC10" s="87" t="str">
        <f>IF(COUNTIF(Z10,"=19"),"Catastrófico"," ")</f>
        <v xml:space="preserve"> </v>
      </c>
      <c r="AD10" s="87" t="str">
        <f>IF(COUNTIF(AA10,"=11"),"Mayor"," ")</f>
        <v>Mayor</v>
      </c>
      <c r="AE10" s="87" t="str">
        <f>IF(COUNTIF(AB10,"=5"),"Moderado"," ")</f>
        <v xml:space="preserve"> </v>
      </c>
      <c r="AF10" s="90" t="s">
        <v>6</v>
      </c>
      <c r="AI10" s="28"/>
    </row>
    <row r="11" spans="1:45" ht="78" customHeight="1" x14ac:dyDescent="0.25">
      <c r="A11" s="70"/>
      <c r="B11" s="99">
        <v>6</v>
      </c>
      <c r="C11" s="98" t="str">
        <f>VLOOKUP(B11,'Mapa Corrupcion'!$A$7:$B$224,2,TRUE)</f>
        <v>13. Adquisición de Bienes y Servicios</v>
      </c>
      <c r="D11" s="98" t="str">
        <f>VLOOKUP(B11,'Mapa Corrupcion'!$A$7:$I$224,9,1)</f>
        <v>Posibilidad de validar documentos elaborados de manera fraudulenta y/o sin acatar la normatividad vigente por parte del funcionario y/o contratista para favorecer a un tercero generando mala imagen a la Entidad y/o perdida de credibilidad.</v>
      </c>
      <c r="E11" s="83" t="s">
        <v>267</v>
      </c>
      <c r="F11" s="83" t="s">
        <v>267</v>
      </c>
      <c r="G11" s="83" t="s">
        <v>267</v>
      </c>
      <c r="H11" s="83" t="s">
        <v>267</v>
      </c>
      <c r="I11" s="83" t="s">
        <v>267</v>
      </c>
      <c r="J11" s="83" t="s">
        <v>267</v>
      </c>
      <c r="K11" s="83" t="s">
        <v>268</v>
      </c>
      <c r="L11" s="83" t="s">
        <v>268</v>
      </c>
      <c r="M11" s="83" t="s">
        <v>268</v>
      </c>
      <c r="N11" s="83" t="s">
        <v>267</v>
      </c>
      <c r="O11" s="83" t="s">
        <v>267</v>
      </c>
      <c r="P11" s="83" t="s">
        <v>267</v>
      </c>
      <c r="Q11" s="83" t="s">
        <v>267</v>
      </c>
      <c r="R11" s="83" t="s">
        <v>267</v>
      </c>
      <c r="S11" s="83" t="s">
        <v>268</v>
      </c>
      <c r="T11" s="83" t="s">
        <v>268</v>
      </c>
      <c r="U11" s="83" t="s">
        <v>268</v>
      </c>
      <c r="V11" s="83" t="s">
        <v>268</v>
      </c>
      <c r="W11" s="83" t="s">
        <v>268</v>
      </c>
      <c r="X11" s="84">
        <f>COUNTIF(E11:W11,"SI")</f>
        <v>11</v>
      </c>
      <c r="Y11" s="85">
        <f>COUNTIF(E11:X11,"NO")</f>
        <v>8</v>
      </c>
      <c r="Z11" s="86">
        <f>+IF((X11&lt;=20)*AND(X11&gt;=12),19,0)</f>
        <v>0</v>
      </c>
      <c r="AA11" s="86">
        <f>+IF((X11&lt;=12)*AND(X11&gt;=6),11,0)</f>
        <v>11</v>
      </c>
      <c r="AB11" s="86">
        <f>+IF((X11&lt;6),5,0)</f>
        <v>0</v>
      </c>
      <c r="AC11" s="87" t="str">
        <f>IF(COUNTIF(Z11,"=19"),"Catastrófico"," ")</f>
        <v xml:space="preserve"> </v>
      </c>
      <c r="AD11" s="87" t="str">
        <f>IF(COUNTIF(AA11,"=11"),"Mayor"," ")</f>
        <v>Mayor</v>
      </c>
      <c r="AE11" s="87" t="str">
        <f>IF(COUNTIF(AB11,"=5"),"Moderado"," ")</f>
        <v xml:space="preserve"> </v>
      </c>
      <c r="AF11" s="90" t="s">
        <v>6</v>
      </c>
      <c r="AI11" s="28"/>
    </row>
    <row r="12" spans="1:45" ht="78" customHeight="1" x14ac:dyDescent="0.25">
      <c r="A12" s="70"/>
      <c r="B12" s="99">
        <v>7</v>
      </c>
      <c r="C12" s="98" t="str">
        <f>VLOOKUP(B12,'Mapa Corrupcion'!$A$7:$B$224,2,TRUE)</f>
        <v xml:space="preserve">15. Gestión de Control Disciplinario Interno </v>
      </c>
      <c r="D12" s="98" t="str">
        <f>VLOOKUP(B12,'Mapa Corrupcion'!$A$7:$I$224,9,1)</f>
        <v xml:space="preserve">Posibilidad de expedir actos administrativos sin el debido proceso favoreciendo o desfavoreciendo a terceros por parte de la Oficina de Control Disciplinario Interno </v>
      </c>
      <c r="E12" s="83" t="s">
        <v>267</v>
      </c>
      <c r="F12" s="83" t="s">
        <v>267</v>
      </c>
      <c r="G12" s="83" t="s">
        <v>267</v>
      </c>
      <c r="H12" s="83" t="s">
        <v>267</v>
      </c>
      <c r="I12" s="83" t="s">
        <v>267</v>
      </c>
      <c r="J12" s="83" t="s">
        <v>267</v>
      </c>
      <c r="K12" s="83" t="s">
        <v>268</v>
      </c>
      <c r="L12" s="83" t="s">
        <v>268</v>
      </c>
      <c r="M12" s="83" t="s">
        <v>268</v>
      </c>
      <c r="N12" s="83" t="s">
        <v>267</v>
      </c>
      <c r="O12" s="83" t="s">
        <v>267</v>
      </c>
      <c r="P12" s="83" t="s">
        <v>267</v>
      </c>
      <c r="Q12" s="83" t="s">
        <v>267</v>
      </c>
      <c r="R12" s="83" t="s">
        <v>267</v>
      </c>
      <c r="S12" s="83" t="s">
        <v>268</v>
      </c>
      <c r="T12" s="83" t="s">
        <v>268</v>
      </c>
      <c r="U12" s="83" t="s">
        <v>268</v>
      </c>
      <c r="V12" s="83" t="s">
        <v>268</v>
      </c>
      <c r="W12" s="83" t="s">
        <v>268</v>
      </c>
      <c r="X12" s="84">
        <f>COUNTIF(E12:W12,"SI")</f>
        <v>11</v>
      </c>
      <c r="Y12" s="85">
        <f>COUNTIF(E12:X12,"NO")</f>
        <v>8</v>
      </c>
      <c r="Z12" s="86">
        <f>+IF((X12&lt;=20)*AND(X12&gt;=12),19,0)</f>
        <v>0</v>
      </c>
      <c r="AA12" s="86">
        <f>+IF((X12&lt;=12)*AND(X12&gt;=6),11,0)</f>
        <v>11</v>
      </c>
      <c r="AB12" s="86">
        <f>+IF((X12&lt;6),5,0)</f>
        <v>0</v>
      </c>
      <c r="AC12" s="87" t="str">
        <f>IF(COUNTIF(Z12,"=19"),"Catastrófico"," ")</f>
        <v xml:space="preserve"> </v>
      </c>
      <c r="AD12" s="87" t="str">
        <f>IF(COUNTIF(AA12,"=11"),"Mayor"," ")</f>
        <v>Mayor</v>
      </c>
      <c r="AE12" s="87" t="str">
        <f>IF(COUNTIF(AB12,"=5"),"Moderado"," ")</f>
        <v xml:space="preserve"> </v>
      </c>
      <c r="AF12" s="90" t="s">
        <v>6</v>
      </c>
    </row>
    <row r="13" spans="1:45" ht="78" customHeight="1" x14ac:dyDescent="0.25">
      <c r="A13" s="70"/>
      <c r="B13" s="99">
        <v>8</v>
      </c>
      <c r="C13" s="98" t="str">
        <f>VLOOKUP(B13,'Mapa Corrupcion'!$A$7:$B$224,2,TRUE)</f>
        <v>10. Gestión Financiera</v>
      </c>
      <c r="D13" s="98" t="str">
        <f>VLOOKUP(B13,'Mapa Corrupcion'!$A$7:$I$224,9,1)</f>
        <v xml:space="preserve">
Posibilidad del manejo inadecuado de los recursos de tesorería por el desconocimiento de los procedimientos e instructivos establecidos por la entidad con el propósito de generar una destinación inadecuada de los recursos favoreciendo a terceros. </v>
      </c>
      <c r="E13" s="83" t="s">
        <v>267</v>
      </c>
      <c r="F13" s="83" t="s">
        <v>267</v>
      </c>
      <c r="G13" s="83" t="s">
        <v>267</v>
      </c>
      <c r="H13" s="83" t="s">
        <v>267</v>
      </c>
      <c r="I13" s="83" t="s">
        <v>267</v>
      </c>
      <c r="J13" s="83" t="s">
        <v>267</v>
      </c>
      <c r="K13" s="83" t="s">
        <v>268</v>
      </c>
      <c r="L13" s="83" t="s">
        <v>268</v>
      </c>
      <c r="M13" s="83" t="s">
        <v>268</v>
      </c>
      <c r="N13" s="83" t="s">
        <v>267</v>
      </c>
      <c r="O13" s="83" t="s">
        <v>267</v>
      </c>
      <c r="P13" s="83" t="s">
        <v>267</v>
      </c>
      <c r="Q13" s="83" t="s">
        <v>267</v>
      </c>
      <c r="R13" s="83" t="s">
        <v>267</v>
      </c>
      <c r="S13" s="83" t="s">
        <v>268</v>
      </c>
      <c r="T13" s="83" t="s">
        <v>268</v>
      </c>
      <c r="U13" s="83" t="s">
        <v>268</v>
      </c>
      <c r="V13" s="83" t="s">
        <v>268</v>
      </c>
      <c r="W13" s="83" t="s">
        <v>268</v>
      </c>
      <c r="X13" s="84">
        <f>COUNTIF(E13:W13,"SI")</f>
        <v>11</v>
      </c>
      <c r="Y13" s="85">
        <f>COUNTIF(E13:X13,"NO")</f>
        <v>8</v>
      </c>
      <c r="Z13" s="86">
        <f>+IF((X13&lt;=20)*AND(X13&gt;=12),19,0)</f>
        <v>0</v>
      </c>
      <c r="AA13" s="86">
        <f>+IF((X13&lt;=12)*AND(X13&gt;=6),11,0)</f>
        <v>11</v>
      </c>
      <c r="AB13" s="86">
        <f>+IF((X13&lt;6),5,0)</f>
        <v>0</v>
      </c>
      <c r="AC13" s="87" t="str">
        <f>IF(COUNTIF(Z13,"=19"),"Catastrófico"," ")</f>
        <v xml:space="preserve"> </v>
      </c>
      <c r="AD13" s="87" t="str">
        <f>IF(COUNTIF(AA13,"=11"),"Mayor"," ")</f>
        <v>Mayor</v>
      </c>
      <c r="AE13" s="87" t="str">
        <f>IF(COUNTIF(AB13,"=5"),"Moderado"," ")</f>
        <v xml:space="preserve"> </v>
      </c>
      <c r="AF13" s="90" t="s">
        <v>6</v>
      </c>
    </row>
    <row r="14" spans="1:45" ht="78" customHeight="1" x14ac:dyDescent="0.25">
      <c r="A14" s="70"/>
      <c r="B14" s="99">
        <v>9</v>
      </c>
      <c r="C14" s="98" t="str">
        <f>VLOOKUP(B14,'Mapa Corrupcion'!$A$7:$B$224,2,TRUE)</f>
        <v>12. Gestión del Talento Humano</v>
      </c>
      <c r="D14" s="98" t="str">
        <f>VLOOKUP(B14,'Mapa Corrupcion'!$A$7:$I$224,9,1)</f>
        <v>Posibilidad de ajustar y/u omitir requerimientos específicos en la revisión de documentos aportados por la persona a vincular o contratar, de manera intencional para dar cumplimiento de los requisitos del proceso de talento humano, buscando un beneficio privado.</v>
      </c>
      <c r="E14" s="83" t="s">
        <v>267</v>
      </c>
      <c r="F14" s="83" t="s">
        <v>267</v>
      </c>
      <c r="G14" s="83" t="s">
        <v>267</v>
      </c>
      <c r="H14" s="83" t="s">
        <v>267</v>
      </c>
      <c r="I14" s="83" t="s">
        <v>267</v>
      </c>
      <c r="J14" s="83" t="s">
        <v>267</v>
      </c>
      <c r="K14" s="83" t="s">
        <v>268</v>
      </c>
      <c r="L14" s="83" t="s">
        <v>268</v>
      </c>
      <c r="M14" s="83" t="s">
        <v>268</v>
      </c>
      <c r="N14" s="83" t="s">
        <v>267</v>
      </c>
      <c r="O14" s="83" t="s">
        <v>267</v>
      </c>
      <c r="P14" s="83" t="s">
        <v>267</v>
      </c>
      <c r="Q14" s="83" t="s">
        <v>267</v>
      </c>
      <c r="R14" s="83" t="s">
        <v>267</v>
      </c>
      <c r="S14" s="83" t="s">
        <v>268</v>
      </c>
      <c r="T14" s="83" t="s">
        <v>268</v>
      </c>
      <c r="U14" s="83" t="s">
        <v>268</v>
      </c>
      <c r="V14" s="83" t="s">
        <v>268</v>
      </c>
      <c r="W14" s="83" t="s">
        <v>268</v>
      </c>
      <c r="X14" s="84">
        <f t="shared" si="1"/>
        <v>11</v>
      </c>
      <c r="Y14" s="85">
        <f t="shared" si="2"/>
        <v>8</v>
      </c>
      <c r="Z14" s="86">
        <f t="shared" si="3"/>
        <v>0</v>
      </c>
      <c r="AA14" s="86">
        <f t="shared" si="4"/>
        <v>11</v>
      </c>
      <c r="AB14" s="86">
        <f t="shared" si="5"/>
        <v>0</v>
      </c>
      <c r="AC14" s="87" t="str">
        <f t="shared" si="6"/>
        <v xml:space="preserve"> </v>
      </c>
      <c r="AD14" s="87" t="str">
        <f t="shared" si="7"/>
        <v>Mayor</v>
      </c>
      <c r="AE14" s="87" t="str">
        <f t="shared" si="0"/>
        <v xml:space="preserve"> </v>
      </c>
      <c r="AF14" s="90" t="s">
        <v>6</v>
      </c>
    </row>
    <row r="15" spans="1:45" ht="78" customHeight="1" x14ac:dyDescent="0.25">
      <c r="A15" s="70"/>
      <c r="B15" s="99">
        <v>10</v>
      </c>
      <c r="C15" s="98" t="str">
        <f>VLOOKUP(B15,'Mapa Corrupcion'!$A$7:$B$224,2,TRUE)</f>
        <v>16. Evaluación de la Gestión</v>
      </c>
      <c r="D15" s="98" t="str">
        <f>VLOOKUP(B15,'Mapa Corrupcion'!$A$7:$I$224,9,1)</f>
        <v>Posibilidad de omitir o modificar los resultados de las evaluaciones Independientes realizadas por el equipo auditor de la Caja de la Vivienda Popular a conveniencia propia o de terceros, con el fin de desviar la gestión pública mediante el uso indebido del poder.</v>
      </c>
      <c r="E15" s="83" t="s">
        <v>267</v>
      </c>
      <c r="F15" s="83" t="s">
        <v>267</v>
      </c>
      <c r="G15" s="83" t="s">
        <v>267</v>
      </c>
      <c r="H15" s="83" t="s">
        <v>267</v>
      </c>
      <c r="I15" s="83" t="s">
        <v>267</v>
      </c>
      <c r="J15" s="83" t="s">
        <v>267</v>
      </c>
      <c r="K15" s="83" t="s">
        <v>268</v>
      </c>
      <c r="L15" s="83" t="s">
        <v>268</v>
      </c>
      <c r="M15" s="83" t="s">
        <v>268</v>
      </c>
      <c r="N15" s="83" t="s">
        <v>267</v>
      </c>
      <c r="O15" s="83" t="s">
        <v>267</v>
      </c>
      <c r="P15" s="83" t="s">
        <v>267</v>
      </c>
      <c r="Q15" s="83" t="s">
        <v>267</v>
      </c>
      <c r="R15" s="83" t="s">
        <v>267</v>
      </c>
      <c r="S15" s="83" t="s">
        <v>268</v>
      </c>
      <c r="T15" s="83" t="s">
        <v>268</v>
      </c>
      <c r="U15" s="83" t="s">
        <v>268</v>
      </c>
      <c r="V15" s="83" t="s">
        <v>268</v>
      </c>
      <c r="W15" s="83" t="s">
        <v>268</v>
      </c>
      <c r="X15" s="84">
        <f t="shared" si="1"/>
        <v>11</v>
      </c>
      <c r="Y15" s="85">
        <f t="shared" si="2"/>
        <v>8</v>
      </c>
      <c r="Z15" s="86">
        <f t="shared" si="3"/>
        <v>0</v>
      </c>
      <c r="AA15" s="86">
        <f t="shared" si="4"/>
        <v>11</v>
      </c>
      <c r="AB15" s="86">
        <f t="shared" si="5"/>
        <v>0</v>
      </c>
      <c r="AC15" s="87" t="str">
        <f t="shared" si="6"/>
        <v xml:space="preserve"> </v>
      </c>
      <c r="AD15" s="87" t="str">
        <f t="shared" si="7"/>
        <v>Mayor</v>
      </c>
      <c r="AE15" s="87" t="str">
        <f t="shared" si="0"/>
        <v xml:space="preserve"> </v>
      </c>
      <c r="AF15" s="90" t="s">
        <v>6</v>
      </c>
    </row>
    <row r="16" spans="1:45" ht="78" customHeight="1" x14ac:dyDescent="0.25">
      <c r="A16" s="70"/>
      <c r="B16" s="99">
        <v>11</v>
      </c>
      <c r="C16" s="98" t="str">
        <f>VLOOKUP(B16,'Mapa Corrupcion'!$A$7:$B$224,2,TRUE)</f>
        <v>7. Urbanizaciones y Titulación</v>
      </c>
      <c r="D16" s="98" t="str">
        <f>VLOOKUP(B16,'Mapa Corrupcion'!$A$7:$I$224,9,1)</f>
        <v xml:space="preserve">Posibilidad de generar sobrecostos con el fin de favorecer el interés privado mediante la alteración en los cronogramas de obra lo cual cambia las condiciones establecidas para la entrega de los proyectos constructivos de la dirección de Urbanizaciones y Titulación, generando posibles favorecimientos a terceros mediante. </v>
      </c>
      <c r="E16" s="83" t="s">
        <v>268</v>
      </c>
      <c r="F16" s="83" t="s">
        <v>268</v>
      </c>
      <c r="G16" s="83" t="s">
        <v>267</v>
      </c>
      <c r="H16" s="83" t="s">
        <v>267</v>
      </c>
      <c r="I16" s="83" t="s">
        <v>268</v>
      </c>
      <c r="J16" s="83" t="s">
        <v>268</v>
      </c>
      <c r="K16" s="83" t="s">
        <v>268</v>
      </c>
      <c r="L16" s="83" t="s">
        <v>268</v>
      </c>
      <c r="M16" s="83" t="s">
        <v>268</v>
      </c>
      <c r="N16" s="83" t="s">
        <v>268</v>
      </c>
      <c r="O16" s="83" t="s">
        <v>267</v>
      </c>
      <c r="P16" s="83" t="s">
        <v>267</v>
      </c>
      <c r="Q16" s="83" t="s">
        <v>267</v>
      </c>
      <c r="R16" s="83" t="s">
        <v>268</v>
      </c>
      <c r="S16" s="83" t="s">
        <v>268</v>
      </c>
      <c r="T16" s="83" t="s">
        <v>268</v>
      </c>
      <c r="U16" s="83" t="s">
        <v>268</v>
      </c>
      <c r="V16" s="83" t="s">
        <v>268</v>
      </c>
      <c r="W16" s="83" t="s">
        <v>268</v>
      </c>
      <c r="X16" s="84">
        <f t="shared" si="1"/>
        <v>5</v>
      </c>
      <c r="Y16" s="85">
        <f t="shared" si="2"/>
        <v>14</v>
      </c>
      <c r="Z16" s="86">
        <f t="shared" si="3"/>
        <v>0</v>
      </c>
      <c r="AA16" s="86">
        <f t="shared" si="4"/>
        <v>0</v>
      </c>
      <c r="AB16" s="86">
        <f t="shared" si="5"/>
        <v>5</v>
      </c>
      <c r="AC16" s="87" t="str">
        <f t="shared" si="6"/>
        <v xml:space="preserve"> </v>
      </c>
      <c r="AD16" s="87" t="str">
        <f t="shared" si="7"/>
        <v xml:space="preserve"> </v>
      </c>
      <c r="AE16" s="87" t="str">
        <f t="shared" si="0"/>
        <v>Moderado</v>
      </c>
      <c r="AF16" s="90" t="s">
        <v>58</v>
      </c>
    </row>
    <row r="17" spans="1:32" ht="78" customHeight="1" x14ac:dyDescent="0.25">
      <c r="A17" s="70"/>
      <c r="B17" s="99">
        <v>12</v>
      </c>
      <c r="C17" s="98" t="str">
        <f>VLOOKUP(B17,'Mapa Corrupcion'!$A$7:$B$224,2,TRUE)</f>
        <v>11. Gestión Documental</v>
      </c>
      <c r="D17" s="98" t="str">
        <f>VLOOKUP(B17,'Mapa Corrupcion'!$A$7:$I$224,9,1)</f>
        <v>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v>
      </c>
      <c r="E17" s="83" t="s">
        <v>268</v>
      </c>
      <c r="F17" s="83" t="s">
        <v>268</v>
      </c>
      <c r="G17" s="83" t="s">
        <v>267</v>
      </c>
      <c r="H17" s="83" t="s">
        <v>267</v>
      </c>
      <c r="I17" s="83" t="s">
        <v>268</v>
      </c>
      <c r="J17" s="83" t="s">
        <v>268</v>
      </c>
      <c r="K17" s="83" t="s">
        <v>268</v>
      </c>
      <c r="L17" s="83" t="s">
        <v>268</v>
      </c>
      <c r="M17" s="83" t="s">
        <v>268</v>
      </c>
      <c r="N17" s="83" t="s">
        <v>267</v>
      </c>
      <c r="O17" s="83" t="s">
        <v>268</v>
      </c>
      <c r="P17" s="83" t="s">
        <v>267</v>
      </c>
      <c r="Q17" s="83" t="s">
        <v>267</v>
      </c>
      <c r="R17" s="83" t="s">
        <v>268</v>
      </c>
      <c r="S17" s="83" t="s">
        <v>268</v>
      </c>
      <c r="T17" s="83" t="s">
        <v>268</v>
      </c>
      <c r="U17" s="83" t="s">
        <v>268</v>
      </c>
      <c r="V17" s="83" t="s">
        <v>268</v>
      </c>
      <c r="W17" s="83" t="s">
        <v>268</v>
      </c>
      <c r="X17" s="84">
        <f t="shared" si="1"/>
        <v>5</v>
      </c>
      <c r="Y17" s="85">
        <f t="shared" si="2"/>
        <v>14</v>
      </c>
      <c r="Z17" s="86">
        <f t="shared" si="3"/>
        <v>0</v>
      </c>
      <c r="AA17" s="86">
        <f t="shared" si="4"/>
        <v>0</v>
      </c>
      <c r="AB17" s="86">
        <f t="shared" si="5"/>
        <v>5</v>
      </c>
      <c r="AC17" s="87" t="str">
        <f t="shared" si="6"/>
        <v xml:space="preserve"> </v>
      </c>
      <c r="AD17" s="87" t="str">
        <f t="shared" si="7"/>
        <v xml:space="preserve"> </v>
      </c>
      <c r="AE17" s="87" t="str">
        <f t="shared" si="0"/>
        <v>Moderado</v>
      </c>
      <c r="AF17" s="90" t="s">
        <v>58</v>
      </c>
    </row>
    <row r="18" spans="1:32" ht="78" customHeight="1" x14ac:dyDescent="0.25">
      <c r="A18" s="70"/>
      <c r="B18" s="99">
        <v>13</v>
      </c>
      <c r="C18" s="98" t="str">
        <f>VLOOKUP(B18,'Mapa Corrupcion'!$A$7:$B$224,2,TRUE)</f>
        <v>9.Gestión_Administrativa</v>
      </c>
      <c r="D18" s="98" t="str">
        <f>VLOOKUP(B18,'Mapa Corrupcion'!$A$7:$I$224,9,1)</f>
        <v>Posibilidad de favorecer a nombre propio o de un tercero en el momento de gestionar la recepción, almacenamiento y entrega de bienes muebles, registro de inventarios para apropiarse de los mismos o favorecer a un tercero</v>
      </c>
      <c r="E18" s="83" t="s">
        <v>267</v>
      </c>
      <c r="F18" s="83" t="s">
        <v>267</v>
      </c>
      <c r="G18" s="83" t="s">
        <v>267</v>
      </c>
      <c r="H18" s="83" t="s">
        <v>267</v>
      </c>
      <c r="I18" s="83" t="s">
        <v>267</v>
      </c>
      <c r="J18" s="83" t="s">
        <v>267</v>
      </c>
      <c r="K18" s="83" t="s">
        <v>268</v>
      </c>
      <c r="L18" s="83" t="s">
        <v>268</v>
      </c>
      <c r="M18" s="83" t="s">
        <v>268</v>
      </c>
      <c r="N18" s="83" t="s">
        <v>267</v>
      </c>
      <c r="O18" s="83" t="s">
        <v>267</v>
      </c>
      <c r="P18" s="83" t="s">
        <v>267</v>
      </c>
      <c r="Q18" s="83" t="s">
        <v>267</v>
      </c>
      <c r="R18" s="83" t="s">
        <v>267</v>
      </c>
      <c r="S18" s="83" t="s">
        <v>268</v>
      </c>
      <c r="T18" s="83" t="s">
        <v>268</v>
      </c>
      <c r="U18" s="83" t="s">
        <v>268</v>
      </c>
      <c r="V18" s="83" t="s">
        <v>268</v>
      </c>
      <c r="W18" s="83" t="s">
        <v>268</v>
      </c>
      <c r="X18" s="84">
        <f t="shared" si="1"/>
        <v>11</v>
      </c>
      <c r="Y18" s="85">
        <f t="shared" si="2"/>
        <v>8</v>
      </c>
      <c r="Z18" s="86">
        <f t="shared" si="3"/>
        <v>0</v>
      </c>
      <c r="AA18" s="86">
        <f t="shared" si="4"/>
        <v>11</v>
      </c>
      <c r="AB18" s="86">
        <f t="shared" si="5"/>
        <v>0</v>
      </c>
      <c r="AC18" s="87" t="str">
        <f t="shared" si="6"/>
        <v xml:space="preserve"> </v>
      </c>
      <c r="AD18" s="87" t="str">
        <f t="shared" si="7"/>
        <v>Mayor</v>
      </c>
      <c r="AE18" s="87" t="str">
        <f t="shared" si="0"/>
        <v xml:space="preserve"> </v>
      </c>
      <c r="AF18" s="90" t="s">
        <v>6</v>
      </c>
    </row>
    <row r="19" spans="1:32" ht="78" customHeight="1" x14ac:dyDescent="0.25">
      <c r="A19" s="70"/>
      <c r="B19" s="99">
        <v>14</v>
      </c>
      <c r="C19" s="98" t="str">
        <f>VLOOKUP(B19,'Mapa Corrupcion'!$A$7:$B$224,2,TRUE)</f>
        <v>14. Gestión Tecnología de la Información y Comunicaciones</v>
      </c>
      <c r="D19" s="98" t="str">
        <f>VLOOKUP(B19,'Mapa Corrupcion'!$A$7:$I$224,9,1)</f>
        <v>Posibilidad de compartir información digital  de carácter confidencial que administra la CVP acerca de sus beneficiarios y/o grupos de interés , con terceros no autorizados buscando obtener un beneficio.</v>
      </c>
      <c r="E19" s="83" t="s">
        <v>267</v>
      </c>
      <c r="F19" s="83" t="s">
        <v>267</v>
      </c>
      <c r="G19" s="83" t="s">
        <v>267</v>
      </c>
      <c r="H19" s="83" t="s">
        <v>267</v>
      </c>
      <c r="I19" s="83" t="s">
        <v>267</v>
      </c>
      <c r="J19" s="83" t="s">
        <v>267</v>
      </c>
      <c r="K19" s="83" t="s">
        <v>268</v>
      </c>
      <c r="L19" s="83" t="s">
        <v>268</v>
      </c>
      <c r="M19" s="83" t="s">
        <v>268</v>
      </c>
      <c r="N19" s="83" t="s">
        <v>267</v>
      </c>
      <c r="O19" s="83" t="s">
        <v>267</v>
      </c>
      <c r="P19" s="83" t="s">
        <v>267</v>
      </c>
      <c r="Q19" s="83" t="s">
        <v>267</v>
      </c>
      <c r="R19" s="83" t="s">
        <v>267</v>
      </c>
      <c r="S19" s="83" t="s">
        <v>268</v>
      </c>
      <c r="T19" s="83" t="s">
        <v>268</v>
      </c>
      <c r="U19" s="83" t="s">
        <v>268</v>
      </c>
      <c r="V19" s="83" t="s">
        <v>268</v>
      </c>
      <c r="W19" s="83" t="s">
        <v>268</v>
      </c>
      <c r="X19" s="84">
        <f t="shared" si="1"/>
        <v>11</v>
      </c>
      <c r="Y19" s="85">
        <f t="shared" si="2"/>
        <v>8</v>
      </c>
      <c r="Z19" s="86">
        <f t="shared" si="3"/>
        <v>0</v>
      </c>
      <c r="AA19" s="86">
        <f t="shared" si="4"/>
        <v>11</v>
      </c>
      <c r="AB19" s="86">
        <f t="shared" si="5"/>
        <v>0</v>
      </c>
      <c r="AC19" s="87" t="str">
        <f t="shared" si="6"/>
        <v xml:space="preserve"> </v>
      </c>
      <c r="AD19" s="87" t="str">
        <f t="shared" si="7"/>
        <v>Mayor</v>
      </c>
      <c r="AE19" s="87" t="str">
        <f t="shared" si="0"/>
        <v xml:space="preserve"> </v>
      </c>
      <c r="AF19" s="90" t="s">
        <v>6</v>
      </c>
    </row>
    <row r="20" spans="1:32" ht="78" customHeight="1" x14ac:dyDescent="0.25">
      <c r="A20" s="70"/>
      <c r="B20" s="99">
        <v>15</v>
      </c>
      <c r="C20" s="98" t="str">
        <f>VLOOKUP(B20,'Mapa Corrupcion'!$A$7:$B$224,2,TRUE)</f>
        <v>5. Mejoramiento de Vivienda</v>
      </c>
      <c r="D20" s="98" t="str">
        <f>VLOOKUP(B20,'Mapa Corrupcion'!$A$7:$I$224,9,1)</f>
        <v>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v>
      </c>
      <c r="E20" s="83" t="s">
        <v>267</v>
      </c>
      <c r="F20" s="83" t="s">
        <v>267</v>
      </c>
      <c r="G20" s="83" t="s">
        <v>267</v>
      </c>
      <c r="H20" s="83" t="s">
        <v>267</v>
      </c>
      <c r="I20" s="83" t="s">
        <v>267</v>
      </c>
      <c r="J20" s="83" t="s">
        <v>267</v>
      </c>
      <c r="K20" s="83" t="s">
        <v>268</v>
      </c>
      <c r="L20" s="83" t="s">
        <v>268</v>
      </c>
      <c r="M20" s="83" t="s">
        <v>268</v>
      </c>
      <c r="N20" s="83" t="s">
        <v>267</v>
      </c>
      <c r="O20" s="83" t="s">
        <v>267</v>
      </c>
      <c r="P20" s="83" t="s">
        <v>267</v>
      </c>
      <c r="Q20" s="83" t="s">
        <v>267</v>
      </c>
      <c r="R20" s="83" t="s">
        <v>267</v>
      </c>
      <c r="S20" s="83" t="s">
        <v>268</v>
      </c>
      <c r="T20" s="83" t="s">
        <v>268</v>
      </c>
      <c r="U20" s="83" t="s">
        <v>268</v>
      </c>
      <c r="V20" s="83" t="s">
        <v>268</v>
      </c>
      <c r="W20" s="83" t="s">
        <v>268</v>
      </c>
      <c r="X20" s="84">
        <f t="shared" si="1"/>
        <v>11</v>
      </c>
      <c r="Y20" s="85">
        <f t="shared" si="2"/>
        <v>8</v>
      </c>
      <c r="Z20" s="86">
        <f t="shared" si="3"/>
        <v>0</v>
      </c>
      <c r="AA20" s="86">
        <f t="shared" si="4"/>
        <v>11</v>
      </c>
      <c r="AB20" s="86">
        <f t="shared" si="5"/>
        <v>0</v>
      </c>
      <c r="AC20" s="87" t="str">
        <f t="shared" si="6"/>
        <v xml:space="preserve"> </v>
      </c>
      <c r="AD20" s="87" t="str">
        <f t="shared" si="7"/>
        <v>Mayor</v>
      </c>
      <c r="AE20" s="87" t="str">
        <f t="shared" si="0"/>
        <v xml:space="preserve"> </v>
      </c>
      <c r="AF20" s="90" t="s">
        <v>6</v>
      </c>
    </row>
    <row r="21" spans="1:32" ht="78" customHeight="1" x14ac:dyDescent="0.25">
      <c r="A21" s="70"/>
      <c r="B21" s="99">
        <v>16</v>
      </c>
      <c r="C21" s="98" t="str">
        <f>VLOOKUP(B21,'Mapa Corrupcion'!$A$7:$B$224,2,TRUE)</f>
        <v>5. Mejoramiento de Vivienda</v>
      </c>
      <c r="D21" s="98" t="str">
        <f>VLOOKUP(B21,'Mapa Corrupcion'!$A$7:$I$224,9,1)</f>
        <v>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v>
      </c>
      <c r="E21" s="83" t="s">
        <v>267</v>
      </c>
      <c r="F21" s="83" t="s">
        <v>267</v>
      </c>
      <c r="G21" s="83" t="s">
        <v>267</v>
      </c>
      <c r="H21" s="83" t="s">
        <v>267</v>
      </c>
      <c r="I21" s="83" t="s">
        <v>267</v>
      </c>
      <c r="J21" s="83" t="s">
        <v>267</v>
      </c>
      <c r="K21" s="83" t="s">
        <v>268</v>
      </c>
      <c r="L21" s="83" t="s">
        <v>268</v>
      </c>
      <c r="M21" s="83" t="s">
        <v>268</v>
      </c>
      <c r="N21" s="83" t="s">
        <v>267</v>
      </c>
      <c r="O21" s="83" t="s">
        <v>267</v>
      </c>
      <c r="P21" s="83" t="s">
        <v>267</v>
      </c>
      <c r="Q21" s="83" t="s">
        <v>267</v>
      </c>
      <c r="R21" s="83" t="s">
        <v>267</v>
      </c>
      <c r="S21" s="83" t="s">
        <v>268</v>
      </c>
      <c r="T21" s="83" t="s">
        <v>268</v>
      </c>
      <c r="U21" s="83" t="s">
        <v>268</v>
      </c>
      <c r="V21" s="83" t="s">
        <v>268</v>
      </c>
      <c r="W21" s="83" t="s">
        <v>268</v>
      </c>
      <c r="X21" s="84">
        <f>COUNTIF(E21:W21,"SI")</f>
        <v>11</v>
      </c>
      <c r="Y21" s="85">
        <f>COUNTIF(E21:X21,"NO")</f>
        <v>8</v>
      </c>
      <c r="Z21" s="86">
        <f>+IF((X21&lt;=20)*AND(X21&gt;=12),19,0)</f>
        <v>0</v>
      </c>
      <c r="AA21" s="86">
        <f>+IF((X21&lt;=12)*AND(X21&gt;=6),11,0)</f>
        <v>11</v>
      </c>
      <c r="AB21" s="86">
        <f>+IF((X21&lt;6),5,0)</f>
        <v>0</v>
      </c>
      <c r="AC21" s="87" t="str">
        <f>IF(COUNTIF(Z21,"=19"),"Catastrófico"," ")</f>
        <v xml:space="preserve"> </v>
      </c>
      <c r="AD21" s="87" t="str">
        <f>IF(COUNTIF(AA21,"=11"),"Mayor"," ")</f>
        <v>Mayor</v>
      </c>
      <c r="AE21" s="87" t="str">
        <f>IF(COUNTIF(AB21,"=5"),"Moderado"," ")</f>
        <v xml:space="preserve"> </v>
      </c>
      <c r="AF21" s="90" t="s">
        <v>6</v>
      </c>
    </row>
    <row r="22" spans="1:32" ht="78" customHeight="1" x14ac:dyDescent="0.25">
      <c r="A22" s="70"/>
      <c r="B22" s="99">
        <v>17</v>
      </c>
      <c r="C22" s="98" t="str">
        <f>VLOOKUP(B22,'Mapa Corrupcion'!$A$7:$B$224,2,TRUE)</f>
        <v>5. Mejoramiento de Vivienda</v>
      </c>
      <c r="D22" s="98" t="str">
        <f>VLOOKUP(B22,'Mapa Corrupcion'!$A$7:$I$224,9,1)</f>
        <v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v>
      </c>
      <c r="E22" s="83" t="s">
        <v>268</v>
      </c>
      <c r="F22" s="83" t="s">
        <v>268</v>
      </c>
      <c r="G22" s="83" t="s">
        <v>267</v>
      </c>
      <c r="H22" s="83" t="s">
        <v>267</v>
      </c>
      <c r="I22" s="83" t="s">
        <v>268</v>
      </c>
      <c r="J22" s="83" t="s">
        <v>268</v>
      </c>
      <c r="K22" s="83" t="s">
        <v>268</v>
      </c>
      <c r="L22" s="83" t="s">
        <v>268</v>
      </c>
      <c r="M22" s="83" t="s">
        <v>268</v>
      </c>
      <c r="N22" s="83" t="s">
        <v>267</v>
      </c>
      <c r="O22" s="83" t="s">
        <v>268</v>
      </c>
      <c r="P22" s="83" t="s">
        <v>267</v>
      </c>
      <c r="Q22" s="83" t="s">
        <v>267</v>
      </c>
      <c r="R22" s="83" t="s">
        <v>268</v>
      </c>
      <c r="S22" s="83" t="s">
        <v>268</v>
      </c>
      <c r="T22" s="83" t="s">
        <v>268</v>
      </c>
      <c r="U22" s="83" t="s">
        <v>268</v>
      </c>
      <c r="V22" s="83" t="s">
        <v>268</v>
      </c>
      <c r="W22" s="83" t="s">
        <v>268</v>
      </c>
      <c r="X22" s="84">
        <f>COUNTIF(E22:W22,"SI")</f>
        <v>5</v>
      </c>
      <c r="Y22" s="85">
        <f>COUNTIF(E22:X22,"NO")</f>
        <v>14</v>
      </c>
      <c r="Z22" s="86">
        <f>+IF((X22&lt;=20)*AND(X22&gt;=12),19,0)</f>
        <v>0</v>
      </c>
      <c r="AA22" s="86">
        <f>+IF((X22&lt;=12)*AND(X22&gt;=6),11,0)</f>
        <v>0</v>
      </c>
      <c r="AB22" s="86">
        <f>+IF((X22&lt;6),5,0)</f>
        <v>5</v>
      </c>
      <c r="AC22" s="87" t="str">
        <f>IF(COUNTIF(Z22,"=19"),"Catastrófico"," ")</f>
        <v xml:space="preserve"> </v>
      </c>
      <c r="AD22" s="87" t="str">
        <f>IF(COUNTIF(AA22,"=11"),"Mayor"," ")</f>
        <v xml:space="preserve"> </v>
      </c>
      <c r="AE22" s="87" t="str">
        <f>IF(COUNTIF(AB22,"=5"),"Moderado"," ")</f>
        <v>Moderado</v>
      </c>
      <c r="AF22" s="90" t="s">
        <v>58</v>
      </c>
    </row>
    <row r="23" spans="1:32" ht="78" customHeight="1" x14ac:dyDescent="0.25">
      <c r="A23" s="70"/>
      <c r="B23" s="99">
        <v>18</v>
      </c>
      <c r="C23" s="98" t="str">
        <f>VLOOKUP(B23,'Mapa Corrupcion'!$A$7:$B$224,2,TRUE)</f>
        <v>10. Gestión Financiera</v>
      </c>
      <c r="D23" s="98" t="str">
        <f>VLOOKUP(B23,'Mapa Corrupcion'!$A$7:$I$224,9,1)</f>
        <v xml:space="preserve">Posibilidad de presentar debilidad en la aplicación de los puntos de control establecido en el procedimiento de pagos y Tramitar pagos sin cumplir con los requisitos establecidos   </v>
      </c>
      <c r="E23" s="83" t="s">
        <v>268</v>
      </c>
      <c r="F23" s="83" t="s">
        <v>268</v>
      </c>
      <c r="G23" s="83" t="s">
        <v>267</v>
      </c>
      <c r="H23" s="83" t="s">
        <v>267</v>
      </c>
      <c r="I23" s="83" t="s">
        <v>268</v>
      </c>
      <c r="J23" s="83" t="s">
        <v>268</v>
      </c>
      <c r="K23" s="83" t="s">
        <v>268</v>
      </c>
      <c r="L23" s="83" t="s">
        <v>268</v>
      </c>
      <c r="M23" s="83" t="s">
        <v>268</v>
      </c>
      <c r="N23" s="83" t="s">
        <v>267</v>
      </c>
      <c r="O23" s="83" t="s">
        <v>268</v>
      </c>
      <c r="P23" s="83" t="s">
        <v>267</v>
      </c>
      <c r="Q23" s="83" t="s">
        <v>267</v>
      </c>
      <c r="R23" s="83" t="s">
        <v>268</v>
      </c>
      <c r="S23" s="83" t="s">
        <v>268</v>
      </c>
      <c r="T23" s="83" t="s">
        <v>268</v>
      </c>
      <c r="U23" s="83" t="s">
        <v>268</v>
      </c>
      <c r="V23" s="83" t="s">
        <v>268</v>
      </c>
      <c r="W23" s="83" t="s">
        <v>268</v>
      </c>
      <c r="X23" s="84">
        <f>COUNTIF(E23:W23,"SI")</f>
        <v>5</v>
      </c>
      <c r="Y23" s="85">
        <f>COUNTIF(E23:X23,"NO")</f>
        <v>14</v>
      </c>
      <c r="Z23" s="86">
        <f>+IF((X23&lt;=20)*AND(X23&gt;=12),19,0)</f>
        <v>0</v>
      </c>
      <c r="AA23" s="86">
        <f>+IF((X23&lt;=12)*AND(X23&gt;=6),11,0)</f>
        <v>0</v>
      </c>
      <c r="AB23" s="86">
        <f>+IF((X23&lt;6),5,0)</f>
        <v>5</v>
      </c>
      <c r="AC23" s="87" t="str">
        <f>IF(COUNTIF(Z23,"=19"),"Catastrófico"," ")</f>
        <v xml:space="preserve"> </v>
      </c>
      <c r="AD23" s="87" t="str">
        <f>IF(COUNTIF(AA23,"=11"),"Mayor"," ")</f>
        <v xml:space="preserve"> </v>
      </c>
      <c r="AE23" s="87" t="str">
        <f>IF(COUNTIF(AB23,"=5"),"Moderado"," ")</f>
        <v>Moderado</v>
      </c>
      <c r="AF23" s="90" t="s">
        <v>58</v>
      </c>
    </row>
    <row r="24" spans="1:32" ht="78" customHeight="1" x14ac:dyDescent="0.25">
      <c r="A24" s="70"/>
      <c r="B24" s="99">
        <v>19</v>
      </c>
      <c r="C24" s="98" t="str">
        <f>VLOOKUP(B24,'Mapa Corrupcion'!$A$7:$B$224,2,TRUE)</f>
        <v>10. Gestión Financiera</v>
      </c>
      <c r="D24" s="98" t="str">
        <f>VLOOKUP(B24,'Mapa Corrupcion'!$A$7:$I$224,9,1)</f>
        <v>Posibilidad de desviar recursos, y no recuperar préstamos otorgados, viéndose afectada la imagen y los ingresos de la entidad, con el ánimo de obtener un beneficio privado</v>
      </c>
      <c r="E24" s="83" t="s">
        <v>267</v>
      </c>
      <c r="F24" s="83" t="s">
        <v>267</v>
      </c>
      <c r="G24" s="83" t="s">
        <v>267</v>
      </c>
      <c r="H24" s="83" t="s">
        <v>267</v>
      </c>
      <c r="I24" s="83" t="s">
        <v>267</v>
      </c>
      <c r="J24" s="83" t="s">
        <v>267</v>
      </c>
      <c r="K24" s="83" t="s">
        <v>268</v>
      </c>
      <c r="L24" s="83" t="s">
        <v>268</v>
      </c>
      <c r="M24" s="83" t="s">
        <v>268</v>
      </c>
      <c r="N24" s="83" t="s">
        <v>267</v>
      </c>
      <c r="O24" s="83" t="s">
        <v>267</v>
      </c>
      <c r="P24" s="83" t="s">
        <v>267</v>
      </c>
      <c r="Q24" s="83" t="s">
        <v>267</v>
      </c>
      <c r="R24" s="83" t="s">
        <v>267</v>
      </c>
      <c r="S24" s="83" t="s">
        <v>268</v>
      </c>
      <c r="T24" s="83" t="s">
        <v>268</v>
      </c>
      <c r="U24" s="83" t="s">
        <v>268</v>
      </c>
      <c r="V24" s="83" t="s">
        <v>268</v>
      </c>
      <c r="W24" s="83" t="s">
        <v>268</v>
      </c>
      <c r="X24" s="84">
        <f t="shared" si="1"/>
        <v>11</v>
      </c>
      <c r="Y24" s="85">
        <f t="shared" si="2"/>
        <v>8</v>
      </c>
      <c r="Z24" s="86">
        <f t="shared" si="3"/>
        <v>0</v>
      </c>
      <c r="AA24" s="86">
        <f t="shared" si="4"/>
        <v>11</v>
      </c>
      <c r="AB24" s="86">
        <f t="shared" si="5"/>
        <v>0</v>
      </c>
      <c r="AC24" s="87" t="str">
        <f t="shared" si="6"/>
        <v xml:space="preserve"> </v>
      </c>
      <c r="AD24" s="87" t="str">
        <f t="shared" si="7"/>
        <v>Mayor</v>
      </c>
      <c r="AE24" s="87" t="str">
        <f t="shared" si="0"/>
        <v xml:space="preserve"> </v>
      </c>
      <c r="AF24" s="90" t="s">
        <v>6</v>
      </c>
    </row>
    <row r="25" spans="1:32" ht="78" customHeight="1" x14ac:dyDescent="0.25">
      <c r="A25" s="70"/>
      <c r="B25" s="99">
        <v>20</v>
      </c>
      <c r="C25" s="98" t="str">
        <f>VLOOKUP(B25,'Mapa Corrupcion'!$A$7:$B$224,2,TRUE)</f>
        <v>7. Urbanizaciones y Titulación</v>
      </c>
      <c r="D25" s="98" t="str">
        <f>VLOOKUP(B25,'Mapa Corrupcion'!$A$7:$I$224,9,1)</f>
        <v>Posibilidad de favorecer a terceros, omitiendo los aspectos legales del proceso. Esto puede generar detrimento de los recursos públicos y generar investigaciones por parte de los entes de control, afectando la imagen de la entidad.</v>
      </c>
      <c r="E25" s="83" t="s">
        <v>267</v>
      </c>
      <c r="F25" s="83" t="s">
        <v>267</v>
      </c>
      <c r="G25" s="83" t="s">
        <v>267</v>
      </c>
      <c r="H25" s="83" t="s">
        <v>267</v>
      </c>
      <c r="I25" s="83" t="s">
        <v>267</v>
      </c>
      <c r="J25" s="83" t="s">
        <v>267</v>
      </c>
      <c r="K25" s="83" t="s">
        <v>268</v>
      </c>
      <c r="L25" s="83" t="s">
        <v>268</v>
      </c>
      <c r="M25" s="83" t="s">
        <v>268</v>
      </c>
      <c r="N25" s="83" t="s">
        <v>267</v>
      </c>
      <c r="O25" s="83" t="s">
        <v>267</v>
      </c>
      <c r="P25" s="83" t="s">
        <v>267</v>
      </c>
      <c r="Q25" s="83" t="s">
        <v>267</v>
      </c>
      <c r="R25" s="83" t="s">
        <v>267</v>
      </c>
      <c r="S25" s="83" t="s">
        <v>268</v>
      </c>
      <c r="T25" s="83" t="s">
        <v>268</v>
      </c>
      <c r="U25" s="83" t="s">
        <v>268</v>
      </c>
      <c r="V25" s="83" t="s">
        <v>268</v>
      </c>
      <c r="W25" s="83" t="s">
        <v>268</v>
      </c>
      <c r="X25" s="84">
        <f t="shared" si="1"/>
        <v>11</v>
      </c>
      <c r="Y25" s="85">
        <f t="shared" si="2"/>
        <v>8</v>
      </c>
      <c r="Z25" s="86">
        <f t="shared" si="3"/>
        <v>0</v>
      </c>
      <c r="AA25" s="86">
        <f t="shared" si="4"/>
        <v>11</v>
      </c>
      <c r="AB25" s="86">
        <f t="shared" si="5"/>
        <v>0</v>
      </c>
      <c r="AC25" s="87" t="str">
        <f t="shared" si="6"/>
        <v xml:space="preserve"> </v>
      </c>
      <c r="AD25" s="87" t="str">
        <f t="shared" si="7"/>
        <v>Mayor</v>
      </c>
      <c r="AE25" s="87" t="str">
        <f t="shared" si="0"/>
        <v xml:space="preserve"> </v>
      </c>
      <c r="AF25" s="90" t="s">
        <v>6</v>
      </c>
    </row>
    <row r="26" spans="1:32" ht="78" customHeight="1" x14ac:dyDescent="0.25">
      <c r="A26" s="70"/>
      <c r="B26" s="99">
        <v>21</v>
      </c>
      <c r="C26" s="98" t="str">
        <f>VLOOKUP(B26,'Mapa Corrupcion'!$A$7:$B$224,2,TRUE)</f>
        <v>4. Reasentamientos</v>
      </c>
      <c r="D26" s="98" t="str">
        <f>VLOOKUP(B26,'Mapa Corrupcion'!$A$7:$I$224,9,1)</f>
        <v>Posibilidad de desviar la gestión, mediante a asignación de un instrumento financiero para favorecer a una familia que no cumple con los requisitos del Programa de Reasentamientos , haciendo uso indebido del poder, omitiendo el debido proceso o aceptando algún tipo de retribución.</v>
      </c>
      <c r="E26" s="83" t="s">
        <v>267</v>
      </c>
      <c r="F26" s="83" t="s">
        <v>267</v>
      </c>
      <c r="G26" s="83" t="s">
        <v>267</v>
      </c>
      <c r="H26" s="83" t="s">
        <v>267</v>
      </c>
      <c r="I26" s="83" t="s">
        <v>267</v>
      </c>
      <c r="J26" s="83" t="s">
        <v>267</v>
      </c>
      <c r="K26" s="83" t="s">
        <v>268</v>
      </c>
      <c r="L26" s="83" t="s">
        <v>268</v>
      </c>
      <c r="M26" s="83" t="s">
        <v>268</v>
      </c>
      <c r="N26" s="83" t="s">
        <v>267</v>
      </c>
      <c r="O26" s="83" t="s">
        <v>267</v>
      </c>
      <c r="P26" s="83" t="s">
        <v>267</v>
      </c>
      <c r="Q26" s="83" t="s">
        <v>267</v>
      </c>
      <c r="R26" s="83" t="s">
        <v>267</v>
      </c>
      <c r="S26" s="83" t="s">
        <v>268</v>
      </c>
      <c r="T26" s="83" t="s">
        <v>268</v>
      </c>
      <c r="U26" s="83" t="s">
        <v>268</v>
      </c>
      <c r="V26" s="83" t="s">
        <v>268</v>
      </c>
      <c r="W26" s="83" t="s">
        <v>268</v>
      </c>
      <c r="X26" s="84">
        <f t="shared" si="1"/>
        <v>11</v>
      </c>
      <c r="Y26" s="85">
        <f t="shared" si="2"/>
        <v>8</v>
      </c>
      <c r="Z26" s="86">
        <f t="shared" si="3"/>
        <v>0</v>
      </c>
      <c r="AA26" s="86">
        <f t="shared" si="4"/>
        <v>11</v>
      </c>
      <c r="AB26" s="86">
        <f t="shared" si="5"/>
        <v>0</v>
      </c>
      <c r="AC26" s="87" t="str">
        <f t="shared" si="6"/>
        <v xml:space="preserve"> </v>
      </c>
      <c r="AD26" s="87" t="str">
        <f t="shared" si="7"/>
        <v>Mayor</v>
      </c>
      <c r="AE26" s="87" t="str">
        <f t="shared" si="0"/>
        <v xml:space="preserve"> </v>
      </c>
      <c r="AF26" s="90" t="s">
        <v>6</v>
      </c>
    </row>
    <row r="27" spans="1:32" ht="78" customHeight="1" x14ac:dyDescent="0.25">
      <c r="A27" s="70"/>
      <c r="B27" s="99">
        <v>22</v>
      </c>
      <c r="C27" s="98" t="str">
        <f>VLOOKUP(B27,'Mapa Corrupcion'!$A$7:$B$224,2,TRUE)</f>
        <v>12. Gestión del Talento Humano</v>
      </c>
      <c r="D27" s="98" t="str">
        <f>VLOOKUP(B27,'Mapa Corrupcion'!$A$7:$I$224,9,1)</f>
        <v>Posibilidad de favorecer a nombre propio o de un tercero en el momento de realizar la liquidación y pagos de nómina, desconociendo los principios legales y ejecutando mal los recursos públicos</v>
      </c>
      <c r="E27" s="83" t="s">
        <v>268</v>
      </c>
      <c r="F27" s="83" t="s">
        <v>268</v>
      </c>
      <c r="G27" s="83" t="s">
        <v>267</v>
      </c>
      <c r="H27" s="83" t="s">
        <v>267</v>
      </c>
      <c r="I27" s="83" t="s">
        <v>268</v>
      </c>
      <c r="J27" s="83" t="s">
        <v>268</v>
      </c>
      <c r="K27" s="83" t="s">
        <v>268</v>
      </c>
      <c r="L27" s="83" t="s">
        <v>268</v>
      </c>
      <c r="M27" s="83" t="s">
        <v>268</v>
      </c>
      <c r="N27" s="83" t="s">
        <v>267</v>
      </c>
      <c r="O27" s="83" t="s">
        <v>268</v>
      </c>
      <c r="P27" s="83" t="s">
        <v>267</v>
      </c>
      <c r="Q27" s="83" t="s">
        <v>267</v>
      </c>
      <c r="R27" s="83" t="s">
        <v>268</v>
      </c>
      <c r="S27" s="83" t="s">
        <v>268</v>
      </c>
      <c r="T27" s="83" t="s">
        <v>268</v>
      </c>
      <c r="U27" s="83" t="s">
        <v>268</v>
      </c>
      <c r="V27" s="83" t="s">
        <v>268</v>
      </c>
      <c r="W27" s="83" t="s">
        <v>268</v>
      </c>
      <c r="X27" s="84">
        <f t="shared" si="1"/>
        <v>5</v>
      </c>
      <c r="Y27" s="85">
        <f t="shared" si="2"/>
        <v>14</v>
      </c>
      <c r="Z27" s="86">
        <f t="shared" si="3"/>
        <v>0</v>
      </c>
      <c r="AA27" s="86">
        <f t="shared" si="4"/>
        <v>0</v>
      </c>
      <c r="AB27" s="86">
        <f t="shared" si="5"/>
        <v>5</v>
      </c>
      <c r="AC27" s="87" t="str">
        <f t="shared" si="6"/>
        <v xml:space="preserve"> </v>
      </c>
      <c r="AD27" s="87" t="str">
        <f t="shared" si="7"/>
        <v xml:space="preserve"> </v>
      </c>
      <c r="AE27" s="87" t="str">
        <f t="shared" si="0"/>
        <v>Moderado</v>
      </c>
      <c r="AF27" s="90" t="s">
        <v>58</v>
      </c>
    </row>
    <row r="28" spans="1:32" ht="78" customHeight="1" x14ac:dyDescent="0.25">
      <c r="A28" s="70"/>
      <c r="B28" s="99">
        <v>23</v>
      </c>
      <c r="C28" s="98" t="str">
        <f>VLOOKUP(B28,'Mapa Corrupcion'!$A$7:$B$224,2,TRUE)</f>
        <v>12. Gestión del Talento Humano</v>
      </c>
      <c r="D28" s="98" t="str">
        <f>VLOOKUP(B28,'Mapa Corrupcion'!$A$7:$I$224,9,1)</f>
        <v>Posibilidad de favorecer a nombre propio o de un tercero en el momento de realizar las certificaciones salariales, laborales y de tiempos laborados para pensiones</v>
      </c>
      <c r="E28" s="83" t="s">
        <v>268</v>
      </c>
      <c r="F28" s="83" t="s">
        <v>268</v>
      </c>
      <c r="G28" s="83" t="s">
        <v>267</v>
      </c>
      <c r="H28" s="83" t="s">
        <v>267</v>
      </c>
      <c r="I28" s="83" t="s">
        <v>268</v>
      </c>
      <c r="J28" s="83" t="s">
        <v>268</v>
      </c>
      <c r="K28" s="83" t="s">
        <v>268</v>
      </c>
      <c r="L28" s="83" t="s">
        <v>268</v>
      </c>
      <c r="M28" s="83" t="s">
        <v>268</v>
      </c>
      <c r="N28" s="83" t="s">
        <v>267</v>
      </c>
      <c r="O28" s="83" t="s">
        <v>268</v>
      </c>
      <c r="P28" s="83" t="s">
        <v>267</v>
      </c>
      <c r="Q28" s="83" t="s">
        <v>267</v>
      </c>
      <c r="R28" s="83" t="s">
        <v>268</v>
      </c>
      <c r="S28" s="83" t="s">
        <v>268</v>
      </c>
      <c r="T28" s="83" t="s">
        <v>268</v>
      </c>
      <c r="U28" s="83" t="s">
        <v>268</v>
      </c>
      <c r="V28" s="83" t="s">
        <v>268</v>
      </c>
      <c r="W28" s="83" t="s">
        <v>268</v>
      </c>
      <c r="X28" s="84">
        <f t="shared" si="1"/>
        <v>5</v>
      </c>
      <c r="Y28" s="85">
        <f t="shared" si="2"/>
        <v>14</v>
      </c>
      <c r="Z28" s="86">
        <f t="shared" si="3"/>
        <v>0</v>
      </c>
      <c r="AA28" s="86">
        <f t="shared" si="4"/>
        <v>0</v>
      </c>
      <c r="AB28" s="86">
        <f t="shared" si="5"/>
        <v>5</v>
      </c>
      <c r="AC28" s="87" t="str">
        <f t="shared" si="6"/>
        <v xml:space="preserve"> </v>
      </c>
      <c r="AD28" s="87" t="str">
        <f t="shared" si="7"/>
        <v xml:space="preserve"> </v>
      </c>
      <c r="AE28" s="87" t="str">
        <f t="shared" si="0"/>
        <v>Moderado</v>
      </c>
      <c r="AF28" s="90" t="s">
        <v>58</v>
      </c>
    </row>
    <row r="29" spans="1:32" ht="78" customHeight="1" x14ac:dyDescent="0.25">
      <c r="A29" s="70"/>
      <c r="B29" s="99">
        <v>24</v>
      </c>
      <c r="C29" s="98" t="str">
        <f>VLOOKUP(B29,'Mapa Corrupcion'!$A$7:$B$224,2,TRUE)</f>
        <v>10. Gestión Financiera</v>
      </c>
      <c r="D29" s="98" t="str">
        <f>VLOOKUP(B29,'Mapa Corrupcion'!$A$7:$I$224,9,1)</f>
        <v>Posibilidad de desviar recursos, y no recuperar préstamos otorgados, viéndose afectada la imagen y los ingresos de la entidad, con el ánimo de obtener un beneficio privado</v>
      </c>
      <c r="E29" s="83" t="s">
        <v>268</v>
      </c>
      <c r="F29" s="83" t="s">
        <v>268</v>
      </c>
      <c r="G29" s="83" t="s">
        <v>267</v>
      </c>
      <c r="H29" s="83" t="s">
        <v>267</v>
      </c>
      <c r="I29" s="83" t="s">
        <v>268</v>
      </c>
      <c r="J29" s="83" t="s">
        <v>268</v>
      </c>
      <c r="K29" s="83" t="s">
        <v>268</v>
      </c>
      <c r="L29" s="83" t="s">
        <v>268</v>
      </c>
      <c r="M29" s="83" t="s">
        <v>268</v>
      </c>
      <c r="N29" s="83" t="s">
        <v>267</v>
      </c>
      <c r="O29" s="83" t="s">
        <v>268</v>
      </c>
      <c r="P29" s="83" t="s">
        <v>267</v>
      </c>
      <c r="Q29" s="83" t="s">
        <v>267</v>
      </c>
      <c r="R29" s="83" t="s">
        <v>268</v>
      </c>
      <c r="S29" s="83" t="s">
        <v>268</v>
      </c>
      <c r="T29" s="83" t="s">
        <v>268</v>
      </c>
      <c r="U29" s="83" t="s">
        <v>268</v>
      </c>
      <c r="V29" s="83" t="s">
        <v>268</v>
      </c>
      <c r="W29" s="83" t="s">
        <v>268</v>
      </c>
      <c r="X29" s="84">
        <f t="shared" si="1"/>
        <v>5</v>
      </c>
      <c r="Y29" s="85">
        <f t="shared" si="2"/>
        <v>14</v>
      </c>
      <c r="Z29" s="86">
        <f t="shared" si="3"/>
        <v>0</v>
      </c>
      <c r="AA29" s="86">
        <f t="shared" si="4"/>
        <v>0</v>
      </c>
      <c r="AB29" s="86">
        <f t="shared" si="5"/>
        <v>5</v>
      </c>
      <c r="AC29" s="87" t="str">
        <f t="shared" si="6"/>
        <v xml:space="preserve"> </v>
      </c>
      <c r="AD29" s="87" t="str">
        <f t="shared" si="7"/>
        <v xml:space="preserve"> </v>
      </c>
      <c r="AE29" s="87" t="str">
        <f t="shared" si="0"/>
        <v>Moderado</v>
      </c>
      <c r="AF29" s="90" t="s">
        <v>58</v>
      </c>
    </row>
    <row r="30" spans="1:32" ht="34.5" customHeight="1" x14ac:dyDescent="0.25">
      <c r="A30" s="70"/>
      <c r="B30" s="88"/>
      <c r="C30" s="82" t="e">
        <f>VLOOKUP(B30,'Mapa Corrupcion'!$A$7:$B$224,2,TRUE)</f>
        <v>#N/A</v>
      </c>
      <c r="D30" s="82" t="e">
        <f>VLOOKUP(B30,'Mapa Corrupcion'!$A$7:$I$224,9,1)</f>
        <v>#N/A</v>
      </c>
      <c r="E30" s="83" t="s">
        <v>244</v>
      </c>
      <c r="F30" s="83" t="s">
        <v>244</v>
      </c>
      <c r="G30" s="83" t="s">
        <v>244</v>
      </c>
      <c r="H30" s="83" t="s">
        <v>244</v>
      </c>
      <c r="I30" s="83" t="s">
        <v>244</v>
      </c>
      <c r="J30" s="83" t="s">
        <v>244</v>
      </c>
      <c r="K30" s="83" t="s">
        <v>244</v>
      </c>
      <c r="L30" s="83" t="s">
        <v>244</v>
      </c>
      <c r="M30" s="83" t="s">
        <v>244</v>
      </c>
      <c r="N30" s="83" t="s">
        <v>244</v>
      </c>
      <c r="O30" s="83" t="s">
        <v>244</v>
      </c>
      <c r="P30" s="83" t="s">
        <v>244</v>
      </c>
      <c r="Q30" s="83" t="s">
        <v>244</v>
      </c>
      <c r="R30" s="83" t="s">
        <v>244</v>
      </c>
      <c r="S30" s="83" t="s">
        <v>244</v>
      </c>
      <c r="T30" s="83" t="s">
        <v>244</v>
      </c>
      <c r="U30" s="83" t="s">
        <v>244</v>
      </c>
      <c r="V30" s="83" t="s">
        <v>244</v>
      </c>
      <c r="W30" s="83" t="s">
        <v>244</v>
      </c>
      <c r="X30" s="84">
        <f t="shared" si="1"/>
        <v>0</v>
      </c>
      <c r="Y30" s="85">
        <f t="shared" si="2"/>
        <v>0</v>
      </c>
      <c r="Z30" s="86">
        <f t="shared" si="3"/>
        <v>0</v>
      </c>
      <c r="AA30" s="86">
        <f t="shared" si="4"/>
        <v>0</v>
      </c>
      <c r="AB30" s="86">
        <f t="shared" si="5"/>
        <v>5</v>
      </c>
      <c r="AC30" s="87" t="str">
        <f t="shared" si="6"/>
        <v xml:space="preserve"> </v>
      </c>
      <c r="AD30" s="87" t="str">
        <f t="shared" si="7"/>
        <v xml:space="preserve"> </v>
      </c>
      <c r="AE30" s="87" t="str">
        <f t="shared" si="0"/>
        <v>Moderado</v>
      </c>
      <c r="AF30" s="90" t="s">
        <v>271</v>
      </c>
    </row>
    <row r="31" spans="1:32" ht="34.5" customHeight="1" x14ac:dyDescent="0.25">
      <c r="A31" s="70"/>
      <c r="B31" s="88"/>
      <c r="C31" s="82" t="e">
        <f>VLOOKUP(B31,'Mapa Corrupcion'!$A$7:$B$224,2,TRUE)</f>
        <v>#N/A</v>
      </c>
      <c r="D31" s="82" t="e">
        <f>VLOOKUP(B31,'Mapa Corrupcion'!$A$7:$I$224,9,1)</f>
        <v>#N/A</v>
      </c>
      <c r="E31" s="83" t="s">
        <v>244</v>
      </c>
      <c r="F31" s="83" t="s">
        <v>244</v>
      </c>
      <c r="G31" s="83" t="s">
        <v>244</v>
      </c>
      <c r="H31" s="83" t="s">
        <v>244</v>
      </c>
      <c r="I31" s="83" t="s">
        <v>244</v>
      </c>
      <c r="J31" s="83" t="s">
        <v>244</v>
      </c>
      <c r="K31" s="83" t="s">
        <v>244</v>
      </c>
      <c r="L31" s="83" t="s">
        <v>244</v>
      </c>
      <c r="M31" s="83" t="s">
        <v>244</v>
      </c>
      <c r="N31" s="83" t="s">
        <v>244</v>
      </c>
      <c r="O31" s="83" t="s">
        <v>244</v>
      </c>
      <c r="P31" s="83" t="s">
        <v>244</v>
      </c>
      <c r="Q31" s="83" t="s">
        <v>244</v>
      </c>
      <c r="R31" s="83" t="s">
        <v>244</v>
      </c>
      <c r="S31" s="83" t="s">
        <v>244</v>
      </c>
      <c r="T31" s="83" t="s">
        <v>244</v>
      </c>
      <c r="U31" s="83" t="s">
        <v>244</v>
      </c>
      <c r="V31" s="83" t="s">
        <v>244</v>
      </c>
      <c r="W31" s="83" t="s">
        <v>244</v>
      </c>
      <c r="X31" s="84">
        <f t="shared" si="1"/>
        <v>0</v>
      </c>
      <c r="Y31" s="85">
        <f t="shared" si="2"/>
        <v>0</v>
      </c>
      <c r="Z31" s="86">
        <f t="shared" si="3"/>
        <v>0</v>
      </c>
      <c r="AA31" s="86">
        <f t="shared" si="4"/>
        <v>0</v>
      </c>
      <c r="AB31" s="86">
        <f t="shared" si="5"/>
        <v>5</v>
      </c>
      <c r="AC31" s="87" t="str">
        <f t="shared" si="6"/>
        <v xml:space="preserve"> </v>
      </c>
      <c r="AD31" s="87" t="str">
        <f t="shared" si="7"/>
        <v xml:space="preserve"> </v>
      </c>
      <c r="AE31" s="87" t="str">
        <f t="shared" si="0"/>
        <v>Moderado</v>
      </c>
      <c r="AF31" s="90" t="s">
        <v>271</v>
      </c>
    </row>
    <row r="32" spans="1:32" ht="34.5" customHeight="1" x14ac:dyDescent="0.25">
      <c r="A32" s="70"/>
      <c r="B32" s="88"/>
      <c r="C32" s="82" t="e">
        <f>VLOOKUP(B32,'Mapa Corrupcion'!$A$7:$B$224,2,TRUE)</f>
        <v>#N/A</v>
      </c>
      <c r="D32" s="82" t="e">
        <f>VLOOKUP(B32,'Mapa Corrupcion'!$A$7:$I$224,9,1)</f>
        <v>#N/A</v>
      </c>
      <c r="E32" s="83" t="s">
        <v>244</v>
      </c>
      <c r="F32" s="83" t="s">
        <v>244</v>
      </c>
      <c r="G32" s="83" t="s">
        <v>244</v>
      </c>
      <c r="H32" s="83" t="s">
        <v>244</v>
      </c>
      <c r="I32" s="83" t="s">
        <v>244</v>
      </c>
      <c r="J32" s="83" t="s">
        <v>244</v>
      </c>
      <c r="K32" s="83" t="s">
        <v>244</v>
      </c>
      <c r="L32" s="83" t="s">
        <v>244</v>
      </c>
      <c r="M32" s="83" t="s">
        <v>244</v>
      </c>
      <c r="N32" s="83" t="s">
        <v>244</v>
      </c>
      <c r="O32" s="83" t="s">
        <v>244</v>
      </c>
      <c r="P32" s="83" t="s">
        <v>244</v>
      </c>
      <c r="Q32" s="83" t="s">
        <v>244</v>
      </c>
      <c r="R32" s="83" t="s">
        <v>244</v>
      </c>
      <c r="S32" s="83" t="s">
        <v>244</v>
      </c>
      <c r="T32" s="83" t="s">
        <v>244</v>
      </c>
      <c r="U32" s="83" t="s">
        <v>244</v>
      </c>
      <c r="V32" s="83" t="s">
        <v>244</v>
      </c>
      <c r="W32" s="83" t="s">
        <v>244</v>
      </c>
      <c r="X32" s="84">
        <f t="shared" si="1"/>
        <v>0</v>
      </c>
      <c r="Y32" s="85">
        <f t="shared" si="2"/>
        <v>0</v>
      </c>
      <c r="Z32" s="86">
        <f t="shared" si="3"/>
        <v>0</v>
      </c>
      <c r="AA32" s="86">
        <f t="shared" si="4"/>
        <v>0</v>
      </c>
      <c r="AB32" s="86">
        <f t="shared" si="5"/>
        <v>5</v>
      </c>
      <c r="AC32" s="87" t="str">
        <f t="shared" si="6"/>
        <v xml:space="preserve"> </v>
      </c>
      <c r="AD32" s="87" t="str">
        <f t="shared" si="7"/>
        <v xml:space="preserve"> </v>
      </c>
      <c r="AE32" s="87" t="str">
        <f t="shared" si="0"/>
        <v>Moderado</v>
      </c>
      <c r="AF32" s="90" t="s">
        <v>271</v>
      </c>
    </row>
    <row r="33" spans="1:32" ht="34.5" customHeight="1" x14ac:dyDescent="0.25">
      <c r="A33" s="70"/>
      <c r="B33" s="88"/>
      <c r="C33" s="82" t="e">
        <f>VLOOKUP(B33,'Mapa Corrupcion'!$A$7:$B$224,2,TRUE)</f>
        <v>#N/A</v>
      </c>
      <c r="D33" s="82" t="e">
        <f>VLOOKUP(B33,'Mapa Corrupcion'!$A$7:$I$224,9,1)</f>
        <v>#N/A</v>
      </c>
      <c r="E33" s="83" t="s">
        <v>244</v>
      </c>
      <c r="F33" s="83" t="s">
        <v>244</v>
      </c>
      <c r="G33" s="83" t="s">
        <v>244</v>
      </c>
      <c r="H33" s="83" t="s">
        <v>244</v>
      </c>
      <c r="I33" s="83" t="s">
        <v>244</v>
      </c>
      <c r="J33" s="83" t="s">
        <v>244</v>
      </c>
      <c r="K33" s="83" t="s">
        <v>244</v>
      </c>
      <c r="L33" s="83" t="s">
        <v>244</v>
      </c>
      <c r="M33" s="83" t="s">
        <v>244</v>
      </c>
      <c r="N33" s="83" t="s">
        <v>244</v>
      </c>
      <c r="O33" s="83" t="s">
        <v>244</v>
      </c>
      <c r="P33" s="83" t="s">
        <v>244</v>
      </c>
      <c r="Q33" s="83" t="s">
        <v>244</v>
      </c>
      <c r="R33" s="83" t="s">
        <v>244</v>
      </c>
      <c r="S33" s="83" t="s">
        <v>244</v>
      </c>
      <c r="T33" s="83" t="s">
        <v>244</v>
      </c>
      <c r="U33" s="83" t="s">
        <v>244</v>
      </c>
      <c r="V33" s="83" t="s">
        <v>244</v>
      </c>
      <c r="W33" s="83" t="s">
        <v>244</v>
      </c>
      <c r="X33" s="84">
        <f t="shared" si="1"/>
        <v>0</v>
      </c>
      <c r="Y33" s="85">
        <f t="shared" si="2"/>
        <v>0</v>
      </c>
      <c r="Z33" s="86">
        <f t="shared" si="3"/>
        <v>0</v>
      </c>
      <c r="AA33" s="86">
        <f t="shared" si="4"/>
        <v>0</v>
      </c>
      <c r="AB33" s="86">
        <f t="shared" si="5"/>
        <v>5</v>
      </c>
      <c r="AC33" s="87" t="str">
        <f t="shared" si="6"/>
        <v xml:space="preserve"> </v>
      </c>
      <c r="AD33" s="87" t="str">
        <f t="shared" si="7"/>
        <v xml:space="preserve"> </v>
      </c>
      <c r="AE33" s="87" t="str">
        <f t="shared" si="0"/>
        <v>Moderado</v>
      </c>
      <c r="AF33" s="90" t="s">
        <v>271</v>
      </c>
    </row>
    <row r="34" spans="1:32" ht="34.5" customHeight="1" x14ac:dyDescent="0.25">
      <c r="A34" s="70"/>
      <c r="B34" s="88"/>
      <c r="C34" s="82" t="e">
        <f>VLOOKUP(B34,'Mapa Corrupcion'!$A$7:$B$224,2,TRUE)</f>
        <v>#N/A</v>
      </c>
      <c r="D34" s="82" t="e">
        <f>VLOOKUP(B34,'Mapa Corrupcion'!$A$7:$I$224,9,1)</f>
        <v>#N/A</v>
      </c>
      <c r="E34" s="83" t="s">
        <v>244</v>
      </c>
      <c r="F34" s="83" t="s">
        <v>244</v>
      </c>
      <c r="G34" s="83" t="s">
        <v>244</v>
      </c>
      <c r="H34" s="83" t="s">
        <v>244</v>
      </c>
      <c r="I34" s="83" t="s">
        <v>244</v>
      </c>
      <c r="J34" s="83" t="s">
        <v>244</v>
      </c>
      <c r="K34" s="83" t="s">
        <v>244</v>
      </c>
      <c r="L34" s="83" t="s">
        <v>244</v>
      </c>
      <c r="M34" s="83" t="s">
        <v>244</v>
      </c>
      <c r="N34" s="83" t="s">
        <v>244</v>
      </c>
      <c r="O34" s="83" t="s">
        <v>244</v>
      </c>
      <c r="P34" s="83" t="s">
        <v>244</v>
      </c>
      <c r="Q34" s="83" t="s">
        <v>244</v>
      </c>
      <c r="R34" s="83" t="s">
        <v>244</v>
      </c>
      <c r="S34" s="83" t="s">
        <v>244</v>
      </c>
      <c r="T34" s="83" t="s">
        <v>244</v>
      </c>
      <c r="U34" s="83" t="s">
        <v>244</v>
      </c>
      <c r="V34" s="83" t="s">
        <v>244</v>
      </c>
      <c r="W34" s="83" t="s">
        <v>244</v>
      </c>
      <c r="X34" s="84">
        <f t="shared" si="1"/>
        <v>0</v>
      </c>
      <c r="Y34" s="85">
        <f t="shared" si="2"/>
        <v>0</v>
      </c>
      <c r="Z34" s="86">
        <f t="shared" si="3"/>
        <v>0</v>
      </c>
      <c r="AA34" s="86">
        <f t="shared" si="4"/>
        <v>0</v>
      </c>
      <c r="AB34" s="86">
        <f t="shared" si="5"/>
        <v>5</v>
      </c>
      <c r="AC34" s="87" t="str">
        <f t="shared" si="6"/>
        <v xml:space="preserve"> </v>
      </c>
      <c r="AD34" s="87" t="str">
        <f t="shared" si="7"/>
        <v xml:space="preserve"> </v>
      </c>
      <c r="AE34" s="87" t="str">
        <f t="shared" si="0"/>
        <v>Moderado</v>
      </c>
      <c r="AF34" s="90" t="s">
        <v>271</v>
      </c>
    </row>
    <row r="35" spans="1:32" ht="34.5" customHeight="1" x14ac:dyDescent="0.25">
      <c r="A35" s="70"/>
      <c r="B35" s="88"/>
      <c r="C35" s="82" t="e">
        <f>VLOOKUP(B35,'Mapa Corrupcion'!$A$7:$B$224,2,TRUE)</f>
        <v>#N/A</v>
      </c>
      <c r="D35" s="82" t="e">
        <f>VLOOKUP(B35,'Mapa Corrupcion'!$A$7:$I$224,9,1)</f>
        <v>#N/A</v>
      </c>
      <c r="E35" s="83" t="s">
        <v>244</v>
      </c>
      <c r="F35" s="83" t="s">
        <v>244</v>
      </c>
      <c r="G35" s="83" t="s">
        <v>244</v>
      </c>
      <c r="H35" s="83" t="s">
        <v>244</v>
      </c>
      <c r="I35" s="83" t="s">
        <v>244</v>
      </c>
      <c r="J35" s="83" t="s">
        <v>244</v>
      </c>
      <c r="K35" s="83" t="s">
        <v>244</v>
      </c>
      <c r="L35" s="83" t="s">
        <v>244</v>
      </c>
      <c r="M35" s="83" t="s">
        <v>244</v>
      </c>
      <c r="N35" s="83" t="s">
        <v>244</v>
      </c>
      <c r="O35" s="83" t="s">
        <v>244</v>
      </c>
      <c r="P35" s="83" t="s">
        <v>244</v>
      </c>
      <c r="Q35" s="83" t="s">
        <v>244</v>
      </c>
      <c r="R35" s="83" t="s">
        <v>244</v>
      </c>
      <c r="S35" s="83" t="s">
        <v>244</v>
      </c>
      <c r="T35" s="83" t="s">
        <v>244</v>
      </c>
      <c r="U35" s="83" t="s">
        <v>244</v>
      </c>
      <c r="V35" s="83" t="s">
        <v>244</v>
      </c>
      <c r="W35" s="83" t="s">
        <v>244</v>
      </c>
      <c r="X35" s="84">
        <f t="shared" si="1"/>
        <v>0</v>
      </c>
      <c r="Y35" s="85">
        <f t="shared" si="2"/>
        <v>0</v>
      </c>
      <c r="Z35" s="86">
        <f t="shared" si="3"/>
        <v>0</v>
      </c>
      <c r="AA35" s="86">
        <f t="shared" si="4"/>
        <v>0</v>
      </c>
      <c r="AB35" s="86">
        <f t="shared" si="5"/>
        <v>5</v>
      </c>
      <c r="AC35" s="87" t="str">
        <f t="shared" si="6"/>
        <v xml:space="preserve"> </v>
      </c>
      <c r="AD35" s="87" t="str">
        <f t="shared" si="7"/>
        <v xml:space="preserve"> </v>
      </c>
      <c r="AE35" s="87" t="str">
        <f t="shared" si="0"/>
        <v>Moderado</v>
      </c>
      <c r="AF35" s="90" t="s">
        <v>271</v>
      </c>
    </row>
    <row r="36" spans="1:32" ht="34.5" customHeight="1" x14ac:dyDescent="0.25">
      <c r="A36" s="70"/>
      <c r="B36" s="88"/>
      <c r="C36" s="82" t="e">
        <f>VLOOKUP(B36,'Mapa Corrupcion'!$A$7:$B$224,2,TRUE)</f>
        <v>#N/A</v>
      </c>
      <c r="D36" s="82" t="e">
        <f>VLOOKUP(B36,'Mapa Corrupcion'!$A$7:$I$224,9,1)</f>
        <v>#N/A</v>
      </c>
      <c r="E36" s="83" t="s">
        <v>244</v>
      </c>
      <c r="F36" s="83" t="s">
        <v>244</v>
      </c>
      <c r="G36" s="83" t="s">
        <v>244</v>
      </c>
      <c r="H36" s="83" t="s">
        <v>244</v>
      </c>
      <c r="I36" s="83" t="s">
        <v>244</v>
      </c>
      <c r="J36" s="83" t="s">
        <v>244</v>
      </c>
      <c r="K36" s="83" t="s">
        <v>244</v>
      </c>
      <c r="L36" s="83" t="s">
        <v>244</v>
      </c>
      <c r="M36" s="83" t="s">
        <v>244</v>
      </c>
      <c r="N36" s="83" t="s">
        <v>244</v>
      </c>
      <c r="O36" s="83" t="s">
        <v>244</v>
      </c>
      <c r="P36" s="83" t="s">
        <v>244</v>
      </c>
      <c r="Q36" s="83" t="s">
        <v>244</v>
      </c>
      <c r="R36" s="83" t="s">
        <v>244</v>
      </c>
      <c r="S36" s="83" t="s">
        <v>244</v>
      </c>
      <c r="T36" s="83" t="s">
        <v>244</v>
      </c>
      <c r="U36" s="83" t="s">
        <v>244</v>
      </c>
      <c r="V36" s="83" t="s">
        <v>244</v>
      </c>
      <c r="W36" s="83" t="s">
        <v>244</v>
      </c>
      <c r="X36" s="84">
        <f t="shared" si="1"/>
        <v>0</v>
      </c>
      <c r="Y36" s="85">
        <f t="shared" si="2"/>
        <v>0</v>
      </c>
      <c r="Z36" s="86">
        <f t="shared" si="3"/>
        <v>0</v>
      </c>
      <c r="AA36" s="86">
        <f t="shared" si="4"/>
        <v>0</v>
      </c>
      <c r="AB36" s="86">
        <f t="shared" si="5"/>
        <v>5</v>
      </c>
      <c r="AC36" s="87" t="str">
        <f t="shared" si="6"/>
        <v xml:space="preserve"> </v>
      </c>
      <c r="AD36" s="87" t="str">
        <f t="shared" si="7"/>
        <v xml:space="preserve"> </v>
      </c>
      <c r="AE36" s="87" t="str">
        <f t="shared" si="0"/>
        <v>Moderado</v>
      </c>
      <c r="AF36" s="90" t="s">
        <v>271</v>
      </c>
    </row>
    <row r="37" spans="1:32" ht="34.5" customHeight="1" x14ac:dyDescent="0.25">
      <c r="A37" s="70"/>
      <c r="B37" s="88"/>
      <c r="C37" s="82" t="e">
        <f>VLOOKUP(B37,'Mapa Corrupcion'!$A$7:$B$224,2,TRUE)</f>
        <v>#N/A</v>
      </c>
      <c r="D37" s="82" t="e">
        <f>VLOOKUP(B37,'Mapa Corrupcion'!$A$7:$I$224,9,1)</f>
        <v>#N/A</v>
      </c>
      <c r="E37" s="83" t="s">
        <v>244</v>
      </c>
      <c r="F37" s="83" t="s">
        <v>244</v>
      </c>
      <c r="G37" s="83" t="s">
        <v>244</v>
      </c>
      <c r="H37" s="83" t="s">
        <v>244</v>
      </c>
      <c r="I37" s="83" t="s">
        <v>244</v>
      </c>
      <c r="J37" s="83" t="s">
        <v>244</v>
      </c>
      <c r="K37" s="83" t="s">
        <v>244</v>
      </c>
      <c r="L37" s="83" t="s">
        <v>244</v>
      </c>
      <c r="M37" s="83" t="s">
        <v>244</v>
      </c>
      <c r="N37" s="83" t="s">
        <v>244</v>
      </c>
      <c r="O37" s="83" t="s">
        <v>244</v>
      </c>
      <c r="P37" s="83" t="s">
        <v>244</v>
      </c>
      <c r="Q37" s="83" t="s">
        <v>244</v>
      </c>
      <c r="R37" s="83" t="s">
        <v>244</v>
      </c>
      <c r="S37" s="83" t="s">
        <v>244</v>
      </c>
      <c r="T37" s="83" t="s">
        <v>244</v>
      </c>
      <c r="U37" s="83" t="s">
        <v>244</v>
      </c>
      <c r="V37" s="83" t="s">
        <v>244</v>
      </c>
      <c r="W37" s="83" t="s">
        <v>244</v>
      </c>
      <c r="X37" s="84">
        <f t="shared" si="1"/>
        <v>0</v>
      </c>
      <c r="Y37" s="85">
        <f t="shared" si="2"/>
        <v>0</v>
      </c>
      <c r="Z37" s="86">
        <f t="shared" si="3"/>
        <v>0</v>
      </c>
      <c r="AA37" s="86">
        <f t="shared" si="4"/>
        <v>0</v>
      </c>
      <c r="AB37" s="86">
        <f t="shared" si="5"/>
        <v>5</v>
      </c>
      <c r="AC37" s="87" t="str">
        <f t="shared" si="6"/>
        <v xml:space="preserve"> </v>
      </c>
      <c r="AD37" s="87" t="str">
        <f t="shared" si="7"/>
        <v xml:space="preserve"> </v>
      </c>
      <c r="AE37" s="87" t="str">
        <f t="shared" si="0"/>
        <v>Moderado</v>
      </c>
      <c r="AF37" s="90" t="s">
        <v>271</v>
      </c>
    </row>
    <row r="38" spans="1:32" ht="34.5" customHeight="1" x14ac:dyDescent="0.25">
      <c r="A38" s="70"/>
      <c r="B38" s="88"/>
      <c r="C38" s="82" t="e">
        <f>VLOOKUP(B38,'Mapa Corrupcion'!$A$7:$B$224,2,TRUE)</f>
        <v>#N/A</v>
      </c>
      <c r="D38" s="82" t="e">
        <f>VLOOKUP(B38,'Mapa Corrupcion'!$A$7:$I$224,9,1)</f>
        <v>#N/A</v>
      </c>
      <c r="E38" s="83" t="s">
        <v>244</v>
      </c>
      <c r="F38" s="83" t="s">
        <v>244</v>
      </c>
      <c r="G38" s="83" t="s">
        <v>244</v>
      </c>
      <c r="H38" s="83" t="s">
        <v>244</v>
      </c>
      <c r="I38" s="83" t="s">
        <v>244</v>
      </c>
      <c r="J38" s="83" t="s">
        <v>244</v>
      </c>
      <c r="K38" s="83" t="s">
        <v>244</v>
      </c>
      <c r="L38" s="83" t="s">
        <v>244</v>
      </c>
      <c r="M38" s="83" t="s">
        <v>244</v>
      </c>
      <c r="N38" s="83" t="s">
        <v>244</v>
      </c>
      <c r="O38" s="83" t="s">
        <v>244</v>
      </c>
      <c r="P38" s="83" t="s">
        <v>244</v>
      </c>
      <c r="Q38" s="83" t="s">
        <v>244</v>
      </c>
      <c r="R38" s="83" t="s">
        <v>244</v>
      </c>
      <c r="S38" s="83" t="s">
        <v>244</v>
      </c>
      <c r="T38" s="83" t="s">
        <v>244</v>
      </c>
      <c r="U38" s="83" t="s">
        <v>244</v>
      </c>
      <c r="V38" s="83" t="s">
        <v>244</v>
      </c>
      <c r="W38" s="83" t="s">
        <v>244</v>
      </c>
      <c r="X38" s="84">
        <f t="shared" si="1"/>
        <v>0</v>
      </c>
      <c r="Y38" s="85">
        <f t="shared" si="2"/>
        <v>0</v>
      </c>
      <c r="Z38" s="86">
        <f t="shared" si="3"/>
        <v>0</v>
      </c>
      <c r="AA38" s="86">
        <f t="shared" si="4"/>
        <v>0</v>
      </c>
      <c r="AB38" s="86">
        <f t="shared" si="5"/>
        <v>5</v>
      </c>
      <c r="AC38" s="87" t="str">
        <f t="shared" si="6"/>
        <v xml:space="preserve"> </v>
      </c>
      <c r="AD38" s="87" t="str">
        <f t="shared" si="7"/>
        <v xml:space="preserve"> </v>
      </c>
      <c r="AE38" s="87" t="str">
        <f t="shared" si="0"/>
        <v>Moderado</v>
      </c>
      <c r="AF38" s="90" t="s">
        <v>271</v>
      </c>
    </row>
    <row r="39" spans="1:32" ht="34.5" customHeight="1" x14ac:dyDescent="0.25">
      <c r="A39" s="70"/>
      <c r="B39" s="88"/>
      <c r="C39" s="82" t="e">
        <f>VLOOKUP(B39,'Mapa Corrupcion'!$A$7:$B$224,2,TRUE)</f>
        <v>#N/A</v>
      </c>
      <c r="D39" s="82" t="e">
        <f>VLOOKUP(B39,'Mapa Corrupcion'!$A$7:$I$224,9,1)</f>
        <v>#N/A</v>
      </c>
      <c r="E39" s="83" t="s">
        <v>244</v>
      </c>
      <c r="F39" s="83" t="s">
        <v>244</v>
      </c>
      <c r="G39" s="83" t="s">
        <v>244</v>
      </c>
      <c r="H39" s="83" t="s">
        <v>244</v>
      </c>
      <c r="I39" s="83" t="s">
        <v>244</v>
      </c>
      <c r="J39" s="83" t="s">
        <v>244</v>
      </c>
      <c r="K39" s="83" t="s">
        <v>244</v>
      </c>
      <c r="L39" s="83" t="s">
        <v>244</v>
      </c>
      <c r="M39" s="83" t="s">
        <v>244</v>
      </c>
      <c r="N39" s="83" t="s">
        <v>244</v>
      </c>
      <c r="O39" s="83" t="s">
        <v>244</v>
      </c>
      <c r="P39" s="83" t="s">
        <v>244</v>
      </c>
      <c r="Q39" s="83" t="s">
        <v>244</v>
      </c>
      <c r="R39" s="83" t="s">
        <v>244</v>
      </c>
      <c r="S39" s="83" t="s">
        <v>244</v>
      </c>
      <c r="T39" s="83" t="s">
        <v>244</v>
      </c>
      <c r="U39" s="83" t="s">
        <v>244</v>
      </c>
      <c r="V39" s="83" t="s">
        <v>244</v>
      </c>
      <c r="W39" s="83" t="s">
        <v>244</v>
      </c>
      <c r="X39" s="84">
        <f t="shared" si="1"/>
        <v>0</v>
      </c>
      <c r="Y39" s="85">
        <f t="shared" si="2"/>
        <v>0</v>
      </c>
      <c r="Z39" s="86">
        <f t="shared" si="3"/>
        <v>0</v>
      </c>
      <c r="AA39" s="86">
        <f t="shared" si="4"/>
        <v>0</v>
      </c>
      <c r="AB39" s="86">
        <f t="shared" si="5"/>
        <v>5</v>
      </c>
      <c r="AC39" s="87" t="str">
        <f t="shared" si="6"/>
        <v xml:space="preserve"> </v>
      </c>
      <c r="AD39" s="87" t="str">
        <f t="shared" si="7"/>
        <v xml:space="preserve"> </v>
      </c>
      <c r="AE39" s="87" t="str">
        <f t="shared" si="0"/>
        <v>Moderado</v>
      </c>
      <c r="AF39" s="90" t="s">
        <v>271</v>
      </c>
    </row>
    <row r="40" spans="1:32" ht="34.5" customHeight="1" x14ac:dyDescent="0.25">
      <c r="A40" s="70"/>
      <c r="B40" s="88"/>
      <c r="C40" s="82" t="e">
        <f>VLOOKUP(B40,'Mapa Corrupcion'!$A$7:$B$224,2,TRUE)</f>
        <v>#N/A</v>
      </c>
      <c r="D40" s="82" t="e">
        <f>VLOOKUP(B40,'Mapa Corrupcion'!$A$7:$I$224,9,1)</f>
        <v>#N/A</v>
      </c>
      <c r="E40" s="83" t="s">
        <v>244</v>
      </c>
      <c r="F40" s="83" t="s">
        <v>244</v>
      </c>
      <c r="G40" s="83" t="s">
        <v>244</v>
      </c>
      <c r="H40" s="83" t="s">
        <v>244</v>
      </c>
      <c r="I40" s="83" t="s">
        <v>244</v>
      </c>
      <c r="J40" s="83" t="s">
        <v>244</v>
      </c>
      <c r="K40" s="83" t="s">
        <v>244</v>
      </c>
      <c r="L40" s="83" t="s">
        <v>244</v>
      </c>
      <c r="M40" s="83" t="s">
        <v>244</v>
      </c>
      <c r="N40" s="83" t="s">
        <v>244</v>
      </c>
      <c r="O40" s="83" t="s">
        <v>244</v>
      </c>
      <c r="P40" s="83" t="s">
        <v>244</v>
      </c>
      <c r="Q40" s="83" t="s">
        <v>244</v>
      </c>
      <c r="R40" s="83" t="s">
        <v>244</v>
      </c>
      <c r="S40" s="83" t="s">
        <v>244</v>
      </c>
      <c r="T40" s="83" t="s">
        <v>244</v>
      </c>
      <c r="U40" s="83" t="s">
        <v>244</v>
      </c>
      <c r="V40" s="83" t="s">
        <v>244</v>
      </c>
      <c r="W40" s="83" t="s">
        <v>244</v>
      </c>
      <c r="X40" s="84">
        <f t="shared" si="1"/>
        <v>0</v>
      </c>
      <c r="Y40" s="85">
        <f t="shared" si="2"/>
        <v>0</v>
      </c>
      <c r="Z40" s="86">
        <f t="shared" si="3"/>
        <v>0</v>
      </c>
      <c r="AA40" s="86">
        <f t="shared" si="4"/>
        <v>0</v>
      </c>
      <c r="AB40" s="86">
        <f t="shared" si="5"/>
        <v>5</v>
      </c>
      <c r="AC40" s="87" t="str">
        <f t="shared" si="6"/>
        <v xml:space="preserve"> </v>
      </c>
      <c r="AD40" s="87" t="str">
        <f t="shared" si="7"/>
        <v xml:space="preserve"> </v>
      </c>
      <c r="AE40" s="87" t="str">
        <f t="shared" si="0"/>
        <v>Moderado</v>
      </c>
      <c r="AF40" s="90" t="s">
        <v>271</v>
      </c>
    </row>
    <row r="41" spans="1:32" ht="34.5" customHeight="1" x14ac:dyDescent="0.25">
      <c r="A41" s="70"/>
      <c r="B41" s="88"/>
      <c r="C41" s="82" t="e">
        <f>VLOOKUP(B41,'Mapa Corrupcion'!$A$7:$B$224,2,TRUE)</f>
        <v>#N/A</v>
      </c>
      <c r="D41" s="82" t="e">
        <f>VLOOKUP(B41,'Mapa Corrupcion'!$A$7:$I$224,9,1)</f>
        <v>#N/A</v>
      </c>
      <c r="E41" s="83" t="s">
        <v>244</v>
      </c>
      <c r="F41" s="83" t="s">
        <v>244</v>
      </c>
      <c r="G41" s="83" t="s">
        <v>244</v>
      </c>
      <c r="H41" s="83" t="s">
        <v>244</v>
      </c>
      <c r="I41" s="83" t="s">
        <v>244</v>
      </c>
      <c r="J41" s="83" t="s">
        <v>244</v>
      </c>
      <c r="K41" s="83" t="s">
        <v>244</v>
      </c>
      <c r="L41" s="83" t="s">
        <v>244</v>
      </c>
      <c r="M41" s="83" t="s">
        <v>244</v>
      </c>
      <c r="N41" s="83" t="s">
        <v>244</v>
      </c>
      <c r="O41" s="83" t="s">
        <v>244</v>
      </c>
      <c r="P41" s="83" t="s">
        <v>244</v>
      </c>
      <c r="Q41" s="83" t="s">
        <v>244</v>
      </c>
      <c r="R41" s="83" t="s">
        <v>244</v>
      </c>
      <c r="S41" s="83" t="s">
        <v>244</v>
      </c>
      <c r="T41" s="83" t="s">
        <v>244</v>
      </c>
      <c r="U41" s="83" t="s">
        <v>244</v>
      </c>
      <c r="V41" s="83" t="s">
        <v>244</v>
      </c>
      <c r="W41" s="83" t="s">
        <v>244</v>
      </c>
      <c r="X41" s="84">
        <f t="shared" si="1"/>
        <v>0</v>
      </c>
      <c r="Y41" s="85">
        <f t="shared" si="2"/>
        <v>0</v>
      </c>
      <c r="Z41" s="86">
        <f t="shared" si="3"/>
        <v>0</v>
      </c>
      <c r="AA41" s="86">
        <f t="shared" si="4"/>
        <v>0</v>
      </c>
      <c r="AB41" s="86">
        <f t="shared" si="5"/>
        <v>5</v>
      </c>
      <c r="AC41" s="87" t="str">
        <f t="shared" si="6"/>
        <v xml:space="preserve"> </v>
      </c>
      <c r="AD41" s="87" t="str">
        <f t="shared" si="7"/>
        <v xml:space="preserve"> </v>
      </c>
      <c r="AE41" s="87" t="str">
        <f t="shared" si="0"/>
        <v>Moderado</v>
      </c>
      <c r="AF41" s="90" t="s">
        <v>271</v>
      </c>
    </row>
    <row r="42" spans="1:32" ht="15.75" customHeight="1" x14ac:dyDescent="0.25">
      <c r="A42" s="70"/>
      <c r="B42" s="71"/>
      <c r="C42" s="82" t="e">
        <f>VLOOKUP(B42,'Mapa Corrupcion'!$A$7:$B$224,2,TRUE)</f>
        <v>#N/A</v>
      </c>
      <c r="D42" s="82" t="e">
        <f>VLOOKUP(B42,'Mapa Corrupcion'!$A$7:$I$224,9,1)</f>
        <v>#N/A</v>
      </c>
      <c r="E42" s="72"/>
      <c r="F42" s="70"/>
      <c r="G42" s="70"/>
      <c r="H42" s="70"/>
      <c r="I42" s="70"/>
      <c r="J42" s="70"/>
      <c r="K42" s="70"/>
      <c r="L42" s="70"/>
      <c r="M42" s="70"/>
      <c r="N42" s="70"/>
      <c r="O42" s="70"/>
      <c r="P42" s="70"/>
      <c r="Q42" s="70"/>
      <c r="R42" s="70"/>
      <c r="S42" s="70"/>
      <c r="T42" s="70"/>
      <c r="U42" s="70"/>
      <c r="V42" s="70"/>
      <c r="W42" s="70"/>
      <c r="X42" s="70"/>
      <c r="Y42" s="70"/>
      <c r="Z42" s="70"/>
      <c r="AA42" s="70"/>
      <c r="AB42" s="70"/>
    </row>
    <row r="43" spans="1:32" ht="15.75" customHeight="1" x14ac:dyDescent="0.25">
      <c r="A43" s="70"/>
      <c r="B43" s="71"/>
      <c r="C43" s="71"/>
      <c r="D43" s="72"/>
      <c r="E43" s="72"/>
      <c r="F43" s="70"/>
      <c r="G43" s="70"/>
      <c r="H43" s="70"/>
      <c r="I43" s="70"/>
      <c r="J43" s="70"/>
      <c r="K43" s="70"/>
      <c r="L43" s="70"/>
      <c r="M43" s="70"/>
      <c r="N43" s="70"/>
      <c r="O43" s="70"/>
      <c r="P43" s="70"/>
      <c r="Q43" s="70"/>
      <c r="R43" s="70"/>
      <c r="S43" s="70"/>
      <c r="T43" s="70"/>
      <c r="U43" s="70"/>
      <c r="V43" s="70"/>
      <c r="W43" s="70"/>
      <c r="X43" s="70"/>
      <c r="Y43" s="70"/>
      <c r="Z43" s="70"/>
      <c r="AA43" s="70"/>
      <c r="AB43" s="70"/>
    </row>
    <row r="44" spans="1:32" ht="15.75" customHeight="1" x14ac:dyDescent="0.25">
      <c r="A44" s="70"/>
      <c r="B44" s="71"/>
      <c r="C44" s="71"/>
      <c r="D44" s="72"/>
      <c r="E44" s="72"/>
      <c r="F44" s="70"/>
      <c r="G44" s="70"/>
      <c r="H44" s="70"/>
      <c r="I44" s="70"/>
      <c r="J44" s="70"/>
      <c r="K44" s="70"/>
      <c r="L44" s="70"/>
      <c r="M44" s="70"/>
      <c r="N44" s="70"/>
      <c r="O44" s="70"/>
      <c r="P44" s="70"/>
      <c r="Q44" s="70"/>
      <c r="R44" s="70"/>
      <c r="S44" s="70"/>
      <c r="T44" s="70"/>
      <c r="U44" s="70"/>
      <c r="V44" s="70"/>
      <c r="W44" s="70"/>
      <c r="X44" s="70"/>
      <c r="Y44" s="70"/>
      <c r="Z44" s="70"/>
      <c r="AA44" s="70"/>
      <c r="AB44" s="70"/>
    </row>
    <row r="45" spans="1:32" ht="15.75" customHeight="1" x14ac:dyDescent="0.25">
      <c r="A45" s="70"/>
      <c r="B45" s="71"/>
      <c r="C45" s="71"/>
      <c r="D45" s="72"/>
      <c r="E45" s="72"/>
      <c r="F45" s="70"/>
      <c r="G45" s="70"/>
      <c r="H45" s="70"/>
      <c r="I45" s="70"/>
      <c r="J45" s="70"/>
      <c r="K45" s="70"/>
      <c r="L45" s="70"/>
      <c r="M45" s="70"/>
      <c r="N45" s="70"/>
      <c r="O45" s="70"/>
      <c r="P45" s="70"/>
      <c r="Q45" s="70"/>
      <c r="R45" s="70"/>
      <c r="S45" s="70"/>
      <c r="T45" s="70"/>
      <c r="U45" s="70"/>
      <c r="V45" s="70"/>
      <c r="W45" s="70"/>
      <c r="X45" s="70"/>
      <c r="Y45" s="70"/>
      <c r="Z45" s="70"/>
      <c r="AA45" s="70"/>
      <c r="AB45" s="70"/>
    </row>
    <row r="46" spans="1:32" ht="15.75" customHeight="1" x14ac:dyDescent="0.25">
      <c r="A46" s="70"/>
      <c r="B46" s="71"/>
      <c r="C46" s="71"/>
      <c r="D46" s="72"/>
      <c r="E46" s="72"/>
      <c r="F46" s="70"/>
      <c r="G46" s="70"/>
      <c r="H46" s="70"/>
      <c r="I46" s="70"/>
      <c r="J46" s="70"/>
      <c r="K46" s="70"/>
      <c r="L46" s="70"/>
      <c r="M46" s="70"/>
      <c r="N46" s="70"/>
      <c r="O46" s="70"/>
      <c r="P46" s="70"/>
      <c r="Q46" s="70"/>
      <c r="R46" s="70"/>
      <c r="S46" s="70"/>
      <c r="T46" s="70"/>
      <c r="U46" s="70"/>
      <c r="V46" s="70"/>
      <c r="W46" s="70"/>
      <c r="X46" s="70"/>
      <c r="Y46" s="70"/>
      <c r="Z46" s="70"/>
      <c r="AA46" s="70"/>
      <c r="AB46" s="70"/>
    </row>
    <row r="47" spans="1:32" ht="15.75" customHeight="1" x14ac:dyDescent="0.25">
      <c r="A47" s="70"/>
      <c r="B47" s="71"/>
      <c r="C47" s="71"/>
      <c r="D47" s="72"/>
      <c r="E47" s="72"/>
      <c r="F47" s="70"/>
      <c r="G47" s="70"/>
      <c r="H47" s="70"/>
      <c r="I47" s="70"/>
      <c r="J47" s="70"/>
      <c r="K47" s="70"/>
      <c r="L47" s="70"/>
      <c r="M47" s="70"/>
      <c r="N47" s="70"/>
      <c r="O47" s="70"/>
      <c r="P47" s="70"/>
      <c r="Q47" s="70"/>
      <c r="R47" s="70"/>
      <c r="S47" s="70"/>
      <c r="T47" s="70"/>
      <c r="U47" s="70"/>
      <c r="V47" s="70"/>
      <c r="W47" s="70"/>
      <c r="X47" s="70"/>
      <c r="Y47" s="70"/>
      <c r="Z47" s="70"/>
      <c r="AA47" s="70"/>
      <c r="AB47" s="70"/>
    </row>
    <row r="48" spans="1:32" ht="15.75" customHeight="1" x14ac:dyDescent="0.25">
      <c r="A48" s="70"/>
      <c r="B48" s="71"/>
      <c r="C48" s="71"/>
      <c r="D48" s="72"/>
      <c r="E48" s="72"/>
      <c r="F48" s="70"/>
      <c r="G48" s="70"/>
      <c r="H48" s="70"/>
      <c r="I48" s="70"/>
      <c r="J48" s="70"/>
      <c r="K48" s="70"/>
      <c r="L48" s="70"/>
      <c r="M48" s="70"/>
      <c r="N48" s="70"/>
      <c r="O48" s="70"/>
      <c r="P48" s="70"/>
      <c r="Q48" s="70"/>
      <c r="R48" s="70"/>
      <c r="S48" s="70"/>
      <c r="T48" s="70"/>
      <c r="U48" s="70"/>
      <c r="V48" s="70"/>
      <c r="W48" s="70"/>
      <c r="X48" s="70"/>
      <c r="Y48" s="70"/>
      <c r="Z48" s="70"/>
      <c r="AA48" s="70"/>
      <c r="AB48" s="70"/>
    </row>
    <row r="49" spans="1:28" ht="15.75" customHeight="1" x14ac:dyDescent="0.25">
      <c r="A49" s="70"/>
      <c r="B49" s="71"/>
      <c r="C49" s="71"/>
      <c r="D49" s="72"/>
      <c r="E49" s="72"/>
      <c r="F49" s="70"/>
      <c r="G49" s="70"/>
      <c r="H49" s="70"/>
      <c r="I49" s="70"/>
      <c r="J49" s="70"/>
      <c r="K49" s="70"/>
      <c r="L49" s="70"/>
      <c r="M49" s="70"/>
      <c r="N49" s="70"/>
      <c r="O49" s="70"/>
      <c r="P49" s="70"/>
      <c r="Q49" s="70"/>
      <c r="R49" s="70"/>
      <c r="S49" s="70"/>
      <c r="T49" s="70"/>
      <c r="U49" s="70"/>
      <c r="V49" s="70"/>
      <c r="W49" s="70"/>
      <c r="X49" s="70"/>
      <c r="Y49" s="70"/>
      <c r="Z49" s="70"/>
      <c r="AA49" s="70"/>
      <c r="AB49" s="70"/>
    </row>
    <row r="50" spans="1:28" ht="15.75" customHeight="1" x14ac:dyDescent="0.25">
      <c r="A50" s="70"/>
      <c r="B50" s="71"/>
      <c r="C50" s="71"/>
      <c r="D50" s="72"/>
      <c r="E50" s="72"/>
      <c r="F50" s="70"/>
      <c r="G50" s="70"/>
      <c r="H50" s="70"/>
      <c r="I50" s="70"/>
      <c r="J50" s="70"/>
      <c r="K50" s="70"/>
      <c r="L50" s="70"/>
      <c r="M50" s="70"/>
      <c r="N50" s="70"/>
      <c r="O50" s="70"/>
      <c r="P50" s="70"/>
      <c r="Q50" s="70"/>
      <c r="R50" s="70"/>
      <c r="S50" s="70"/>
      <c r="T50" s="70"/>
      <c r="U50" s="70"/>
      <c r="V50" s="70"/>
      <c r="W50" s="70"/>
      <c r="X50" s="70"/>
      <c r="Y50" s="70"/>
      <c r="Z50" s="70"/>
      <c r="AA50" s="70"/>
      <c r="AB50" s="70"/>
    </row>
    <row r="51" spans="1:28" ht="15.75" customHeight="1" x14ac:dyDescent="0.25">
      <c r="A51" s="70"/>
      <c r="B51" s="71"/>
      <c r="C51" s="71"/>
      <c r="D51" s="72"/>
      <c r="E51" s="72"/>
      <c r="F51" s="70"/>
      <c r="G51" s="70"/>
      <c r="H51" s="70"/>
      <c r="I51" s="70"/>
      <c r="J51" s="70"/>
      <c r="K51" s="70"/>
      <c r="L51" s="70"/>
      <c r="M51" s="70"/>
      <c r="N51" s="70"/>
      <c r="O51" s="70"/>
      <c r="P51" s="70"/>
      <c r="Q51" s="70"/>
      <c r="R51" s="70"/>
      <c r="S51" s="70"/>
      <c r="T51" s="70"/>
      <c r="U51" s="70"/>
      <c r="V51" s="70"/>
      <c r="W51" s="70"/>
      <c r="X51" s="70"/>
      <c r="Y51" s="70"/>
      <c r="Z51" s="70"/>
      <c r="AA51" s="70"/>
      <c r="AB51" s="70"/>
    </row>
    <row r="52" spans="1:28" ht="15.75" customHeight="1" x14ac:dyDescent="0.25">
      <c r="A52" s="70"/>
      <c r="B52" s="71"/>
      <c r="C52" s="71"/>
      <c r="D52" s="72"/>
      <c r="E52" s="72"/>
      <c r="F52" s="70"/>
      <c r="G52" s="70"/>
      <c r="H52" s="70"/>
      <c r="I52" s="70"/>
      <c r="J52" s="70"/>
      <c r="K52" s="70"/>
      <c r="L52" s="70"/>
      <c r="M52" s="70"/>
      <c r="N52" s="70"/>
      <c r="O52" s="70"/>
      <c r="P52" s="70"/>
      <c r="Q52" s="70"/>
      <c r="R52" s="70"/>
      <c r="S52" s="70"/>
      <c r="T52" s="70"/>
      <c r="U52" s="70"/>
      <c r="V52" s="70"/>
      <c r="W52" s="70"/>
      <c r="X52" s="70"/>
      <c r="Y52" s="70"/>
      <c r="Z52" s="70"/>
      <c r="AA52" s="70"/>
      <c r="AB52" s="70"/>
    </row>
    <row r="53" spans="1:28" ht="15.75" customHeight="1" x14ac:dyDescent="0.25">
      <c r="A53" s="70"/>
      <c r="B53" s="71"/>
      <c r="C53" s="71"/>
      <c r="D53" s="72"/>
      <c r="E53" s="72"/>
      <c r="F53" s="70"/>
      <c r="G53" s="70"/>
      <c r="H53" s="70"/>
      <c r="I53" s="70"/>
      <c r="J53" s="70"/>
      <c r="K53" s="70"/>
      <c r="L53" s="70"/>
      <c r="M53" s="70"/>
      <c r="N53" s="70"/>
      <c r="O53" s="70"/>
      <c r="P53" s="70"/>
      <c r="Q53" s="70"/>
      <c r="R53" s="70"/>
      <c r="S53" s="70"/>
      <c r="T53" s="70"/>
      <c r="U53" s="70"/>
      <c r="V53" s="70"/>
      <c r="W53" s="70"/>
      <c r="X53" s="70"/>
      <c r="Y53" s="70"/>
      <c r="Z53" s="70"/>
      <c r="AA53" s="70"/>
      <c r="AB53" s="70"/>
    </row>
    <row r="54" spans="1:28" ht="15.75" customHeight="1" x14ac:dyDescent="0.25">
      <c r="A54" s="70"/>
      <c r="B54" s="71"/>
      <c r="C54" s="71"/>
      <c r="D54" s="72"/>
      <c r="E54" s="72"/>
      <c r="F54" s="70"/>
      <c r="G54" s="70"/>
      <c r="H54" s="70"/>
      <c r="I54" s="70"/>
      <c r="J54" s="70"/>
      <c r="K54" s="70"/>
      <c r="L54" s="70"/>
      <c r="M54" s="70"/>
      <c r="N54" s="70"/>
      <c r="O54" s="70"/>
      <c r="P54" s="70"/>
      <c r="Q54" s="70"/>
      <c r="R54" s="70"/>
      <c r="S54" s="70"/>
      <c r="T54" s="70"/>
      <c r="U54" s="70"/>
      <c r="V54" s="70"/>
      <c r="W54" s="70"/>
      <c r="X54" s="70"/>
      <c r="Y54" s="70"/>
      <c r="Z54" s="70"/>
      <c r="AA54" s="70"/>
      <c r="AB54" s="70"/>
    </row>
    <row r="55" spans="1:28" ht="15.75" customHeight="1" x14ac:dyDescent="0.25">
      <c r="A55" s="70"/>
      <c r="B55" s="71"/>
      <c r="C55" s="71"/>
      <c r="D55" s="72"/>
      <c r="E55" s="72"/>
      <c r="F55" s="70"/>
      <c r="G55" s="70"/>
      <c r="H55" s="70"/>
      <c r="I55" s="70"/>
      <c r="J55" s="70"/>
      <c r="K55" s="70"/>
      <c r="L55" s="70"/>
      <c r="M55" s="70"/>
      <c r="N55" s="70"/>
      <c r="O55" s="70"/>
      <c r="P55" s="70"/>
      <c r="Q55" s="70"/>
      <c r="R55" s="70"/>
      <c r="S55" s="70"/>
      <c r="T55" s="70"/>
      <c r="U55" s="70"/>
      <c r="V55" s="70"/>
      <c r="W55" s="70"/>
      <c r="X55" s="70"/>
      <c r="Y55" s="70"/>
      <c r="Z55" s="70"/>
      <c r="AA55" s="70"/>
      <c r="AB55" s="70"/>
    </row>
    <row r="56" spans="1:28" ht="15.75" customHeight="1" x14ac:dyDescent="0.25">
      <c r="A56" s="70"/>
      <c r="B56" s="71"/>
      <c r="C56" s="71"/>
      <c r="D56" s="72"/>
      <c r="E56" s="72"/>
      <c r="F56" s="70"/>
      <c r="G56" s="70"/>
      <c r="H56" s="70"/>
      <c r="I56" s="70"/>
      <c r="J56" s="70"/>
      <c r="K56" s="70"/>
      <c r="L56" s="70"/>
      <c r="M56" s="70"/>
      <c r="N56" s="70"/>
      <c r="O56" s="70"/>
      <c r="P56" s="70"/>
      <c r="Q56" s="70"/>
      <c r="R56" s="70"/>
      <c r="S56" s="70"/>
      <c r="T56" s="70"/>
      <c r="U56" s="70"/>
      <c r="V56" s="70"/>
      <c r="W56" s="70"/>
      <c r="X56" s="70"/>
      <c r="Y56" s="70"/>
      <c r="Z56" s="70"/>
      <c r="AA56" s="70"/>
      <c r="AB56" s="70"/>
    </row>
    <row r="57" spans="1:28" ht="15.75" customHeight="1" x14ac:dyDescent="0.25">
      <c r="A57" s="70"/>
      <c r="B57" s="71"/>
      <c r="C57" s="71"/>
      <c r="D57" s="72"/>
      <c r="E57" s="72"/>
      <c r="F57" s="70"/>
      <c r="G57" s="70"/>
      <c r="H57" s="70"/>
      <c r="I57" s="70"/>
      <c r="J57" s="70"/>
      <c r="K57" s="70"/>
      <c r="L57" s="70"/>
      <c r="M57" s="70"/>
      <c r="N57" s="70"/>
      <c r="O57" s="70"/>
      <c r="P57" s="70"/>
      <c r="Q57" s="70"/>
      <c r="R57" s="70"/>
      <c r="S57" s="70"/>
      <c r="T57" s="70"/>
      <c r="U57" s="70"/>
      <c r="V57" s="70"/>
      <c r="W57" s="70"/>
      <c r="X57" s="70"/>
      <c r="Y57" s="70"/>
      <c r="Z57" s="70"/>
      <c r="AA57" s="70"/>
      <c r="AB57" s="70"/>
    </row>
    <row r="58" spans="1:28" ht="15.75" customHeight="1" x14ac:dyDescent="0.25">
      <c r="A58" s="70"/>
      <c r="B58" s="71"/>
      <c r="C58" s="71"/>
      <c r="D58" s="72"/>
      <c r="E58" s="72"/>
      <c r="F58" s="70"/>
      <c r="G58" s="70"/>
      <c r="H58" s="70"/>
      <c r="I58" s="70"/>
      <c r="J58" s="70"/>
      <c r="K58" s="70"/>
      <c r="L58" s="70"/>
      <c r="M58" s="70"/>
      <c r="N58" s="70"/>
      <c r="O58" s="70"/>
      <c r="P58" s="70"/>
      <c r="Q58" s="70"/>
      <c r="R58" s="70"/>
      <c r="S58" s="70"/>
      <c r="T58" s="70"/>
      <c r="U58" s="70"/>
      <c r="V58" s="70"/>
      <c r="W58" s="70"/>
      <c r="X58" s="70"/>
      <c r="Y58" s="70"/>
      <c r="Z58" s="70"/>
      <c r="AA58" s="70"/>
      <c r="AB58" s="70"/>
    </row>
    <row r="59" spans="1:28" ht="15.75" customHeight="1" x14ac:dyDescent="0.25">
      <c r="A59" s="70"/>
      <c r="B59" s="71"/>
      <c r="C59" s="71"/>
      <c r="D59" s="72"/>
      <c r="E59" s="72"/>
      <c r="F59" s="70"/>
      <c r="G59" s="70"/>
      <c r="H59" s="70"/>
      <c r="I59" s="70"/>
      <c r="J59" s="70"/>
      <c r="K59" s="70"/>
      <c r="L59" s="70"/>
      <c r="M59" s="70"/>
      <c r="N59" s="70"/>
      <c r="O59" s="70"/>
      <c r="P59" s="70"/>
      <c r="Q59" s="70"/>
      <c r="R59" s="70"/>
      <c r="S59" s="70"/>
      <c r="T59" s="70"/>
      <c r="U59" s="70"/>
      <c r="V59" s="70"/>
      <c r="W59" s="70"/>
      <c r="X59" s="70"/>
      <c r="Y59" s="70"/>
      <c r="Z59" s="70"/>
      <c r="AA59" s="70"/>
      <c r="AB59" s="70"/>
    </row>
    <row r="60" spans="1:28" ht="15.75" customHeight="1" x14ac:dyDescent="0.25">
      <c r="A60" s="70"/>
      <c r="B60" s="71"/>
      <c r="C60" s="71"/>
      <c r="D60" s="72"/>
      <c r="E60" s="72"/>
      <c r="F60" s="70"/>
      <c r="G60" s="70"/>
      <c r="H60" s="70"/>
      <c r="I60" s="70"/>
      <c r="J60" s="70"/>
      <c r="K60" s="70"/>
      <c r="L60" s="70"/>
      <c r="M60" s="70"/>
      <c r="N60" s="70"/>
      <c r="O60" s="70"/>
      <c r="P60" s="70"/>
      <c r="Q60" s="70"/>
      <c r="R60" s="70"/>
      <c r="S60" s="70"/>
      <c r="T60" s="70"/>
      <c r="U60" s="70"/>
      <c r="V60" s="70"/>
      <c r="W60" s="70"/>
      <c r="X60" s="70"/>
      <c r="Y60" s="70"/>
      <c r="Z60" s="70"/>
      <c r="AA60" s="70"/>
      <c r="AB60" s="70"/>
    </row>
    <row r="61" spans="1:28" ht="15.75" customHeight="1" x14ac:dyDescent="0.25">
      <c r="A61" s="70"/>
      <c r="B61" s="71"/>
      <c r="C61" s="71"/>
      <c r="D61" s="72"/>
      <c r="E61" s="72"/>
      <c r="F61" s="70"/>
      <c r="G61" s="70"/>
      <c r="H61" s="70"/>
      <c r="I61" s="70"/>
      <c r="J61" s="70"/>
      <c r="K61" s="70"/>
      <c r="L61" s="70"/>
      <c r="M61" s="70"/>
      <c r="N61" s="70"/>
      <c r="O61" s="70"/>
      <c r="P61" s="70"/>
      <c r="Q61" s="70"/>
      <c r="R61" s="70"/>
      <c r="S61" s="70"/>
      <c r="T61" s="70"/>
      <c r="U61" s="70"/>
      <c r="V61" s="70"/>
      <c r="W61" s="70"/>
      <c r="X61" s="70"/>
      <c r="Y61" s="70"/>
      <c r="Z61" s="70"/>
      <c r="AA61" s="70"/>
      <c r="AB61" s="70"/>
    </row>
    <row r="62" spans="1:28" ht="15.75" customHeight="1" x14ac:dyDescent="0.25">
      <c r="A62" s="70"/>
      <c r="B62" s="71"/>
      <c r="C62" s="71"/>
      <c r="D62" s="72"/>
      <c r="E62" s="72"/>
      <c r="F62" s="70"/>
      <c r="G62" s="70"/>
      <c r="H62" s="70"/>
      <c r="I62" s="70"/>
      <c r="J62" s="70"/>
      <c r="K62" s="70"/>
      <c r="L62" s="70"/>
      <c r="M62" s="70"/>
      <c r="N62" s="70"/>
      <c r="O62" s="70"/>
      <c r="P62" s="70"/>
      <c r="Q62" s="70"/>
      <c r="R62" s="70"/>
      <c r="S62" s="70"/>
      <c r="T62" s="70"/>
      <c r="U62" s="70"/>
      <c r="V62" s="70"/>
      <c r="W62" s="70"/>
      <c r="X62" s="70"/>
      <c r="Y62" s="70"/>
      <c r="Z62" s="70"/>
      <c r="AA62" s="70"/>
      <c r="AB62" s="70"/>
    </row>
    <row r="63" spans="1:28" ht="15.75" customHeight="1" x14ac:dyDescent="0.25">
      <c r="A63" s="70"/>
      <c r="B63" s="71"/>
      <c r="C63" s="71"/>
      <c r="D63" s="72"/>
      <c r="E63" s="72"/>
      <c r="F63" s="70"/>
      <c r="G63" s="70"/>
      <c r="H63" s="70"/>
      <c r="I63" s="70"/>
      <c r="J63" s="70"/>
      <c r="K63" s="70"/>
      <c r="L63" s="70"/>
      <c r="M63" s="70"/>
      <c r="N63" s="70"/>
      <c r="O63" s="70"/>
      <c r="P63" s="70"/>
      <c r="Q63" s="70"/>
      <c r="R63" s="70"/>
      <c r="S63" s="70"/>
      <c r="T63" s="70"/>
      <c r="U63" s="70"/>
      <c r="V63" s="70"/>
      <c r="W63" s="70"/>
      <c r="X63" s="70"/>
      <c r="Y63" s="70"/>
      <c r="Z63" s="70"/>
      <c r="AA63" s="70"/>
      <c r="AB63" s="70"/>
    </row>
    <row r="64" spans="1:28" ht="15.75" customHeight="1" x14ac:dyDescent="0.25">
      <c r="A64" s="70"/>
      <c r="B64" s="71"/>
      <c r="C64" s="71"/>
      <c r="D64" s="72"/>
      <c r="E64" s="72"/>
      <c r="F64" s="70"/>
      <c r="G64" s="70"/>
      <c r="H64" s="70"/>
      <c r="I64" s="70"/>
      <c r="J64" s="70"/>
      <c r="K64" s="70"/>
      <c r="L64" s="70"/>
      <c r="M64" s="70"/>
      <c r="N64" s="70"/>
      <c r="O64" s="70"/>
      <c r="P64" s="70"/>
      <c r="Q64" s="70"/>
      <c r="R64" s="70"/>
      <c r="S64" s="70"/>
      <c r="T64" s="70"/>
      <c r="U64" s="70"/>
      <c r="V64" s="70"/>
      <c r="W64" s="70"/>
      <c r="X64" s="70"/>
      <c r="Y64" s="70"/>
      <c r="Z64" s="70"/>
      <c r="AA64" s="70"/>
      <c r="AB64" s="70"/>
    </row>
    <row r="65" spans="1:28" ht="15.75" customHeight="1" x14ac:dyDescent="0.25">
      <c r="A65" s="70"/>
      <c r="B65" s="71"/>
      <c r="C65" s="71"/>
      <c r="D65" s="72"/>
      <c r="E65" s="72"/>
      <c r="F65" s="70"/>
      <c r="G65" s="70"/>
      <c r="H65" s="70"/>
      <c r="I65" s="70"/>
      <c r="J65" s="70"/>
      <c r="K65" s="70"/>
      <c r="L65" s="70"/>
      <c r="M65" s="70"/>
      <c r="N65" s="70"/>
      <c r="O65" s="70"/>
      <c r="P65" s="70"/>
      <c r="Q65" s="70"/>
      <c r="R65" s="70"/>
      <c r="S65" s="70"/>
      <c r="T65" s="70"/>
      <c r="U65" s="70"/>
      <c r="V65" s="70"/>
      <c r="W65" s="70"/>
      <c r="X65" s="70"/>
      <c r="Y65" s="70"/>
      <c r="Z65" s="70"/>
      <c r="AA65" s="70"/>
      <c r="AB65" s="70"/>
    </row>
    <row r="66" spans="1:28" ht="15.75" customHeight="1" x14ac:dyDescent="0.25">
      <c r="A66" s="70"/>
      <c r="B66" s="71"/>
      <c r="C66" s="71"/>
      <c r="D66" s="72"/>
      <c r="E66" s="72"/>
      <c r="F66" s="70"/>
      <c r="G66" s="70"/>
      <c r="H66" s="70"/>
      <c r="I66" s="70"/>
      <c r="J66" s="70"/>
      <c r="K66" s="70"/>
      <c r="L66" s="70"/>
      <c r="M66" s="70"/>
      <c r="N66" s="70"/>
      <c r="O66" s="70"/>
      <c r="P66" s="70"/>
      <c r="Q66" s="70"/>
      <c r="R66" s="70"/>
      <c r="S66" s="70"/>
      <c r="T66" s="70"/>
      <c r="U66" s="70"/>
      <c r="V66" s="70"/>
      <c r="W66" s="70"/>
      <c r="X66" s="70"/>
      <c r="Y66" s="70"/>
      <c r="Z66" s="70"/>
      <c r="AA66" s="70"/>
      <c r="AB66" s="70"/>
    </row>
    <row r="67" spans="1:28" ht="15.75" customHeight="1" x14ac:dyDescent="0.25">
      <c r="A67" s="70"/>
      <c r="B67" s="71"/>
      <c r="C67" s="71"/>
      <c r="D67" s="72"/>
      <c r="E67" s="72"/>
      <c r="F67" s="70"/>
      <c r="G67" s="70"/>
      <c r="H67" s="70"/>
      <c r="I67" s="70"/>
      <c r="J67" s="70"/>
      <c r="K67" s="70"/>
      <c r="L67" s="70"/>
      <c r="M67" s="70"/>
      <c r="N67" s="70"/>
      <c r="O67" s="70"/>
      <c r="P67" s="70"/>
      <c r="Q67" s="70"/>
      <c r="R67" s="70"/>
      <c r="S67" s="70"/>
      <c r="T67" s="70"/>
      <c r="U67" s="70"/>
      <c r="V67" s="70"/>
      <c r="W67" s="70"/>
      <c r="X67" s="70"/>
      <c r="Y67" s="70"/>
      <c r="Z67" s="70"/>
      <c r="AA67" s="70"/>
      <c r="AB67" s="70"/>
    </row>
    <row r="68" spans="1:28" ht="15.75" customHeight="1" x14ac:dyDescent="0.25">
      <c r="A68" s="70"/>
      <c r="B68" s="71"/>
      <c r="C68" s="71"/>
      <c r="D68" s="72"/>
      <c r="E68" s="72"/>
      <c r="F68" s="70"/>
      <c r="G68" s="70"/>
      <c r="H68" s="70"/>
      <c r="I68" s="70"/>
      <c r="J68" s="70"/>
      <c r="K68" s="70"/>
      <c r="L68" s="70"/>
      <c r="M68" s="70"/>
      <c r="N68" s="70"/>
      <c r="O68" s="70"/>
      <c r="P68" s="70"/>
      <c r="Q68" s="70"/>
      <c r="R68" s="70"/>
      <c r="S68" s="70"/>
      <c r="T68" s="70"/>
      <c r="U68" s="70"/>
      <c r="V68" s="70"/>
      <c r="W68" s="70"/>
      <c r="X68" s="70"/>
      <c r="Y68" s="70"/>
      <c r="Z68" s="70"/>
      <c r="AA68" s="70"/>
      <c r="AB68" s="70"/>
    </row>
    <row r="69" spans="1:28" ht="15.75" customHeight="1" x14ac:dyDescent="0.25">
      <c r="A69" s="70"/>
      <c r="B69" s="71"/>
      <c r="C69" s="71"/>
      <c r="D69" s="72"/>
      <c r="E69" s="72"/>
      <c r="F69" s="70"/>
      <c r="G69" s="70"/>
      <c r="H69" s="70"/>
      <c r="I69" s="70"/>
      <c r="J69" s="70"/>
      <c r="K69" s="70"/>
      <c r="L69" s="70"/>
      <c r="M69" s="70"/>
      <c r="N69" s="70"/>
      <c r="O69" s="70"/>
      <c r="P69" s="70"/>
      <c r="Q69" s="70"/>
      <c r="R69" s="70"/>
      <c r="S69" s="70"/>
      <c r="T69" s="70"/>
      <c r="U69" s="70"/>
      <c r="V69" s="70"/>
      <c r="W69" s="70"/>
      <c r="X69" s="70"/>
      <c r="Y69" s="70"/>
      <c r="Z69" s="70"/>
      <c r="AA69" s="70"/>
      <c r="AB69" s="70"/>
    </row>
    <row r="70" spans="1:28" ht="15.75" customHeight="1" x14ac:dyDescent="0.25">
      <c r="A70" s="70"/>
      <c r="B70" s="71"/>
      <c r="C70" s="71"/>
      <c r="D70" s="72"/>
      <c r="E70" s="72"/>
      <c r="F70" s="70"/>
      <c r="G70" s="70"/>
      <c r="H70" s="70"/>
      <c r="I70" s="70"/>
      <c r="J70" s="70"/>
      <c r="K70" s="70"/>
      <c r="L70" s="70"/>
      <c r="M70" s="70"/>
      <c r="N70" s="70"/>
      <c r="O70" s="70"/>
      <c r="P70" s="70"/>
      <c r="Q70" s="70"/>
      <c r="R70" s="70"/>
      <c r="S70" s="70"/>
      <c r="T70" s="70"/>
      <c r="U70" s="70"/>
      <c r="V70" s="70"/>
      <c r="W70" s="70"/>
      <c r="X70" s="70"/>
      <c r="Y70" s="70"/>
      <c r="Z70" s="70"/>
      <c r="AA70" s="70"/>
      <c r="AB70" s="70"/>
    </row>
    <row r="71" spans="1:28" ht="15.75" customHeight="1" x14ac:dyDescent="0.25">
      <c r="A71" s="70"/>
      <c r="B71" s="71"/>
      <c r="C71" s="71"/>
      <c r="D71" s="72"/>
      <c r="E71" s="72"/>
      <c r="F71" s="70"/>
      <c r="G71" s="70"/>
      <c r="H71" s="70"/>
      <c r="I71" s="70"/>
      <c r="J71" s="70"/>
      <c r="K71" s="70"/>
      <c r="L71" s="70"/>
      <c r="M71" s="70"/>
      <c r="N71" s="70"/>
      <c r="O71" s="70"/>
      <c r="P71" s="70"/>
      <c r="Q71" s="70"/>
      <c r="R71" s="70"/>
      <c r="S71" s="70"/>
      <c r="T71" s="70"/>
      <c r="U71" s="70"/>
      <c r="V71" s="70"/>
      <c r="W71" s="70"/>
      <c r="X71" s="70"/>
      <c r="Y71" s="70"/>
      <c r="Z71" s="70"/>
      <c r="AA71" s="70"/>
      <c r="AB71" s="70"/>
    </row>
    <row r="72" spans="1:28" ht="15.75" customHeight="1" x14ac:dyDescent="0.25">
      <c r="A72" s="70"/>
      <c r="B72" s="71"/>
      <c r="C72" s="71"/>
      <c r="D72" s="72"/>
      <c r="E72" s="72"/>
      <c r="F72" s="70"/>
      <c r="G72" s="70"/>
      <c r="H72" s="70"/>
      <c r="I72" s="70"/>
      <c r="J72" s="70"/>
      <c r="K72" s="70"/>
      <c r="L72" s="70"/>
      <c r="M72" s="70"/>
      <c r="N72" s="70"/>
      <c r="O72" s="70"/>
      <c r="P72" s="70"/>
      <c r="Q72" s="70"/>
      <c r="R72" s="70"/>
      <c r="S72" s="70"/>
      <c r="T72" s="70"/>
      <c r="U72" s="70"/>
      <c r="V72" s="70"/>
      <c r="W72" s="70"/>
      <c r="X72" s="70"/>
      <c r="Y72" s="70"/>
      <c r="Z72" s="70"/>
      <c r="AA72" s="70"/>
      <c r="AB72" s="70"/>
    </row>
    <row r="73" spans="1:28" ht="15.75" customHeight="1" x14ac:dyDescent="0.25">
      <c r="A73" s="70"/>
      <c r="B73" s="71"/>
      <c r="C73" s="71"/>
      <c r="D73" s="72"/>
      <c r="E73" s="72"/>
      <c r="F73" s="70"/>
      <c r="G73" s="70"/>
      <c r="H73" s="70"/>
      <c r="I73" s="70"/>
      <c r="J73" s="70"/>
      <c r="K73" s="70"/>
      <c r="L73" s="70"/>
      <c r="M73" s="70"/>
      <c r="N73" s="70"/>
      <c r="O73" s="70"/>
      <c r="P73" s="70"/>
      <c r="Q73" s="70"/>
      <c r="R73" s="70"/>
      <c r="S73" s="70"/>
      <c r="T73" s="70"/>
      <c r="U73" s="70"/>
      <c r="V73" s="70"/>
      <c r="W73" s="70"/>
      <c r="X73" s="70"/>
      <c r="Y73" s="70"/>
      <c r="Z73" s="70"/>
      <c r="AA73" s="70"/>
      <c r="AB73" s="70"/>
    </row>
    <row r="74" spans="1:28" ht="15.75" customHeight="1" x14ac:dyDescent="0.25">
      <c r="A74" s="70"/>
      <c r="B74" s="71"/>
      <c r="C74" s="71"/>
      <c r="D74" s="72"/>
      <c r="E74" s="72"/>
      <c r="F74" s="70"/>
      <c r="G74" s="70"/>
      <c r="H74" s="70"/>
      <c r="I74" s="70"/>
      <c r="J74" s="70"/>
      <c r="K74" s="70"/>
      <c r="L74" s="70"/>
      <c r="M74" s="70"/>
      <c r="N74" s="70"/>
      <c r="O74" s="70"/>
      <c r="P74" s="70"/>
      <c r="Q74" s="70"/>
      <c r="R74" s="70"/>
      <c r="S74" s="70"/>
      <c r="T74" s="70"/>
      <c r="U74" s="70"/>
      <c r="V74" s="70"/>
      <c r="W74" s="70"/>
      <c r="X74" s="70"/>
      <c r="Y74" s="70"/>
      <c r="Z74" s="70"/>
      <c r="AA74" s="70"/>
      <c r="AB74" s="70"/>
    </row>
    <row r="75" spans="1:28" ht="15.75" customHeight="1" x14ac:dyDescent="0.25">
      <c r="A75" s="70"/>
      <c r="B75" s="71"/>
      <c r="C75" s="71"/>
      <c r="D75" s="72"/>
      <c r="E75" s="72"/>
      <c r="F75" s="70"/>
      <c r="G75" s="70"/>
      <c r="H75" s="70"/>
      <c r="I75" s="70"/>
      <c r="J75" s="70"/>
      <c r="K75" s="70"/>
      <c r="L75" s="70"/>
      <c r="M75" s="70"/>
      <c r="N75" s="70"/>
      <c r="O75" s="70"/>
      <c r="P75" s="70"/>
      <c r="Q75" s="70"/>
      <c r="R75" s="70"/>
      <c r="S75" s="70"/>
      <c r="T75" s="70"/>
      <c r="U75" s="70"/>
      <c r="V75" s="70"/>
      <c r="W75" s="70"/>
      <c r="X75" s="70"/>
      <c r="Y75" s="70"/>
      <c r="Z75" s="70"/>
      <c r="AA75" s="70"/>
      <c r="AB75" s="70"/>
    </row>
    <row r="76" spans="1:28" ht="15.75" customHeight="1" x14ac:dyDescent="0.25">
      <c r="A76" s="70"/>
      <c r="B76" s="71"/>
      <c r="C76" s="71"/>
      <c r="D76" s="72"/>
      <c r="E76" s="72"/>
      <c r="F76" s="70"/>
      <c r="G76" s="70"/>
      <c r="H76" s="70"/>
      <c r="I76" s="70"/>
      <c r="J76" s="70"/>
      <c r="K76" s="70"/>
      <c r="L76" s="70"/>
      <c r="M76" s="70"/>
      <c r="N76" s="70"/>
      <c r="O76" s="70"/>
      <c r="P76" s="70"/>
      <c r="Q76" s="70"/>
      <c r="R76" s="70"/>
      <c r="S76" s="70"/>
      <c r="T76" s="70"/>
      <c r="U76" s="70"/>
      <c r="V76" s="70"/>
      <c r="W76" s="70"/>
      <c r="X76" s="70"/>
      <c r="Y76" s="70"/>
      <c r="Z76" s="70"/>
      <c r="AA76" s="70"/>
      <c r="AB76" s="70"/>
    </row>
    <row r="77" spans="1:28" ht="15.75" customHeight="1" x14ac:dyDescent="0.25">
      <c r="A77" s="70"/>
      <c r="B77" s="71"/>
      <c r="C77" s="71"/>
      <c r="D77" s="72"/>
      <c r="E77" s="72"/>
      <c r="F77" s="70"/>
      <c r="G77" s="70"/>
      <c r="H77" s="70"/>
      <c r="I77" s="70"/>
      <c r="J77" s="70"/>
      <c r="K77" s="70"/>
      <c r="L77" s="70"/>
      <c r="M77" s="70"/>
      <c r="N77" s="70"/>
      <c r="O77" s="70"/>
      <c r="P77" s="70"/>
      <c r="Q77" s="70"/>
      <c r="R77" s="70"/>
      <c r="S77" s="70"/>
      <c r="T77" s="70"/>
      <c r="U77" s="70"/>
      <c r="V77" s="70"/>
      <c r="W77" s="70"/>
      <c r="X77" s="70"/>
      <c r="Y77" s="70"/>
      <c r="Z77" s="70"/>
      <c r="AA77" s="70"/>
      <c r="AB77" s="70"/>
    </row>
    <row r="78" spans="1:28" ht="15.75" customHeight="1" x14ac:dyDescent="0.25">
      <c r="A78" s="70"/>
      <c r="B78" s="71"/>
      <c r="C78" s="71"/>
      <c r="D78" s="72"/>
      <c r="E78" s="72"/>
      <c r="F78" s="70"/>
      <c r="G78" s="70"/>
      <c r="H78" s="70"/>
      <c r="I78" s="70"/>
      <c r="J78" s="70"/>
      <c r="K78" s="70"/>
      <c r="L78" s="70"/>
      <c r="M78" s="70"/>
      <c r="N78" s="70"/>
      <c r="O78" s="70"/>
      <c r="P78" s="70"/>
      <c r="Q78" s="70"/>
      <c r="R78" s="70"/>
      <c r="S78" s="70"/>
      <c r="T78" s="70"/>
      <c r="U78" s="70"/>
      <c r="V78" s="70"/>
      <c r="W78" s="70"/>
      <c r="X78" s="70"/>
      <c r="Y78" s="70"/>
      <c r="Z78" s="70"/>
      <c r="AA78" s="70"/>
      <c r="AB78" s="70"/>
    </row>
    <row r="79" spans="1:28" ht="15.75" customHeight="1" x14ac:dyDescent="0.25">
      <c r="A79" s="70"/>
      <c r="B79" s="71"/>
      <c r="C79" s="71"/>
      <c r="D79" s="72"/>
      <c r="E79" s="72"/>
      <c r="F79" s="70"/>
      <c r="G79" s="70"/>
      <c r="H79" s="70"/>
      <c r="I79" s="70"/>
      <c r="J79" s="70"/>
      <c r="K79" s="70"/>
      <c r="L79" s="70"/>
      <c r="M79" s="70"/>
      <c r="N79" s="70"/>
      <c r="O79" s="70"/>
      <c r="P79" s="70"/>
      <c r="Q79" s="70"/>
      <c r="R79" s="70"/>
      <c r="S79" s="70"/>
      <c r="T79" s="70"/>
      <c r="U79" s="70"/>
      <c r="V79" s="70"/>
      <c r="W79" s="70"/>
      <c r="X79" s="70"/>
      <c r="Y79" s="70"/>
      <c r="Z79" s="70"/>
      <c r="AA79" s="70"/>
      <c r="AB79" s="70"/>
    </row>
    <row r="80" spans="1:28" ht="15.75" customHeight="1" x14ac:dyDescent="0.25">
      <c r="A80" s="70"/>
      <c r="B80" s="71"/>
      <c r="C80" s="71"/>
      <c r="D80" s="72"/>
      <c r="E80" s="72"/>
      <c r="F80" s="70"/>
      <c r="G80" s="70"/>
      <c r="H80" s="70"/>
      <c r="I80" s="70"/>
      <c r="J80" s="70"/>
      <c r="K80" s="70"/>
      <c r="L80" s="70"/>
      <c r="M80" s="70"/>
      <c r="N80" s="70"/>
      <c r="O80" s="70"/>
      <c r="P80" s="70"/>
      <c r="Q80" s="70"/>
      <c r="R80" s="70"/>
      <c r="S80" s="70"/>
      <c r="T80" s="70"/>
      <c r="U80" s="70"/>
      <c r="V80" s="70"/>
      <c r="W80" s="70"/>
      <c r="X80" s="70"/>
      <c r="Y80" s="70"/>
      <c r="Z80" s="70"/>
      <c r="AA80" s="70"/>
      <c r="AB80" s="70"/>
    </row>
    <row r="81" spans="1:28" ht="15.75" customHeight="1" x14ac:dyDescent="0.25">
      <c r="A81" s="70"/>
      <c r="B81" s="71"/>
      <c r="C81" s="71"/>
      <c r="D81" s="72"/>
      <c r="E81" s="72"/>
      <c r="F81" s="70"/>
      <c r="G81" s="70"/>
      <c r="H81" s="70"/>
      <c r="I81" s="70"/>
      <c r="J81" s="70"/>
      <c r="K81" s="70"/>
      <c r="L81" s="70"/>
      <c r="M81" s="70"/>
      <c r="N81" s="70"/>
      <c r="O81" s="70"/>
      <c r="P81" s="70"/>
      <c r="Q81" s="70"/>
      <c r="R81" s="70"/>
      <c r="S81" s="70"/>
      <c r="T81" s="70"/>
      <c r="U81" s="70"/>
      <c r="V81" s="70"/>
      <c r="W81" s="70"/>
      <c r="X81" s="70"/>
      <c r="Y81" s="70"/>
      <c r="Z81" s="70"/>
      <c r="AA81" s="70"/>
      <c r="AB81" s="70"/>
    </row>
    <row r="82" spans="1:28" ht="15.75" customHeight="1" x14ac:dyDescent="0.25">
      <c r="A82" s="70"/>
      <c r="B82" s="71"/>
      <c r="C82" s="71"/>
      <c r="D82" s="72"/>
      <c r="E82" s="72"/>
      <c r="F82" s="70"/>
      <c r="G82" s="70"/>
      <c r="H82" s="70"/>
      <c r="I82" s="70"/>
      <c r="J82" s="70"/>
      <c r="K82" s="70"/>
      <c r="L82" s="70"/>
      <c r="M82" s="70"/>
      <c r="N82" s="70"/>
      <c r="O82" s="70"/>
      <c r="P82" s="70"/>
      <c r="Q82" s="70"/>
      <c r="R82" s="70"/>
      <c r="S82" s="70"/>
      <c r="T82" s="70"/>
      <c r="U82" s="70"/>
      <c r="V82" s="70"/>
      <c r="W82" s="70"/>
      <c r="X82" s="70"/>
      <c r="Y82" s="70"/>
      <c r="Z82" s="70"/>
      <c r="AA82" s="70"/>
      <c r="AB82" s="70"/>
    </row>
    <row r="83" spans="1:28" ht="15.75" customHeight="1" x14ac:dyDescent="0.25">
      <c r="A83" s="70"/>
      <c r="B83" s="71"/>
      <c r="C83" s="71"/>
      <c r="D83" s="72"/>
      <c r="E83" s="72"/>
      <c r="F83" s="70"/>
      <c r="G83" s="70"/>
      <c r="H83" s="70"/>
      <c r="I83" s="70"/>
      <c r="J83" s="70"/>
      <c r="K83" s="70"/>
      <c r="L83" s="70"/>
      <c r="M83" s="70"/>
      <c r="N83" s="70"/>
      <c r="O83" s="70"/>
      <c r="P83" s="70"/>
      <c r="Q83" s="70"/>
      <c r="R83" s="70"/>
      <c r="S83" s="70"/>
      <c r="T83" s="70"/>
      <c r="U83" s="70"/>
      <c r="V83" s="70"/>
      <c r="W83" s="70"/>
      <c r="X83" s="70"/>
      <c r="Y83" s="70"/>
      <c r="Z83" s="70"/>
      <c r="AA83" s="70"/>
      <c r="AB83" s="70"/>
    </row>
    <row r="84" spans="1:28" ht="15.75" customHeight="1" x14ac:dyDescent="0.25">
      <c r="A84" s="70"/>
      <c r="B84" s="71"/>
      <c r="C84" s="71"/>
      <c r="D84" s="72"/>
      <c r="E84" s="72"/>
      <c r="F84" s="70"/>
      <c r="G84" s="70"/>
      <c r="H84" s="70"/>
      <c r="I84" s="70"/>
      <c r="J84" s="70"/>
      <c r="K84" s="70"/>
      <c r="L84" s="70"/>
      <c r="M84" s="70"/>
      <c r="N84" s="70"/>
      <c r="O84" s="70"/>
      <c r="P84" s="70"/>
      <c r="Q84" s="70"/>
      <c r="R84" s="70"/>
      <c r="S84" s="70"/>
      <c r="T84" s="70"/>
      <c r="U84" s="70"/>
      <c r="V84" s="70"/>
      <c r="W84" s="70"/>
      <c r="X84" s="70"/>
      <c r="Y84" s="70"/>
      <c r="Z84" s="70"/>
      <c r="AA84" s="70"/>
      <c r="AB84" s="70"/>
    </row>
    <row r="85" spans="1:28" ht="15.75" customHeight="1" x14ac:dyDescent="0.25">
      <c r="A85" s="70"/>
      <c r="B85" s="71"/>
      <c r="C85" s="71"/>
      <c r="D85" s="72"/>
      <c r="E85" s="72"/>
      <c r="F85" s="70"/>
      <c r="G85" s="70"/>
      <c r="H85" s="70"/>
      <c r="I85" s="70"/>
      <c r="J85" s="70"/>
      <c r="K85" s="70"/>
      <c r="L85" s="70"/>
      <c r="M85" s="70"/>
      <c r="N85" s="70"/>
      <c r="O85" s="70"/>
      <c r="P85" s="70"/>
      <c r="Q85" s="70"/>
      <c r="R85" s="70"/>
      <c r="S85" s="70"/>
      <c r="T85" s="70"/>
      <c r="U85" s="70"/>
      <c r="V85" s="70"/>
      <c r="W85" s="70"/>
      <c r="X85" s="70"/>
      <c r="Y85" s="70"/>
      <c r="Z85" s="70"/>
      <c r="AA85" s="70"/>
      <c r="AB85" s="70"/>
    </row>
    <row r="86" spans="1:28" ht="15.75" customHeight="1" x14ac:dyDescent="0.25">
      <c r="A86" s="70"/>
      <c r="B86" s="71"/>
      <c r="C86" s="71"/>
      <c r="D86" s="72"/>
      <c r="E86" s="72"/>
      <c r="F86" s="70"/>
      <c r="G86" s="70"/>
      <c r="H86" s="70"/>
      <c r="I86" s="70"/>
      <c r="J86" s="70"/>
      <c r="K86" s="70"/>
      <c r="L86" s="70"/>
      <c r="M86" s="70"/>
      <c r="N86" s="70"/>
      <c r="O86" s="70"/>
      <c r="P86" s="70"/>
      <c r="Q86" s="70"/>
      <c r="R86" s="70"/>
      <c r="S86" s="70"/>
      <c r="T86" s="70"/>
      <c r="U86" s="70"/>
      <c r="V86" s="70"/>
      <c r="W86" s="70"/>
      <c r="X86" s="70"/>
      <c r="Y86" s="70"/>
      <c r="Z86" s="70"/>
      <c r="AA86" s="70"/>
      <c r="AB86" s="70"/>
    </row>
    <row r="87" spans="1:28" ht="15.75" customHeight="1" x14ac:dyDescent="0.25">
      <c r="A87" s="70"/>
      <c r="B87" s="71"/>
      <c r="C87" s="71"/>
      <c r="D87" s="72"/>
      <c r="E87" s="72"/>
      <c r="F87" s="70"/>
      <c r="G87" s="70"/>
      <c r="H87" s="70"/>
      <c r="I87" s="70"/>
      <c r="J87" s="70"/>
      <c r="K87" s="70"/>
      <c r="L87" s="70"/>
      <c r="M87" s="70"/>
      <c r="N87" s="70"/>
      <c r="O87" s="70"/>
      <c r="P87" s="70"/>
      <c r="Q87" s="70"/>
      <c r="R87" s="70"/>
      <c r="S87" s="70"/>
      <c r="T87" s="70"/>
      <c r="U87" s="70"/>
      <c r="V87" s="70"/>
      <c r="W87" s="70"/>
      <c r="X87" s="70"/>
      <c r="Y87" s="70"/>
      <c r="Z87" s="70"/>
      <c r="AA87" s="70"/>
      <c r="AB87" s="70"/>
    </row>
    <row r="88" spans="1:28" ht="15.75" customHeight="1" x14ac:dyDescent="0.25">
      <c r="A88" s="70"/>
      <c r="B88" s="71"/>
      <c r="C88" s="71"/>
      <c r="D88" s="72"/>
      <c r="E88" s="72"/>
      <c r="F88" s="70"/>
      <c r="G88" s="70"/>
      <c r="H88" s="70"/>
      <c r="I88" s="70"/>
      <c r="J88" s="70"/>
      <c r="K88" s="70"/>
      <c r="L88" s="70"/>
      <c r="M88" s="70"/>
      <c r="N88" s="70"/>
      <c r="O88" s="70"/>
      <c r="P88" s="70"/>
      <c r="Q88" s="70"/>
      <c r="R88" s="70"/>
      <c r="S88" s="70"/>
      <c r="T88" s="70"/>
      <c r="U88" s="70"/>
      <c r="V88" s="70"/>
      <c r="W88" s="70"/>
      <c r="X88" s="70"/>
      <c r="Y88" s="70"/>
      <c r="Z88" s="70"/>
      <c r="AA88" s="70"/>
      <c r="AB88" s="70"/>
    </row>
    <row r="89" spans="1:28" ht="15.75" customHeight="1" x14ac:dyDescent="0.25">
      <c r="A89" s="70"/>
      <c r="B89" s="71"/>
      <c r="C89" s="71"/>
      <c r="D89" s="72"/>
      <c r="E89" s="72"/>
      <c r="F89" s="70"/>
      <c r="G89" s="70"/>
      <c r="H89" s="70"/>
      <c r="I89" s="70"/>
      <c r="J89" s="70"/>
      <c r="K89" s="70"/>
      <c r="L89" s="70"/>
      <c r="M89" s="70"/>
      <c r="N89" s="70"/>
      <c r="O89" s="70"/>
      <c r="P89" s="70"/>
      <c r="Q89" s="70"/>
      <c r="R89" s="70"/>
      <c r="S89" s="70"/>
      <c r="T89" s="70"/>
      <c r="U89" s="70"/>
      <c r="V89" s="70"/>
      <c r="W89" s="70"/>
      <c r="X89" s="70"/>
      <c r="Y89" s="70"/>
      <c r="Z89" s="70"/>
      <c r="AA89" s="70"/>
      <c r="AB89" s="70"/>
    </row>
    <row r="90" spans="1:28" ht="15.75" customHeight="1" x14ac:dyDescent="0.25">
      <c r="A90" s="70"/>
      <c r="B90" s="71"/>
      <c r="C90" s="71"/>
      <c r="D90" s="72"/>
      <c r="E90" s="72"/>
      <c r="F90" s="70"/>
      <c r="G90" s="70"/>
      <c r="H90" s="70"/>
      <c r="I90" s="70"/>
      <c r="J90" s="70"/>
      <c r="K90" s="70"/>
      <c r="L90" s="70"/>
      <c r="M90" s="70"/>
      <c r="N90" s="70"/>
      <c r="O90" s="70"/>
      <c r="P90" s="70"/>
      <c r="Q90" s="70"/>
      <c r="R90" s="70"/>
      <c r="S90" s="70"/>
      <c r="T90" s="70"/>
      <c r="U90" s="70"/>
      <c r="V90" s="70"/>
      <c r="W90" s="70"/>
      <c r="X90" s="70"/>
      <c r="Y90" s="70"/>
      <c r="Z90" s="70"/>
      <c r="AA90" s="70"/>
      <c r="AB90" s="70"/>
    </row>
    <row r="91" spans="1:28" ht="15.75" customHeight="1" x14ac:dyDescent="0.25">
      <c r="A91" s="70"/>
      <c r="B91" s="71"/>
      <c r="C91" s="71"/>
      <c r="D91" s="72"/>
      <c r="E91" s="72"/>
      <c r="F91" s="70"/>
      <c r="G91" s="70"/>
      <c r="H91" s="70"/>
      <c r="I91" s="70"/>
      <c r="J91" s="70"/>
      <c r="K91" s="70"/>
      <c r="L91" s="70"/>
      <c r="M91" s="70"/>
      <c r="N91" s="70"/>
      <c r="O91" s="70"/>
      <c r="P91" s="70"/>
      <c r="Q91" s="70"/>
      <c r="R91" s="70"/>
      <c r="S91" s="70"/>
      <c r="T91" s="70"/>
      <c r="U91" s="70"/>
      <c r="V91" s="70"/>
      <c r="W91" s="70"/>
      <c r="X91" s="70"/>
      <c r="Y91" s="70"/>
      <c r="Z91" s="70"/>
      <c r="AA91" s="70"/>
      <c r="AB91" s="70"/>
    </row>
    <row r="92" spans="1:28" ht="15.75" customHeight="1" x14ac:dyDescent="0.25">
      <c r="A92" s="70"/>
      <c r="B92" s="71"/>
      <c r="C92" s="71"/>
      <c r="D92" s="72"/>
      <c r="E92" s="72"/>
      <c r="F92" s="70"/>
      <c r="G92" s="70"/>
      <c r="H92" s="70"/>
      <c r="I92" s="70"/>
      <c r="J92" s="70"/>
      <c r="K92" s="70"/>
      <c r="L92" s="70"/>
      <c r="M92" s="70"/>
      <c r="N92" s="70"/>
      <c r="O92" s="70"/>
      <c r="P92" s="70"/>
      <c r="Q92" s="70"/>
      <c r="R92" s="70"/>
      <c r="S92" s="70"/>
      <c r="T92" s="70"/>
      <c r="U92" s="70"/>
      <c r="V92" s="70"/>
      <c r="W92" s="70"/>
      <c r="X92" s="70"/>
      <c r="Y92" s="70"/>
      <c r="Z92" s="70"/>
      <c r="AA92" s="70"/>
      <c r="AB92" s="70"/>
    </row>
    <row r="93" spans="1:28" ht="15.75" customHeight="1" x14ac:dyDescent="0.25">
      <c r="A93" s="70"/>
      <c r="B93" s="71"/>
      <c r="C93" s="71"/>
      <c r="D93" s="72"/>
      <c r="E93" s="72"/>
      <c r="F93" s="70"/>
      <c r="G93" s="70"/>
      <c r="H93" s="70"/>
      <c r="I93" s="70"/>
      <c r="J93" s="70"/>
      <c r="K93" s="70"/>
      <c r="L93" s="70"/>
      <c r="M93" s="70"/>
      <c r="N93" s="70"/>
      <c r="O93" s="70"/>
      <c r="P93" s="70"/>
      <c r="Q93" s="70"/>
      <c r="R93" s="70"/>
      <c r="S93" s="70"/>
      <c r="T93" s="70"/>
      <c r="U93" s="70"/>
      <c r="V93" s="70"/>
      <c r="W93" s="70"/>
      <c r="X93" s="70"/>
      <c r="Y93" s="70"/>
      <c r="Z93" s="70"/>
      <c r="AA93" s="70"/>
      <c r="AB93" s="70"/>
    </row>
    <row r="94" spans="1:28" ht="15.75" customHeight="1" x14ac:dyDescent="0.25">
      <c r="A94" s="70"/>
      <c r="B94" s="71"/>
      <c r="C94" s="71"/>
      <c r="D94" s="72"/>
      <c r="E94" s="72"/>
      <c r="F94" s="70"/>
      <c r="G94" s="70"/>
      <c r="H94" s="70"/>
      <c r="I94" s="70"/>
      <c r="J94" s="70"/>
      <c r="K94" s="70"/>
      <c r="L94" s="70"/>
      <c r="M94" s="70"/>
      <c r="N94" s="70"/>
      <c r="O94" s="70"/>
      <c r="P94" s="70"/>
      <c r="Q94" s="70"/>
      <c r="R94" s="70"/>
      <c r="S94" s="70"/>
      <c r="T94" s="70"/>
      <c r="U94" s="70"/>
      <c r="V94" s="70"/>
      <c r="W94" s="70"/>
      <c r="X94" s="70"/>
      <c r="Y94" s="70"/>
      <c r="Z94" s="70"/>
      <c r="AA94" s="70"/>
      <c r="AB94" s="70"/>
    </row>
    <row r="95" spans="1:28" ht="15.75" customHeight="1" x14ac:dyDescent="0.25">
      <c r="A95" s="70"/>
      <c r="B95" s="71"/>
      <c r="C95" s="71"/>
      <c r="D95" s="72"/>
      <c r="E95" s="72"/>
      <c r="F95" s="70"/>
      <c r="G95" s="70"/>
      <c r="H95" s="70"/>
      <c r="I95" s="70"/>
      <c r="J95" s="70"/>
      <c r="K95" s="70"/>
      <c r="L95" s="70"/>
      <c r="M95" s="70"/>
      <c r="N95" s="70"/>
      <c r="O95" s="70"/>
      <c r="P95" s="70"/>
      <c r="Q95" s="70"/>
      <c r="R95" s="70"/>
      <c r="S95" s="70"/>
      <c r="T95" s="70"/>
      <c r="U95" s="70"/>
      <c r="V95" s="70"/>
      <c r="W95" s="70"/>
      <c r="X95" s="70"/>
      <c r="Y95" s="70"/>
      <c r="Z95" s="70"/>
      <c r="AA95" s="70"/>
      <c r="AB95" s="70"/>
    </row>
    <row r="96" spans="1:28" ht="15.75" customHeight="1" x14ac:dyDescent="0.25">
      <c r="A96" s="70"/>
      <c r="B96" s="71"/>
      <c r="C96" s="71"/>
      <c r="D96" s="72"/>
      <c r="E96" s="72"/>
      <c r="F96" s="70"/>
      <c r="G96" s="70"/>
      <c r="H96" s="70"/>
      <c r="I96" s="70"/>
      <c r="J96" s="70"/>
      <c r="K96" s="70"/>
      <c r="L96" s="70"/>
      <c r="M96" s="70"/>
      <c r="N96" s="70"/>
      <c r="O96" s="70"/>
      <c r="P96" s="70"/>
      <c r="Q96" s="70"/>
      <c r="R96" s="70"/>
      <c r="S96" s="70"/>
      <c r="T96" s="70"/>
      <c r="U96" s="70"/>
      <c r="V96" s="70"/>
      <c r="W96" s="70"/>
      <c r="X96" s="70"/>
      <c r="Y96" s="70"/>
      <c r="Z96" s="70"/>
      <c r="AA96" s="70"/>
      <c r="AB96" s="70"/>
    </row>
    <row r="97" spans="1:28" ht="15.75" customHeight="1" x14ac:dyDescent="0.25">
      <c r="A97" s="70"/>
      <c r="B97" s="71"/>
      <c r="C97" s="71"/>
      <c r="D97" s="72"/>
      <c r="E97" s="72"/>
      <c r="F97" s="70"/>
      <c r="G97" s="70"/>
      <c r="H97" s="70"/>
      <c r="I97" s="70"/>
      <c r="J97" s="70"/>
      <c r="K97" s="70"/>
      <c r="L97" s="70"/>
      <c r="M97" s="70"/>
      <c r="N97" s="70"/>
      <c r="O97" s="70"/>
      <c r="P97" s="70"/>
      <c r="Q97" s="70"/>
      <c r="R97" s="70"/>
      <c r="S97" s="70"/>
      <c r="T97" s="70"/>
      <c r="U97" s="70"/>
      <c r="V97" s="70"/>
      <c r="W97" s="70"/>
      <c r="X97" s="70"/>
      <c r="Y97" s="70"/>
      <c r="Z97" s="70"/>
      <c r="AA97" s="70"/>
      <c r="AB97" s="70"/>
    </row>
    <row r="98" spans="1:28" ht="15.75" customHeight="1" x14ac:dyDescent="0.25">
      <c r="A98" s="70"/>
      <c r="B98" s="71"/>
      <c r="C98" s="71"/>
      <c r="D98" s="72"/>
      <c r="E98" s="72"/>
      <c r="F98" s="70"/>
      <c r="G98" s="70"/>
      <c r="H98" s="70"/>
      <c r="I98" s="70"/>
      <c r="J98" s="70"/>
      <c r="K98" s="70"/>
      <c r="L98" s="70"/>
      <c r="M98" s="70"/>
      <c r="N98" s="70"/>
      <c r="O98" s="70"/>
      <c r="P98" s="70"/>
      <c r="Q98" s="70"/>
      <c r="R98" s="70"/>
      <c r="S98" s="70"/>
      <c r="T98" s="70"/>
      <c r="U98" s="70"/>
      <c r="V98" s="70"/>
      <c r="W98" s="70"/>
      <c r="X98" s="70"/>
      <c r="Y98" s="70"/>
      <c r="Z98" s="70"/>
      <c r="AA98" s="70"/>
      <c r="AB98" s="70"/>
    </row>
    <row r="99" spans="1:28" ht="15.75" customHeight="1" x14ac:dyDescent="0.25">
      <c r="A99" s="70"/>
      <c r="B99" s="71"/>
      <c r="C99" s="71"/>
      <c r="D99" s="72"/>
      <c r="E99" s="72"/>
      <c r="F99" s="70"/>
      <c r="G99" s="70"/>
      <c r="H99" s="70"/>
      <c r="I99" s="70"/>
      <c r="J99" s="70"/>
      <c r="K99" s="70"/>
      <c r="L99" s="70"/>
      <c r="M99" s="70"/>
      <c r="N99" s="70"/>
      <c r="O99" s="70"/>
      <c r="P99" s="70"/>
      <c r="Q99" s="70"/>
      <c r="R99" s="70"/>
      <c r="S99" s="70"/>
      <c r="T99" s="70"/>
      <c r="U99" s="70"/>
      <c r="V99" s="70"/>
      <c r="W99" s="70"/>
      <c r="X99" s="70"/>
      <c r="Y99" s="70"/>
      <c r="Z99" s="70"/>
      <c r="AA99" s="70"/>
      <c r="AB99" s="70"/>
    </row>
    <row r="100" spans="1:28" ht="15.75" customHeight="1" x14ac:dyDescent="0.25">
      <c r="A100" s="70"/>
      <c r="B100" s="71"/>
      <c r="C100" s="71"/>
      <c r="D100" s="72"/>
      <c r="E100" s="72"/>
      <c r="F100" s="70"/>
      <c r="G100" s="70"/>
      <c r="H100" s="70"/>
      <c r="I100" s="70"/>
      <c r="J100" s="70"/>
      <c r="K100" s="70"/>
      <c r="L100" s="70"/>
      <c r="M100" s="70"/>
      <c r="N100" s="70"/>
      <c r="O100" s="70"/>
      <c r="P100" s="70"/>
      <c r="Q100" s="70"/>
      <c r="R100" s="70"/>
      <c r="S100" s="70"/>
      <c r="T100" s="70"/>
      <c r="U100" s="70"/>
      <c r="V100" s="70"/>
      <c r="W100" s="70"/>
      <c r="X100" s="70"/>
      <c r="Y100" s="70"/>
      <c r="Z100" s="70"/>
      <c r="AA100" s="70"/>
      <c r="AB100" s="70"/>
    </row>
    <row r="101" spans="1:28" ht="15.75" customHeight="1" x14ac:dyDescent="0.25">
      <c r="A101" s="70"/>
      <c r="B101" s="71"/>
      <c r="C101" s="71"/>
      <c r="D101" s="72"/>
      <c r="E101" s="72"/>
      <c r="F101" s="70"/>
      <c r="G101" s="70"/>
      <c r="H101" s="70"/>
      <c r="I101" s="70"/>
      <c r="J101" s="70"/>
      <c r="K101" s="70"/>
      <c r="L101" s="70"/>
      <c r="M101" s="70"/>
      <c r="N101" s="70"/>
      <c r="O101" s="70"/>
      <c r="P101" s="70"/>
      <c r="Q101" s="70"/>
      <c r="R101" s="70"/>
      <c r="S101" s="70"/>
      <c r="T101" s="70"/>
      <c r="U101" s="70"/>
      <c r="V101" s="70"/>
      <c r="W101" s="70"/>
      <c r="X101" s="70"/>
      <c r="Y101" s="70"/>
      <c r="Z101" s="70"/>
      <c r="AA101" s="70"/>
      <c r="AB101" s="70"/>
    </row>
    <row r="102" spans="1:28" ht="15.75" customHeight="1" x14ac:dyDescent="0.25">
      <c r="A102" s="70"/>
      <c r="B102" s="71"/>
      <c r="C102" s="71"/>
      <c r="D102" s="72"/>
      <c r="E102" s="72"/>
      <c r="F102" s="70"/>
      <c r="G102" s="70"/>
      <c r="H102" s="70"/>
      <c r="I102" s="70"/>
      <c r="J102" s="70"/>
      <c r="K102" s="70"/>
      <c r="L102" s="70"/>
      <c r="M102" s="70"/>
      <c r="N102" s="70"/>
      <c r="O102" s="70"/>
      <c r="P102" s="70"/>
      <c r="Q102" s="70"/>
      <c r="R102" s="70"/>
      <c r="S102" s="70"/>
      <c r="T102" s="70"/>
      <c r="U102" s="70"/>
      <c r="V102" s="70"/>
      <c r="W102" s="70"/>
      <c r="X102" s="70"/>
      <c r="Y102" s="70"/>
      <c r="Z102" s="70"/>
      <c r="AA102" s="70"/>
      <c r="AB102" s="70"/>
    </row>
    <row r="103" spans="1:28" ht="15.75" customHeight="1" x14ac:dyDescent="0.25">
      <c r="A103" s="70"/>
      <c r="B103" s="71"/>
      <c r="C103" s="71"/>
      <c r="D103" s="72"/>
      <c r="E103" s="72"/>
      <c r="F103" s="70"/>
      <c r="G103" s="70"/>
      <c r="H103" s="70"/>
      <c r="I103" s="70"/>
      <c r="J103" s="70"/>
      <c r="K103" s="70"/>
      <c r="L103" s="70"/>
      <c r="M103" s="70"/>
      <c r="N103" s="70"/>
      <c r="O103" s="70"/>
      <c r="P103" s="70"/>
      <c r="Q103" s="70"/>
      <c r="R103" s="70"/>
      <c r="S103" s="70"/>
      <c r="T103" s="70"/>
      <c r="U103" s="70"/>
      <c r="V103" s="70"/>
      <c r="W103" s="70"/>
      <c r="X103" s="70"/>
      <c r="Y103" s="70"/>
      <c r="Z103" s="70"/>
      <c r="AA103" s="70"/>
      <c r="AB103" s="70"/>
    </row>
    <row r="104" spans="1:28" ht="15.75" customHeight="1" x14ac:dyDescent="0.25">
      <c r="A104" s="70"/>
      <c r="B104" s="71"/>
      <c r="C104" s="71"/>
      <c r="D104" s="72"/>
      <c r="E104" s="72"/>
      <c r="F104" s="70"/>
      <c r="G104" s="70"/>
      <c r="H104" s="70"/>
      <c r="I104" s="70"/>
      <c r="J104" s="70"/>
      <c r="K104" s="70"/>
      <c r="L104" s="70"/>
      <c r="M104" s="70"/>
      <c r="N104" s="70"/>
      <c r="O104" s="70"/>
      <c r="P104" s="70"/>
      <c r="Q104" s="70"/>
      <c r="R104" s="70"/>
      <c r="S104" s="70"/>
      <c r="T104" s="70"/>
      <c r="U104" s="70"/>
      <c r="V104" s="70"/>
      <c r="W104" s="70"/>
      <c r="X104" s="70"/>
      <c r="Y104" s="70"/>
      <c r="Z104" s="70"/>
      <c r="AA104" s="70"/>
      <c r="AB104" s="70"/>
    </row>
    <row r="105" spans="1:28" ht="15.75" customHeight="1" x14ac:dyDescent="0.25">
      <c r="A105" s="70"/>
      <c r="B105" s="71"/>
      <c r="C105" s="71"/>
      <c r="D105" s="72"/>
      <c r="E105" s="72"/>
      <c r="F105" s="70"/>
      <c r="G105" s="70"/>
      <c r="H105" s="70"/>
      <c r="I105" s="70"/>
      <c r="J105" s="70"/>
      <c r="K105" s="70"/>
      <c r="L105" s="70"/>
      <c r="M105" s="70"/>
      <c r="N105" s="70"/>
      <c r="O105" s="70"/>
      <c r="P105" s="70"/>
      <c r="Q105" s="70"/>
      <c r="R105" s="70"/>
      <c r="S105" s="70"/>
      <c r="T105" s="70"/>
      <c r="U105" s="70"/>
      <c r="V105" s="70"/>
      <c r="W105" s="70"/>
      <c r="X105" s="70"/>
      <c r="Y105" s="70"/>
      <c r="Z105" s="70"/>
      <c r="AA105" s="70"/>
      <c r="AB105" s="70"/>
    </row>
    <row r="106" spans="1:28" ht="15.75" customHeight="1" x14ac:dyDescent="0.25">
      <c r="A106" s="70"/>
      <c r="B106" s="71"/>
      <c r="C106" s="71"/>
      <c r="D106" s="72"/>
      <c r="E106" s="72"/>
      <c r="F106" s="70"/>
      <c r="G106" s="70"/>
      <c r="H106" s="70"/>
      <c r="I106" s="70"/>
      <c r="J106" s="70"/>
      <c r="K106" s="70"/>
      <c r="L106" s="70"/>
      <c r="M106" s="70"/>
      <c r="N106" s="70"/>
      <c r="O106" s="70"/>
      <c r="P106" s="70"/>
      <c r="Q106" s="70"/>
      <c r="R106" s="70"/>
      <c r="S106" s="70"/>
      <c r="T106" s="70"/>
      <c r="U106" s="70"/>
      <c r="V106" s="70"/>
      <c r="W106" s="70"/>
      <c r="X106" s="70"/>
      <c r="Y106" s="70"/>
      <c r="Z106" s="70"/>
      <c r="AA106" s="70"/>
      <c r="AB106" s="70"/>
    </row>
    <row r="107" spans="1:28" ht="15.75" customHeight="1" x14ac:dyDescent="0.25">
      <c r="A107" s="70"/>
      <c r="B107" s="71"/>
      <c r="C107" s="71"/>
      <c r="D107" s="72"/>
      <c r="E107" s="72"/>
      <c r="F107" s="70"/>
      <c r="G107" s="70"/>
      <c r="H107" s="70"/>
      <c r="I107" s="70"/>
      <c r="J107" s="70"/>
      <c r="K107" s="70"/>
      <c r="L107" s="70"/>
      <c r="M107" s="70"/>
      <c r="N107" s="70"/>
      <c r="O107" s="70"/>
      <c r="P107" s="70"/>
      <c r="Q107" s="70"/>
      <c r="R107" s="70"/>
      <c r="S107" s="70"/>
      <c r="T107" s="70"/>
      <c r="U107" s="70"/>
      <c r="V107" s="70"/>
      <c r="W107" s="70"/>
      <c r="X107" s="70"/>
      <c r="Y107" s="70"/>
      <c r="Z107" s="70"/>
      <c r="AA107" s="70"/>
      <c r="AB107" s="70"/>
    </row>
    <row r="108" spans="1:28" ht="15.75" customHeight="1" x14ac:dyDescent="0.25">
      <c r="A108" s="70"/>
      <c r="B108" s="71"/>
      <c r="C108" s="71"/>
      <c r="D108" s="72"/>
      <c r="E108" s="72"/>
      <c r="F108" s="70"/>
      <c r="G108" s="70"/>
      <c r="H108" s="70"/>
      <c r="I108" s="70"/>
      <c r="J108" s="70"/>
      <c r="K108" s="70"/>
      <c r="L108" s="70"/>
      <c r="M108" s="70"/>
      <c r="N108" s="70"/>
      <c r="O108" s="70"/>
      <c r="P108" s="70"/>
      <c r="Q108" s="70"/>
      <c r="R108" s="70"/>
      <c r="S108" s="70"/>
      <c r="T108" s="70"/>
      <c r="U108" s="70"/>
      <c r="V108" s="70"/>
      <c r="W108" s="70"/>
      <c r="X108" s="70"/>
      <c r="Y108" s="70"/>
      <c r="Z108" s="70"/>
      <c r="AA108" s="70"/>
      <c r="AB108" s="70"/>
    </row>
    <row r="109" spans="1:28" ht="15.75" customHeight="1" x14ac:dyDescent="0.25">
      <c r="A109" s="70"/>
      <c r="B109" s="71"/>
      <c r="C109" s="71"/>
      <c r="D109" s="72"/>
      <c r="E109" s="72"/>
      <c r="F109" s="70"/>
      <c r="G109" s="70"/>
      <c r="H109" s="70"/>
      <c r="I109" s="70"/>
      <c r="J109" s="70"/>
      <c r="K109" s="70"/>
      <c r="L109" s="70"/>
      <c r="M109" s="70"/>
      <c r="N109" s="70"/>
      <c r="O109" s="70"/>
      <c r="P109" s="70"/>
      <c r="Q109" s="70"/>
      <c r="R109" s="70"/>
      <c r="S109" s="70"/>
      <c r="T109" s="70"/>
      <c r="U109" s="70"/>
      <c r="V109" s="70"/>
      <c r="W109" s="70"/>
      <c r="X109" s="70"/>
      <c r="Y109" s="70"/>
      <c r="Z109" s="70"/>
      <c r="AA109" s="70"/>
      <c r="AB109" s="70"/>
    </row>
    <row r="110" spans="1:28" ht="15.75" customHeight="1" x14ac:dyDescent="0.25">
      <c r="A110" s="70"/>
      <c r="B110" s="71"/>
      <c r="C110" s="71"/>
      <c r="D110" s="72"/>
      <c r="E110" s="72"/>
      <c r="F110" s="70"/>
      <c r="G110" s="70"/>
      <c r="H110" s="70"/>
      <c r="I110" s="70"/>
      <c r="J110" s="70"/>
      <c r="K110" s="70"/>
      <c r="L110" s="70"/>
      <c r="M110" s="70"/>
      <c r="N110" s="70"/>
      <c r="O110" s="70"/>
      <c r="P110" s="70"/>
      <c r="Q110" s="70"/>
      <c r="R110" s="70"/>
      <c r="S110" s="70"/>
      <c r="T110" s="70"/>
      <c r="U110" s="70"/>
      <c r="V110" s="70"/>
      <c r="W110" s="70"/>
      <c r="X110" s="70"/>
      <c r="Y110" s="70"/>
      <c r="Z110" s="70"/>
      <c r="AA110" s="70"/>
      <c r="AB110" s="70"/>
    </row>
    <row r="111" spans="1:28" ht="15.75" customHeight="1" x14ac:dyDescent="0.25">
      <c r="A111" s="70"/>
      <c r="B111" s="71"/>
      <c r="C111" s="71"/>
      <c r="D111" s="72"/>
      <c r="E111" s="72"/>
      <c r="F111" s="70"/>
      <c r="G111" s="70"/>
      <c r="H111" s="70"/>
      <c r="I111" s="70"/>
      <c r="J111" s="70"/>
      <c r="K111" s="70"/>
      <c r="L111" s="70"/>
      <c r="M111" s="70"/>
      <c r="N111" s="70"/>
      <c r="O111" s="70"/>
      <c r="P111" s="70"/>
      <c r="Q111" s="70"/>
      <c r="R111" s="70"/>
      <c r="S111" s="70"/>
      <c r="T111" s="70"/>
      <c r="U111" s="70"/>
      <c r="V111" s="70"/>
      <c r="W111" s="70"/>
      <c r="X111" s="70"/>
      <c r="Y111" s="70"/>
      <c r="Z111" s="70"/>
      <c r="AA111" s="70"/>
      <c r="AB111" s="70"/>
    </row>
    <row r="112" spans="1:28" ht="15.75" customHeight="1" x14ac:dyDescent="0.25">
      <c r="A112" s="70"/>
      <c r="B112" s="71"/>
      <c r="C112" s="71"/>
      <c r="D112" s="72"/>
      <c r="E112" s="72"/>
      <c r="F112" s="70"/>
      <c r="G112" s="70"/>
      <c r="H112" s="70"/>
      <c r="I112" s="70"/>
      <c r="J112" s="70"/>
      <c r="K112" s="70"/>
      <c r="L112" s="70"/>
      <c r="M112" s="70"/>
      <c r="N112" s="70"/>
      <c r="O112" s="70"/>
      <c r="P112" s="70"/>
      <c r="Q112" s="70"/>
      <c r="R112" s="70"/>
      <c r="S112" s="70"/>
      <c r="T112" s="70"/>
      <c r="U112" s="70"/>
      <c r="V112" s="70"/>
      <c r="W112" s="70"/>
      <c r="X112" s="70"/>
      <c r="Y112" s="70"/>
      <c r="Z112" s="70"/>
      <c r="AA112" s="70"/>
      <c r="AB112" s="70"/>
    </row>
    <row r="113" spans="1:28" ht="15.75" customHeight="1" x14ac:dyDescent="0.25">
      <c r="A113" s="70"/>
      <c r="B113" s="71"/>
      <c r="C113" s="71"/>
      <c r="D113" s="72"/>
      <c r="E113" s="72"/>
      <c r="F113" s="70"/>
      <c r="G113" s="70"/>
      <c r="H113" s="70"/>
      <c r="I113" s="70"/>
      <c r="J113" s="70"/>
      <c r="K113" s="70"/>
      <c r="L113" s="70"/>
      <c r="M113" s="70"/>
      <c r="N113" s="70"/>
      <c r="O113" s="70"/>
      <c r="P113" s="70"/>
      <c r="Q113" s="70"/>
      <c r="R113" s="70"/>
      <c r="S113" s="70"/>
      <c r="T113" s="70"/>
      <c r="U113" s="70"/>
      <c r="V113" s="70"/>
      <c r="W113" s="70"/>
      <c r="X113" s="70"/>
      <c r="Y113" s="70"/>
      <c r="Z113" s="70"/>
      <c r="AA113" s="70"/>
      <c r="AB113" s="70"/>
    </row>
    <row r="114" spans="1:28" ht="15.75" customHeight="1" x14ac:dyDescent="0.25">
      <c r="A114" s="70"/>
      <c r="B114" s="71"/>
      <c r="C114" s="71"/>
      <c r="D114" s="72"/>
      <c r="E114" s="72"/>
      <c r="F114" s="70"/>
      <c r="G114" s="70"/>
      <c r="H114" s="70"/>
      <c r="I114" s="70"/>
      <c r="J114" s="70"/>
      <c r="K114" s="70"/>
      <c r="L114" s="70"/>
      <c r="M114" s="70"/>
      <c r="N114" s="70"/>
      <c r="O114" s="70"/>
      <c r="P114" s="70"/>
      <c r="Q114" s="70"/>
      <c r="R114" s="70"/>
      <c r="S114" s="70"/>
      <c r="T114" s="70"/>
      <c r="U114" s="70"/>
      <c r="V114" s="70"/>
      <c r="W114" s="70"/>
      <c r="X114" s="70"/>
      <c r="Y114" s="70"/>
      <c r="Z114" s="70"/>
      <c r="AA114" s="70"/>
      <c r="AB114" s="70"/>
    </row>
    <row r="115" spans="1:28" ht="15.75" customHeight="1" x14ac:dyDescent="0.25">
      <c r="A115" s="70"/>
      <c r="B115" s="71"/>
      <c r="C115" s="71"/>
      <c r="D115" s="72"/>
      <c r="E115" s="72"/>
      <c r="F115" s="70"/>
      <c r="G115" s="70"/>
      <c r="H115" s="70"/>
      <c r="I115" s="70"/>
      <c r="J115" s="70"/>
      <c r="K115" s="70"/>
      <c r="L115" s="70"/>
      <c r="M115" s="70"/>
      <c r="N115" s="70"/>
      <c r="O115" s="70"/>
      <c r="P115" s="70"/>
      <c r="Q115" s="70"/>
      <c r="R115" s="70"/>
      <c r="S115" s="70"/>
      <c r="T115" s="70"/>
      <c r="U115" s="70"/>
      <c r="V115" s="70"/>
      <c r="W115" s="70"/>
      <c r="X115" s="70"/>
      <c r="Y115" s="70"/>
      <c r="Z115" s="70"/>
      <c r="AA115" s="70"/>
      <c r="AB115" s="70"/>
    </row>
    <row r="116" spans="1:28" ht="15.75" customHeight="1" x14ac:dyDescent="0.25">
      <c r="A116" s="70"/>
      <c r="B116" s="71"/>
      <c r="C116" s="71"/>
      <c r="D116" s="72"/>
      <c r="E116" s="72"/>
      <c r="F116" s="70"/>
      <c r="G116" s="70"/>
      <c r="H116" s="70"/>
      <c r="I116" s="70"/>
      <c r="J116" s="70"/>
      <c r="K116" s="70"/>
      <c r="L116" s="70"/>
      <c r="M116" s="70"/>
      <c r="N116" s="70"/>
      <c r="O116" s="70"/>
      <c r="P116" s="70"/>
      <c r="Q116" s="70"/>
      <c r="R116" s="70"/>
      <c r="S116" s="70"/>
      <c r="T116" s="70"/>
      <c r="U116" s="70"/>
      <c r="V116" s="70"/>
      <c r="W116" s="70"/>
      <c r="X116" s="70"/>
      <c r="Y116" s="70"/>
      <c r="Z116" s="70"/>
      <c r="AA116" s="70"/>
      <c r="AB116" s="70"/>
    </row>
    <row r="117" spans="1:28" ht="15.75" customHeight="1" x14ac:dyDescent="0.25">
      <c r="A117" s="70"/>
      <c r="B117" s="71"/>
      <c r="C117" s="71"/>
      <c r="D117" s="72"/>
      <c r="E117" s="72"/>
      <c r="F117" s="70"/>
      <c r="G117" s="70"/>
      <c r="H117" s="70"/>
      <c r="I117" s="70"/>
      <c r="J117" s="70"/>
      <c r="K117" s="70"/>
      <c r="L117" s="70"/>
      <c r="M117" s="70"/>
      <c r="N117" s="70"/>
      <c r="O117" s="70"/>
      <c r="P117" s="70"/>
      <c r="Q117" s="70"/>
      <c r="R117" s="70"/>
      <c r="S117" s="70"/>
      <c r="T117" s="70"/>
      <c r="U117" s="70"/>
      <c r="V117" s="70"/>
      <c r="W117" s="70"/>
      <c r="X117" s="70"/>
      <c r="Y117" s="70"/>
      <c r="Z117" s="70"/>
      <c r="AA117" s="70"/>
      <c r="AB117" s="70"/>
    </row>
    <row r="118" spans="1:28" ht="15.75" customHeight="1" x14ac:dyDescent="0.25">
      <c r="A118" s="70"/>
      <c r="B118" s="71"/>
      <c r="C118" s="71"/>
      <c r="D118" s="72"/>
      <c r="E118" s="72"/>
      <c r="F118" s="70"/>
      <c r="G118" s="70"/>
      <c r="H118" s="70"/>
      <c r="I118" s="70"/>
      <c r="J118" s="70"/>
      <c r="K118" s="70"/>
      <c r="L118" s="70"/>
      <c r="M118" s="70"/>
      <c r="N118" s="70"/>
      <c r="O118" s="70"/>
      <c r="P118" s="70"/>
      <c r="Q118" s="70"/>
      <c r="R118" s="70"/>
      <c r="S118" s="70"/>
      <c r="T118" s="70"/>
      <c r="U118" s="70"/>
      <c r="V118" s="70"/>
      <c r="W118" s="70"/>
      <c r="X118" s="70"/>
      <c r="Y118" s="70"/>
      <c r="Z118" s="70"/>
      <c r="AA118" s="70"/>
      <c r="AB118" s="70"/>
    </row>
    <row r="119" spans="1:28" ht="15.75" customHeight="1" x14ac:dyDescent="0.25">
      <c r="A119" s="70"/>
      <c r="B119" s="71"/>
      <c r="C119" s="71"/>
      <c r="D119" s="72"/>
      <c r="E119" s="72"/>
      <c r="F119" s="70"/>
      <c r="G119" s="70"/>
      <c r="H119" s="70"/>
      <c r="I119" s="70"/>
      <c r="J119" s="70"/>
      <c r="K119" s="70"/>
      <c r="L119" s="70"/>
      <c r="M119" s="70"/>
      <c r="N119" s="70"/>
      <c r="O119" s="70"/>
      <c r="P119" s="70"/>
      <c r="Q119" s="70"/>
      <c r="R119" s="70"/>
      <c r="S119" s="70"/>
      <c r="T119" s="70"/>
      <c r="U119" s="70"/>
      <c r="V119" s="70"/>
      <c r="W119" s="70"/>
      <c r="X119" s="70"/>
      <c r="Y119" s="70"/>
      <c r="Z119" s="70"/>
      <c r="AA119" s="70"/>
      <c r="AB119" s="70"/>
    </row>
    <row r="120" spans="1:28" ht="15.75" customHeight="1" x14ac:dyDescent="0.25">
      <c r="A120" s="70"/>
      <c r="B120" s="71"/>
      <c r="C120" s="71"/>
      <c r="D120" s="72"/>
      <c r="E120" s="72"/>
      <c r="F120" s="70"/>
      <c r="G120" s="70"/>
      <c r="H120" s="70"/>
      <c r="I120" s="70"/>
      <c r="J120" s="70"/>
      <c r="K120" s="70"/>
      <c r="L120" s="70"/>
      <c r="M120" s="70"/>
      <c r="N120" s="70"/>
      <c r="O120" s="70"/>
      <c r="P120" s="70"/>
      <c r="Q120" s="70"/>
      <c r="R120" s="70"/>
      <c r="S120" s="70"/>
      <c r="T120" s="70"/>
      <c r="U120" s="70"/>
      <c r="V120" s="70"/>
      <c r="W120" s="70"/>
      <c r="X120" s="70"/>
      <c r="Y120" s="70"/>
      <c r="Z120" s="70"/>
      <c r="AA120" s="70"/>
      <c r="AB120" s="70"/>
    </row>
    <row r="121" spans="1:28" ht="15.75" customHeight="1" x14ac:dyDescent="0.25">
      <c r="A121" s="70"/>
      <c r="B121" s="71"/>
      <c r="C121" s="71"/>
      <c r="D121" s="72"/>
      <c r="E121" s="72"/>
      <c r="F121" s="70"/>
      <c r="G121" s="70"/>
      <c r="H121" s="70"/>
      <c r="I121" s="70"/>
      <c r="J121" s="70"/>
      <c r="K121" s="70"/>
      <c r="L121" s="70"/>
      <c r="M121" s="70"/>
      <c r="N121" s="70"/>
      <c r="O121" s="70"/>
      <c r="P121" s="70"/>
      <c r="Q121" s="70"/>
      <c r="R121" s="70"/>
      <c r="S121" s="70"/>
      <c r="T121" s="70"/>
      <c r="U121" s="70"/>
      <c r="V121" s="70"/>
      <c r="W121" s="70"/>
      <c r="X121" s="70"/>
      <c r="Y121" s="70"/>
      <c r="Z121" s="70"/>
      <c r="AA121" s="70"/>
      <c r="AB121" s="70"/>
    </row>
    <row r="122" spans="1:28" ht="15.75" customHeight="1" x14ac:dyDescent="0.25">
      <c r="A122" s="70"/>
      <c r="B122" s="71"/>
      <c r="C122" s="71"/>
      <c r="D122" s="72"/>
      <c r="E122" s="72"/>
      <c r="F122" s="70"/>
      <c r="G122" s="70"/>
      <c r="H122" s="70"/>
      <c r="I122" s="70"/>
      <c r="J122" s="70"/>
      <c r="K122" s="70"/>
      <c r="L122" s="70"/>
      <c r="M122" s="70"/>
      <c r="N122" s="70"/>
      <c r="O122" s="70"/>
      <c r="P122" s="70"/>
      <c r="Q122" s="70"/>
      <c r="R122" s="70"/>
      <c r="S122" s="70"/>
      <c r="T122" s="70"/>
      <c r="U122" s="70"/>
      <c r="V122" s="70"/>
      <c r="W122" s="70"/>
      <c r="X122" s="70"/>
      <c r="Y122" s="70"/>
      <c r="Z122" s="70"/>
      <c r="AA122" s="70"/>
      <c r="AB122" s="70"/>
    </row>
    <row r="123" spans="1:28" ht="15.75" customHeight="1" x14ac:dyDescent="0.25">
      <c r="A123" s="70"/>
      <c r="B123" s="71"/>
      <c r="C123" s="71"/>
      <c r="D123" s="72"/>
      <c r="E123" s="72"/>
      <c r="F123" s="70"/>
      <c r="G123" s="70"/>
      <c r="H123" s="70"/>
      <c r="I123" s="70"/>
      <c r="J123" s="70"/>
      <c r="K123" s="70"/>
      <c r="L123" s="70"/>
      <c r="M123" s="70"/>
      <c r="N123" s="70"/>
      <c r="O123" s="70"/>
      <c r="P123" s="70"/>
      <c r="Q123" s="70"/>
      <c r="R123" s="70"/>
      <c r="S123" s="70"/>
      <c r="T123" s="70"/>
      <c r="U123" s="70"/>
      <c r="V123" s="70"/>
      <c r="W123" s="70"/>
      <c r="X123" s="70"/>
      <c r="Y123" s="70"/>
      <c r="Z123" s="70"/>
      <c r="AA123" s="70"/>
      <c r="AB123" s="70"/>
    </row>
    <row r="124" spans="1:28" ht="15.75" customHeight="1" x14ac:dyDescent="0.25">
      <c r="A124" s="70"/>
      <c r="B124" s="71"/>
      <c r="C124" s="71"/>
      <c r="D124" s="72"/>
      <c r="E124" s="72"/>
      <c r="F124" s="70"/>
      <c r="G124" s="70"/>
      <c r="H124" s="70"/>
      <c r="I124" s="70"/>
      <c r="J124" s="70"/>
      <c r="K124" s="70"/>
      <c r="L124" s="70"/>
      <c r="M124" s="70"/>
      <c r="N124" s="70"/>
      <c r="O124" s="70"/>
      <c r="P124" s="70"/>
      <c r="Q124" s="70"/>
      <c r="R124" s="70"/>
      <c r="S124" s="70"/>
      <c r="T124" s="70"/>
      <c r="U124" s="70"/>
      <c r="V124" s="70"/>
      <c r="W124" s="70"/>
      <c r="X124" s="70"/>
      <c r="Y124" s="70"/>
      <c r="Z124" s="70"/>
      <c r="AA124" s="70"/>
      <c r="AB124" s="70"/>
    </row>
    <row r="125" spans="1:28" ht="15.75" customHeight="1" x14ac:dyDescent="0.25">
      <c r="A125" s="70"/>
      <c r="B125" s="71"/>
      <c r="C125" s="71"/>
      <c r="D125" s="72"/>
      <c r="E125" s="72"/>
      <c r="F125" s="70"/>
      <c r="G125" s="70"/>
      <c r="H125" s="70"/>
      <c r="I125" s="70"/>
      <c r="J125" s="70"/>
      <c r="K125" s="70"/>
      <c r="L125" s="70"/>
      <c r="M125" s="70"/>
      <c r="N125" s="70"/>
      <c r="O125" s="70"/>
      <c r="P125" s="70"/>
      <c r="Q125" s="70"/>
      <c r="R125" s="70"/>
      <c r="S125" s="70"/>
      <c r="T125" s="70"/>
      <c r="U125" s="70"/>
      <c r="V125" s="70"/>
      <c r="W125" s="70"/>
      <c r="X125" s="70"/>
      <c r="Y125" s="70"/>
      <c r="Z125" s="70"/>
      <c r="AA125" s="70"/>
      <c r="AB125" s="70"/>
    </row>
    <row r="126" spans="1:28" ht="15.75" customHeight="1" x14ac:dyDescent="0.25">
      <c r="A126" s="70"/>
      <c r="B126" s="71"/>
      <c r="C126" s="71"/>
      <c r="D126" s="72"/>
      <c r="E126" s="72"/>
      <c r="F126" s="70"/>
      <c r="G126" s="70"/>
      <c r="H126" s="70"/>
      <c r="I126" s="70"/>
      <c r="J126" s="70"/>
      <c r="K126" s="70"/>
      <c r="L126" s="70"/>
      <c r="M126" s="70"/>
      <c r="N126" s="70"/>
      <c r="O126" s="70"/>
      <c r="P126" s="70"/>
      <c r="Q126" s="70"/>
      <c r="R126" s="70"/>
      <c r="S126" s="70"/>
      <c r="T126" s="70"/>
      <c r="U126" s="70"/>
      <c r="V126" s="70"/>
      <c r="W126" s="70"/>
      <c r="X126" s="70"/>
      <c r="Y126" s="70"/>
      <c r="Z126" s="70"/>
      <c r="AA126" s="70"/>
      <c r="AB126" s="70"/>
    </row>
    <row r="127" spans="1:28" ht="15.75" customHeight="1" x14ac:dyDescent="0.25">
      <c r="A127" s="70"/>
      <c r="B127" s="71"/>
      <c r="C127" s="71"/>
      <c r="D127" s="72"/>
      <c r="E127" s="72"/>
      <c r="F127" s="70"/>
      <c r="G127" s="70"/>
      <c r="H127" s="70"/>
      <c r="I127" s="70"/>
      <c r="J127" s="70"/>
      <c r="K127" s="70"/>
      <c r="L127" s="70"/>
      <c r="M127" s="70"/>
      <c r="N127" s="70"/>
      <c r="O127" s="70"/>
      <c r="P127" s="70"/>
      <c r="Q127" s="70"/>
      <c r="R127" s="70"/>
      <c r="S127" s="70"/>
      <c r="T127" s="70"/>
      <c r="U127" s="70"/>
      <c r="V127" s="70"/>
      <c r="W127" s="70"/>
      <c r="X127" s="70"/>
      <c r="Y127" s="70"/>
      <c r="Z127" s="70"/>
      <c r="AA127" s="70"/>
      <c r="AB127" s="70"/>
    </row>
    <row r="128" spans="1:28" ht="15.75" customHeight="1" x14ac:dyDescent="0.25">
      <c r="A128" s="70"/>
      <c r="B128" s="71"/>
      <c r="C128" s="71"/>
      <c r="D128" s="72"/>
      <c r="E128" s="72"/>
      <c r="F128" s="70"/>
      <c r="G128" s="70"/>
      <c r="H128" s="70"/>
      <c r="I128" s="70"/>
      <c r="J128" s="70"/>
      <c r="K128" s="70"/>
      <c r="L128" s="70"/>
      <c r="M128" s="70"/>
      <c r="N128" s="70"/>
      <c r="O128" s="70"/>
      <c r="P128" s="70"/>
      <c r="Q128" s="70"/>
      <c r="R128" s="70"/>
      <c r="S128" s="70"/>
      <c r="T128" s="70"/>
      <c r="U128" s="70"/>
      <c r="V128" s="70"/>
      <c r="W128" s="70"/>
      <c r="X128" s="70"/>
      <c r="Y128" s="70"/>
      <c r="Z128" s="70"/>
      <c r="AA128" s="70"/>
      <c r="AB128" s="70"/>
    </row>
    <row r="129" spans="1:28" ht="15.75" customHeight="1" x14ac:dyDescent="0.25">
      <c r="A129" s="70"/>
      <c r="B129" s="71"/>
      <c r="C129" s="71"/>
      <c r="D129" s="72"/>
      <c r="E129" s="72"/>
      <c r="F129" s="70"/>
      <c r="G129" s="70"/>
      <c r="H129" s="70"/>
      <c r="I129" s="70"/>
      <c r="J129" s="70"/>
      <c r="K129" s="70"/>
      <c r="L129" s="70"/>
      <c r="M129" s="70"/>
      <c r="N129" s="70"/>
      <c r="O129" s="70"/>
      <c r="P129" s="70"/>
      <c r="Q129" s="70"/>
      <c r="R129" s="70"/>
      <c r="S129" s="70"/>
      <c r="T129" s="70"/>
      <c r="U129" s="70"/>
      <c r="V129" s="70"/>
      <c r="W129" s="70"/>
      <c r="X129" s="70"/>
      <c r="Y129" s="70"/>
      <c r="Z129" s="70"/>
      <c r="AA129" s="70"/>
      <c r="AB129" s="70"/>
    </row>
    <row r="130" spans="1:28" ht="15.75" customHeight="1" x14ac:dyDescent="0.25">
      <c r="A130" s="70"/>
      <c r="B130" s="71"/>
      <c r="C130" s="71"/>
      <c r="D130" s="72"/>
      <c r="E130" s="72"/>
      <c r="F130" s="70"/>
      <c r="G130" s="70"/>
      <c r="H130" s="70"/>
      <c r="I130" s="70"/>
      <c r="J130" s="70"/>
      <c r="K130" s="70"/>
      <c r="L130" s="70"/>
      <c r="M130" s="70"/>
      <c r="N130" s="70"/>
      <c r="O130" s="70"/>
      <c r="P130" s="70"/>
      <c r="Q130" s="70"/>
      <c r="R130" s="70"/>
      <c r="S130" s="70"/>
      <c r="T130" s="70"/>
      <c r="U130" s="70"/>
      <c r="V130" s="70"/>
      <c r="W130" s="70"/>
      <c r="X130" s="70"/>
      <c r="Y130" s="70"/>
      <c r="Z130" s="70"/>
      <c r="AA130" s="70"/>
      <c r="AB130" s="70"/>
    </row>
    <row r="131" spans="1:28" ht="15.75" customHeight="1" x14ac:dyDescent="0.25">
      <c r="A131" s="70"/>
      <c r="B131" s="71"/>
      <c r="C131" s="71"/>
      <c r="D131" s="72"/>
      <c r="E131" s="72"/>
      <c r="F131" s="70"/>
      <c r="G131" s="70"/>
      <c r="H131" s="70"/>
      <c r="I131" s="70"/>
      <c r="J131" s="70"/>
      <c r="K131" s="70"/>
      <c r="L131" s="70"/>
      <c r="M131" s="70"/>
      <c r="N131" s="70"/>
      <c r="O131" s="70"/>
      <c r="P131" s="70"/>
      <c r="Q131" s="70"/>
      <c r="R131" s="70"/>
      <c r="S131" s="70"/>
      <c r="T131" s="70"/>
      <c r="U131" s="70"/>
      <c r="V131" s="70"/>
      <c r="W131" s="70"/>
      <c r="X131" s="70"/>
      <c r="Y131" s="70"/>
      <c r="Z131" s="70"/>
      <c r="AA131" s="70"/>
      <c r="AB131" s="70"/>
    </row>
    <row r="132" spans="1:28" ht="15.75" customHeight="1" x14ac:dyDescent="0.25">
      <c r="A132" s="70"/>
      <c r="B132" s="71"/>
      <c r="C132" s="71"/>
      <c r="D132" s="72"/>
      <c r="E132" s="72"/>
      <c r="F132" s="70"/>
      <c r="G132" s="70"/>
      <c r="H132" s="70"/>
      <c r="I132" s="70"/>
      <c r="J132" s="70"/>
      <c r="K132" s="70"/>
      <c r="L132" s="70"/>
      <c r="M132" s="70"/>
      <c r="N132" s="70"/>
      <c r="O132" s="70"/>
      <c r="P132" s="70"/>
      <c r="Q132" s="70"/>
      <c r="R132" s="70"/>
      <c r="S132" s="70"/>
      <c r="T132" s="70"/>
      <c r="U132" s="70"/>
      <c r="V132" s="70"/>
      <c r="W132" s="70"/>
      <c r="X132" s="70"/>
      <c r="Y132" s="70"/>
      <c r="Z132" s="70"/>
      <c r="AA132" s="70"/>
      <c r="AB132" s="70"/>
    </row>
    <row r="133" spans="1:28" ht="15.75" customHeight="1" x14ac:dyDescent="0.25">
      <c r="A133" s="70"/>
      <c r="B133" s="71"/>
      <c r="C133" s="71"/>
      <c r="D133" s="72"/>
      <c r="E133" s="72"/>
      <c r="F133" s="70"/>
      <c r="G133" s="70"/>
      <c r="H133" s="70"/>
      <c r="I133" s="70"/>
      <c r="J133" s="70"/>
      <c r="K133" s="70"/>
      <c r="L133" s="70"/>
      <c r="M133" s="70"/>
      <c r="N133" s="70"/>
      <c r="O133" s="70"/>
      <c r="P133" s="70"/>
      <c r="Q133" s="70"/>
      <c r="R133" s="70"/>
      <c r="S133" s="70"/>
      <c r="T133" s="70"/>
      <c r="U133" s="70"/>
      <c r="V133" s="70"/>
      <c r="W133" s="70"/>
      <c r="X133" s="70"/>
      <c r="Y133" s="70"/>
      <c r="Z133" s="70"/>
      <c r="AA133" s="70"/>
      <c r="AB133" s="70"/>
    </row>
    <row r="134" spans="1:28" ht="15.75" customHeight="1" x14ac:dyDescent="0.25">
      <c r="A134" s="70"/>
      <c r="B134" s="71"/>
      <c r="C134" s="71"/>
      <c r="D134" s="72"/>
      <c r="E134" s="72"/>
      <c r="F134" s="70"/>
      <c r="G134" s="70"/>
      <c r="H134" s="70"/>
      <c r="I134" s="70"/>
      <c r="J134" s="70"/>
      <c r="K134" s="70"/>
      <c r="L134" s="70"/>
      <c r="M134" s="70"/>
      <c r="N134" s="70"/>
      <c r="O134" s="70"/>
      <c r="P134" s="70"/>
      <c r="Q134" s="70"/>
      <c r="R134" s="70"/>
      <c r="S134" s="70"/>
      <c r="T134" s="70"/>
      <c r="U134" s="70"/>
      <c r="V134" s="70"/>
      <c r="W134" s="70"/>
      <c r="X134" s="70"/>
      <c r="Y134" s="70"/>
      <c r="Z134" s="70"/>
      <c r="AA134" s="70"/>
      <c r="AB134" s="70"/>
    </row>
    <row r="135" spans="1:28" ht="15.75" customHeight="1" x14ac:dyDescent="0.25">
      <c r="A135" s="70"/>
      <c r="B135" s="71"/>
      <c r="C135" s="71"/>
      <c r="D135" s="72"/>
      <c r="E135" s="72"/>
      <c r="F135" s="70"/>
      <c r="G135" s="70"/>
      <c r="H135" s="70"/>
      <c r="I135" s="70"/>
      <c r="J135" s="70"/>
      <c r="K135" s="70"/>
      <c r="L135" s="70"/>
      <c r="M135" s="70"/>
      <c r="N135" s="70"/>
      <c r="O135" s="70"/>
      <c r="P135" s="70"/>
      <c r="Q135" s="70"/>
      <c r="R135" s="70"/>
      <c r="S135" s="70"/>
      <c r="T135" s="70"/>
      <c r="U135" s="70"/>
      <c r="V135" s="70"/>
      <c r="W135" s="70"/>
      <c r="X135" s="70"/>
      <c r="Y135" s="70"/>
      <c r="Z135" s="70"/>
      <c r="AA135" s="70"/>
      <c r="AB135" s="70"/>
    </row>
    <row r="136" spans="1:28" ht="15.75" customHeight="1" x14ac:dyDescent="0.25">
      <c r="A136" s="70"/>
      <c r="B136" s="71"/>
      <c r="C136" s="71"/>
      <c r="D136" s="72"/>
      <c r="E136" s="72"/>
      <c r="F136" s="70"/>
      <c r="G136" s="70"/>
      <c r="H136" s="70"/>
      <c r="I136" s="70"/>
      <c r="J136" s="70"/>
      <c r="K136" s="70"/>
      <c r="L136" s="70"/>
      <c r="M136" s="70"/>
      <c r="N136" s="70"/>
      <c r="O136" s="70"/>
      <c r="P136" s="70"/>
      <c r="Q136" s="70"/>
      <c r="R136" s="70"/>
      <c r="S136" s="70"/>
      <c r="T136" s="70"/>
      <c r="U136" s="70"/>
      <c r="V136" s="70"/>
      <c r="W136" s="70"/>
      <c r="X136" s="70"/>
      <c r="Y136" s="70"/>
      <c r="Z136" s="70"/>
      <c r="AA136" s="70"/>
      <c r="AB136" s="70"/>
    </row>
    <row r="137" spans="1:28" ht="15.75" customHeight="1" x14ac:dyDescent="0.25">
      <c r="A137" s="70"/>
      <c r="B137" s="71"/>
      <c r="C137" s="71"/>
      <c r="D137" s="72"/>
      <c r="E137" s="72"/>
      <c r="F137" s="70"/>
      <c r="G137" s="70"/>
      <c r="H137" s="70"/>
      <c r="I137" s="70"/>
      <c r="J137" s="70"/>
      <c r="K137" s="70"/>
      <c r="L137" s="70"/>
      <c r="M137" s="70"/>
      <c r="N137" s="70"/>
      <c r="O137" s="70"/>
      <c r="P137" s="70"/>
      <c r="Q137" s="70"/>
      <c r="R137" s="70"/>
      <c r="S137" s="70"/>
      <c r="T137" s="70"/>
      <c r="U137" s="70"/>
      <c r="V137" s="70"/>
      <c r="W137" s="70"/>
      <c r="X137" s="70"/>
      <c r="Y137" s="70"/>
      <c r="Z137" s="70"/>
      <c r="AA137" s="70"/>
      <c r="AB137" s="70"/>
    </row>
    <row r="138" spans="1:28" ht="15.75" customHeight="1" x14ac:dyDescent="0.25">
      <c r="A138" s="70"/>
      <c r="B138" s="71"/>
      <c r="C138" s="71"/>
      <c r="D138" s="72"/>
      <c r="E138" s="72"/>
      <c r="F138" s="70"/>
      <c r="G138" s="70"/>
      <c r="H138" s="70"/>
      <c r="I138" s="70"/>
      <c r="J138" s="70"/>
      <c r="K138" s="70"/>
      <c r="L138" s="70"/>
      <c r="M138" s="70"/>
      <c r="N138" s="70"/>
      <c r="O138" s="70"/>
      <c r="P138" s="70"/>
      <c r="Q138" s="70"/>
      <c r="R138" s="70"/>
      <c r="S138" s="70"/>
      <c r="T138" s="70"/>
      <c r="U138" s="70"/>
      <c r="V138" s="70"/>
      <c r="W138" s="70"/>
      <c r="X138" s="70"/>
      <c r="Y138" s="70"/>
      <c r="Z138" s="70"/>
      <c r="AA138" s="70"/>
      <c r="AB138" s="70"/>
    </row>
    <row r="139" spans="1:28" ht="15.75" customHeight="1" x14ac:dyDescent="0.25">
      <c r="A139" s="70"/>
      <c r="B139" s="71"/>
      <c r="C139" s="71"/>
      <c r="D139" s="72"/>
      <c r="E139" s="72"/>
      <c r="F139" s="70"/>
      <c r="G139" s="70"/>
      <c r="H139" s="70"/>
      <c r="I139" s="70"/>
      <c r="J139" s="70"/>
      <c r="K139" s="70"/>
      <c r="L139" s="70"/>
      <c r="M139" s="70"/>
      <c r="N139" s="70"/>
      <c r="O139" s="70"/>
      <c r="P139" s="70"/>
      <c r="Q139" s="70"/>
      <c r="R139" s="70"/>
      <c r="S139" s="70"/>
      <c r="T139" s="70"/>
      <c r="U139" s="70"/>
      <c r="V139" s="70"/>
      <c r="W139" s="70"/>
      <c r="X139" s="70"/>
      <c r="Y139" s="70"/>
      <c r="Z139" s="70"/>
      <c r="AA139" s="70"/>
      <c r="AB139" s="70"/>
    </row>
    <row r="140" spans="1:28" ht="15.75" customHeight="1" x14ac:dyDescent="0.25">
      <c r="A140" s="70"/>
      <c r="B140" s="71"/>
      <c r="C140" s="71"/>
      <c r="D140" s="72"/>
      <c r="E140" s="72"/>
      <c r="F140" s="70"/>
      <c r="G140" s="70"/>
      <c r="H140" s="70"/>
      <c r="I140" s="70"/>
      <c r="J140" s="70"/>
      <c r="K140" s="70"/>
      <c r="L140" s="70"/>
      <c r="M140" s="70"/>
      <c r="N140" s="70"/>
      <c r="O140" s="70"/>
      <c r="P140" s="70"/>
      <c r="Q140" s="70"/>
      <c r="R140" s="70"/>
      <c r="S140" s="70"/>
      <c r="T140" s="70"/>
      <c r="U140" s="70"/>
      <c r="V140" s="70"/>
      <c r="W140" s="70"/>
      <c r="X140" s="70"/>
      <c r="Y140" s="70"/>
      <c r="Z140" s="70"/>
      <c r="AA140" s="70"/>
      <c r="AB140" s="70"/>
    </row>
    <row r="141" spans="1:28" ht="15.75" customHeight="1" x14ac:dyDescent="0.25">
      <c r="A141" s="70"/>
      <c r="B141" s="71"/>
      <c r="C141" s="71"/>
      <c r="D141" s="72"/>
      <c r="E141" s="72"/>
      <c r="F141" s="70"/>
      <c r="G141" s="70"/>
      <c r="H141" s="70"/>
      <c r="I141" s="70"/>
      <c r="J141" s="70"/>
      <c r="K141" s="70"/>
      <c r="L141" s="70"/>
      <c r="M141" s="70"/>
      <c r="N141" s="70"/>
      <c r="O141" s="70"/>
      <c r="P141" s="70"/>
      <c r="Q141" s="70"/>
      <c r="R141" s="70"/>
      <c r="S141" s="70"/>
      <c r="T141" s="70"/>
      <c r="U141" s="70"/>
      <c r="V141" s="70"/>
      <c r="W141" s="70"/>
      <c r="X141" s="70"/>
      <c r="Y141" s="70"/>
      <c r="Z141" s="70"/>
      <c r="AA141" s="70"/>
      <c r="AB141" s="70"/>
    </row>
    <row r="142" spans="1:28" ht="15.75" customHeight="1" x14ac:dyDescent="0.25">
      <c r="A142" s="70"/>
      <c r="B142" s="71"/>
      <c r="C142" s="71"/>
      <c r="D142" s="72"/>
      <c r="E142" s="72"/>
      <c r="F142" s="70"/>
      <c r="G142" s="70"/>
      <c r="H142" s="70"/>
      <c r="I142" s="70"/>
      <c r="J142" s="70"/>
      <c r="K142" s="70"/>
      <c r="L142" s="70"/>
      <c r="M142" s="70"/>
      <c r="N142" s="70"/>
      <c r="O142" s="70"/>
      <c r="P142" s="70"/>
      <c r="Q142" s="70"/>
      <c r="R142" s="70"/>
      <c r="S142" s="70"/>
      <c r="T142" s="70"/>
      <c r="U142" s="70"/>
      <c r="V142" s="70"/>
      <c r="W142" s="70"/>
      <c r="X142" s="70"/>
      <c r="Y142" s="70"/>
      <c r="Z142" s="70"/>
      <c r="AA142" s="70"/>
      <c r="AB142" s="70"/>
    </row>
    <row r="143" spans="1:28" ht="15.75" customHeight="1" x14ac:dyDescent="0.25">
      <c r="A143" s="70"/>
      <c r="B143" s="71"/>
      <c r="C143" s="71"/>
      <c r="D143" s="72"/>
      <c r="E143" s="72"/>
      <c r="F143" s="70"/>
      <c r="G143" s="70"/>
      <c r="H143" s="70"/>
      <c r="I143" s="70"/>
      <c r="J143" s="70"/>
      <c r="K143" s="70"/>
      <c r="L143" s="70"/>
      <c r="M143" s="70"/>
      <c r="N143" s="70"/>
      <c r="O143" s="70"/>
      <c r="P143" s="70"/>
      <c r="Q143" s="70"/>
      <c r="R143" s="70"/>
      <c r="S143" s="70"/>
      <c r="T143" s="70"/>
      <c r="U143" s="70"/>
      <c r="V143" s="70"/>
      <c r="W143" s="70"/>
      <c r="X143" s="70"/>
      <c r="Y143" s="70"/>
      <c r="Z143" s="70"/>
      <c r="AA143" s="70"/>
      <c r="AB143" s="70"/>
    </row>
    <row r="144" spans="1:28" ht="15.75" customHeight="1" x14ac:dyDescent="0.25">
      <c r="A144" s="70"/>
      <c r="B144" s="71"/>
      <c r="C144" s="71"/>
      <c r="D144" s="72"/>
      <c r="E144" s="72"/>
      <c r="F144" s="70"/>
      <c r="G144" s="70"/>
      <c r="H144" s="70"/>
      <c r="I144" s="70"/>
      <c r="J144" s="70"/>
      <c r="K144" s="70"/>
      <c r="L144" s="70"/>
      <c r="M144" s="70"/>
      <c r="N144" s="70"/>
      <c r="O144" s="70"/>
      <c r="P144" s="70"/>
      <c r="Q144" s="70"/>
      <c r="R144" s="70"/>
      <c r="S144" s="70"/>
      <c r="T144" s="70"/>
      <c r="U144" s="70"/>
      <c r="V144" s="70"/>
      <c r="W144" s="70"/>
      <c r="X144" s="70"/>
      <c r="Y144" s="70"/>
      <c r="Z144" s="70"/>
      <c r="AA144" s="70"/>
      <c r="AB144" s="70"/>
    </row>
    <row r="145" spans="1:28" ht="15.75" customHeight="1" x14ac:dyDescent="0.25">
      <c r="A145" s="70"/>
      <c r="B145" s="71"/>
      <c r="C145" s="71"/>
      <c r="D145" s="72"/>
      <c r="E145" s="72"/>
      <c r="F145" s="70"/>
      <c r="G145" s="70"/>
      <c r="H145" s="70"/>
      <c r="I145" s="70"/>
      <c r="J145" s="70"/>
      <c r="K145" s="70"/>
      <c r="L145" s="70"/>
      <c r="M145" s="70"/>
      <c r="N145" s="70"/>
      <c r="O145" s="70"/>
      <c r="P145" s="70"/>
      <c r="Q145" s="70"/>
      <c r="R145" s="70"/>
      <c r="S145" s="70"/>
      <c r="T145" s="70"/>
      <c r="U145" s="70"/>
      <c r="V145" s="70"/>
      <c r="W145" s="70"/>
      <c r="X145" s="70"/>
      <c r="Y145" s="70"/>
      <c r="Z145" s="70"/>
      <c r="AA145" s="70"/>
      <c r="AB145" s="70"/>
    </row>
    <row r="146" spans="1:28" ht="15.75" customHeight="1" x14ac:dyDescent="0.25">
      <c r="A146" s="70"/>
      <c r="B146" s="71"/>
      <c r="C146" s="71"/>
      <c r="D146" s="72"/>
      <c r="E146" s="72"/>
      <c r="F146" s="70"/>
      <c r="G146" s="70"/>
      <c r="H146" s="70"/>
      <c r="I146" s="70"/>
      <c r="J146" s="70"/>
      <c r="K146" s="70"/>
      <c r="L146" s="70"/>
      <c r="M146" s="70"/>
      <c r="N146" s="70"/>
      <c r="O146" s="70"/>
      <c r="P146" s="70"/>
      <c r="Q146" s="70"/>
      <c r="R146" s="70"/>
      <c r="S146" s="70"/>
      <c r="T146" s="70"/>
      <c r="U146" s="70"/>
      <c r="V146" s="70"/>
      <c r="W146" s="70"/>
      <c r="X146" s="70"/>
      <c r="Y146" s="70"/>
      <c r="Z146" s="70"/>
      <c r="AA146" s="70"/>
      <c r="AB146" s="70"/>
    </row>
    <row r="147" spans="1:28" ht="15.75" customHeight="1" x14ac:dyDescent="0.25">
      <c r="A147" s="70"/>
      <c r="B147" s="71"/>
      <c r="C147" s="71"/>
      <c r="D147" s="72"/>
      <c r="E147" s="72"/>
      <c r="F147" s="70"/>
      <c r="G147" s="70"/>
      <c r="H147" s="70"/>
      <c r="I147" s="70"/>
      <c r="J147" s="70"/>
      <c r="K147" s="70"/>
      <c r="L147" s="70"/>
      <c r="M147" s="70"/>
      <c r="N147" s="70"/>
      <c r="O147" s="70"/>
      <c r="P147" s="70"/>
      <c r="Q147" s="70"/>
      <c r="R147" s="70"/>
      <c r="S147" s="70"/>
      <c r="T147" s="70"/>
      <c r="U147" s="70"/>
      <c r="V147" s="70"/>
      <c r="W147" s="70"/>
      <c r="X147" s="70"/>
      <c r="Y147" s="70"/>
      <c r="Z147" s="70"/>
      <c r="AA147" s="70"/>
      <c r="AB147" s="70"/>
    </row>
    <row r="148" spans="1:28" ht="15.75" customHeight="1" x14ac:dyDescent="0.25">
      <c r="A148" s="70"/>
      <c r="B148" s="71"/>
      <c r="C148" s="71"/>
      <c r="D148" s="72"/>
      <c r="E148" s="72"/>
      <c r="F148" s="70"/>
      <c r="G148" s="70"/>
      <c r="H148" s="70"/>
      <c r="I148" s="70"/>
      <c r="J148" s="70"/>
      <c r="K148" s="70"/>
      <c r="L148" s="70"/>
      <c r="M148" s="70"/>
      <c r="N148" s="70"/>
      <c r="O148" s="70"/>
      <c r="P148" s="70"/>
      <c r="Q148" s="70"/>
      <c r="R148" s="70"/>
      <c r="S148" s="70"/>
      <c r="T148" s="70"/>
      <c r="U148" s="70"/>
      <c r="V148" s="70"/>
      <c r="W148" s="70"/>
      <c r="X148" s="70"/>
      <c r="Y148" s="70"/>
      <c r="Z148" s="70"/>
      <c r="AA148" s="70"/>
      <c r="AB148" s="70"/>
    </row>
    <row r="149" spans="1:28" ht="15.75" customHeight="1" x14ac:dyDescent="0.25">
      <c r="A149" s="70"/>
      <c r="B149" s="71"/>
      <c r="C149" s="71"/>
      <c r="D149" s="72"/>
      <c r="E149" s="72"/>
      <c r="F149" s="70"/>
      <c r="G149" s="70"/>
      <c r="H149" s="70"/>
      <c r="I149" s="70"/>
      <c r="J149" s="70"/>
      <c r="K149" s="70"/>
      <c r="L149" s="70"/>
      <c r="M149" s="70"/>
      <c r="N149" s="70"/>
      <c r="O149" s="70"/>
      <c r="P149" s="70"/>
      <c r="Q149" s="70"/>
      <c r="R149" s="70"/>
      <c r="S149" s="70"/>
      <c r="T149" s="70"/>
      <c r="U149" s="70"/>
      <c r="V149" s="70"/>
      <c r="W149" s="70"/>
      <c r="X149" s="70"/>
      <c r="Y149" s="70"/>
      <c r="Z149" s="70"/>
      <c r="AA149" s="70"/>
      <c r="AB149" s="70"/>
    </row>
    <row r="150" spans="1:28" ht="15.75" customHeight="1" x14ac:dyDescent="0.25">
      <c r="A150" s="70"/>
      <c r="B150" s="71"/>
      <c r="C150" s="71"/>
      <c r="D150" s="72"/>
      <c r="E150" s="72"/>
      <c r="F150" s="70"/>
      <c r="G150" s="70"/>
      <c r="H150" s="70"/>
      <c r="I150" s="70"/>
      <c r="J150" s="70"/>
      <c r="K150" s="70"/>
      <c r="L150" s="70"/>
      <c r="M150" s="70"/>
      <c r="N150" s="70"/>
      <c r="O150" s="70"/>
      <c r="P150" s="70"/>
      <c r="Q150" s="70"/>
      <c r="R150" s="70"/>
      <c r="S150" s="70"/>
      <c r="T150" s="70"/>
      <c r="U150" s="70"/>
      <c r="V150" s="70"/>
      <c r="W150" s="70"/>
      <c r="X150" s="70"/>
      <c r="Y150" s="70"/>
      <c r="Z150" s="70"/>
      <c r="AA150" s="70"/>
      <c r="AB150" s="70"/>
    </row>
    <row r="151" spans="1:28" ht="15.75" customHeight="1" x14ac:dyDescent="0.25">
      <c r="A151" s="70"/>
      <c r="B151" s="71"/>
      <c r="C151" s="71"/>
      <c r="D151" s="72"/>
      <c r="E151" s="72"/>
      <c r="F151" s="70"/>
      <c r="G151" s="70"/>
      <c r="H151" s="70"/>
      <c r="I151" s="70"/>
      <c r="J151" s="70"/>
      <c r="K151" s="70"/>
      <c r="L151" s="70"/>
      <c r="M151" s="70"/>
      <c r="N151" s="70"/>
      <c r="O151" s="70"/>
      <c r="P151" s="70"/>
      <c r="Q151" s="70"/>
      <c r="R151" s="70"/>
      <c r="S151" s="70"/>
      <c r="T151" s="70"/>
      <c r="U151" s="70"/>
      <c r="V151" s="70"/>
      <c r="W151" s="70"/>
      <c r="X151" s="70"/>
      <c r="Y151" s="70"/>
      <c r="Z151" s="70"/>
      <c r="AA151" s="70"/>
      <c r="AB151" s="70"/>
    </row>
    <row r="152" spans="1:28" ht="15.75" customHeight="1" x14ac:dyDescent="0.25">
      <c r="A152" s="70"/>
      <c r="B152" s="71"/>
      <c r="C152" s="71"/>
      <c r="D152" s="72"/>
      <c r="E152" s="72"/>
      <c r="F152" s="70"/>
      <c r="G152" s="70"/>
      <c r="H152" s="70"/>
      <c r="I152" s="70"/>
      <c r="J152" s="70"/>
      <c r="K152" s="70"/>
      <c r="L152" s="70"/>
      <c r="M152" s="70"/>
      <c r="N152" s="70"/>
      <c r="O152" s="70"/>
      <c r="P152" s="70"/>
      <c r="Q152" s="70"/>
      <c r="R152" s="70"/>
      <c r="S152" s="70"/>
      <c r="T152" s="70"/>
      <c r="U152" s="70"/>
      <c r="V152" s="70"/>
      <c r="W152" s="70"/>
      <c r="X152" s="70"/>
      <c r="Y152" s="70"/>
      <c r="Z152" s="70"/>
      <c r="AA152" s="70"/>
      <c r="AB152" s="70"/>
    </row>
    <row r="153" spans="1:28" ht="15.75" customHeight="1" x14ac:dyDescent="0.25">
      <c r="A153" s="70"/>
      <c r="B153" s="71"/>
      <c r="C153" s="71"/>
      <c r="D153" s="72"/>
      <c r="E153" s="72"/>
      <c r="F153" s="70"/>
      <c r="G153" s="70"/>
      <c r="H153" s="70"/>
      <c r="I153" s="70"/>
      <c r="J153" s="70"/>
      <c r="K153" s="70"/>
      <c r="L153" s="70"/>
      <c r="M153" s="70"/>
      <c r="N153" s="70"/>
      <c r="O153" s="70"/>
      <c r="P153" s="70"/>
      <c r="Q153" s="70"/>
      <c r="R153" s="70"/>
      <c r="S153" s="70"/>
      <c r="T153" s="70"/>
      <c r="U153" s="70"/>
      <c r="V153" s="70"/>
      <c r="W153" s="70"/>
      <c r="X153" s="70"/>
      <c r="Y153" s="70"/>
      <c r="Z153" s="70"/>
      <c r="AA153" s="70"/>
      <c r="AB153" s="70"/>
    </row>
    <row r="154" spans="1:28" ht="15.75" customHeight="1" x14ac:dyDescent="0.25">
      <c r="A154" s="70"/>
      <c r="B154" s="71"/>
      <c r="C154" s="71"/>
      <c r="D154" s="72"/>
      <c r="E154" s="72"/>
      <c r="F154" s="70"/>
      <c r="G154" s="70"/>
      <c r="H154" s="70"/>
      <c r="I154" s="70"/>
      <c r="J154" s="70"/>
      <c r="K154" s="70"/>
      <c r="L154" s="70"/>
      <c r="M154" s="70"/>
      <c r="N154" s="70"/>
      <c r="O154" s="70"/>
      <c r="P154" s="70"/>
      <c r="Q154" s="70"/>
      <c r="R154" s="70"/>
      <c r="S154" s="70"/>
      <c r="T154" s="70"/>
      <c r="U154" s="70"/>
      <c r="V154" s="70"/>
      <c r="W154" s="70"/>
      <c r="X154" s="70"/>
      <c r="Y154" s="70"/>
      <c r="Z154" s="70"/>
      <c r="AA154" s="70"/>
      <c r="AB154" s="70"/>
    </row>
    <row r="155" spans="1:28" ht="15.75" customHeight="1" x14ac:dyDescent="0.25">
      <c r="A155" s="70"/>
      <c r="B155" s="71"/>
      <c r="C155" s="71"/>
      <c r="D155" s="72"/>
      <c r="E155" s="72"/>
      <c r="F155" s="70"/>
      <c r="G155" s="70"/>
      <c r="H155" s="70"/>
      <c r="I155" s="70"/>
      <c r="J155" s="70"/>
      <c r="K155" s="70"/>
      <c r="L155" s="70"/>
      <c r="M155" s="70"/>
      <c r="N155" s="70"/>
      <c r="O155" s="70"/>
      <c r="P155" s="70"/>
      <c r="Q155" s="70"/>
      <c r="R155" s="70"/>
      <c r="S155" s="70"/>
      <c r="T155" s="70"/>
      <c r="U155" s="70"/>
      <c r="V155" s="70"/>
      <c r="W155" s="70"/>
      <c r="X155" s="70"/>
      <c r="Y155" s="70"/>
      <c r="Z155" s="70"/>
      <c r="AA155" s="70"/>
      <c r="AB155" s="70"/>
    </row>
    <row r="156" spans="1:28" ht="15.75" customHeight="1" x14ac:dyDescent="0.25">
      <c r="A156" s="70"/>
      <c r="B156" s="71"/>
      <c r="C156" s="71"/>
      <c r="D156" s="72"/>
      <c r="E156" s="72"/>
      <c r="F156" s="70"/>
      <c r="G156" s="70"/>
      <c r="H156" s="70"/>
      <c r="I156" s="70"/>
      <c r="J156" s="70"/>
      <c r="K156" s="70"/>
      <c r="L156" s="70"/>
      <c r="M156" s="70"/>
      <c r="N156" s="70"/>
      <c r="O156" s="70"/>
      <c r="P156" s="70"/>
      <c r="Q156" s="70"/>
      <c r="R156" s="70"/>
      <c r="S156" s="70"/>
      <c r="T156" s="70"/>
      <c r="U156" s="70"/>
      <c r="V156" s="70"/>
      <c r="W156" s="70"/>
      <c r="X156" s="70"/>
      <c r="Y156" s="70"/>
      <c r="Z156" s="70"/>
      <c r="AA156" s="70"/>
      <c r="AB156" s="70"/>
    </row>
    <row r="157" spans="1:28" ht="15.75" customHeight="1" x14ac:dyDescent="0.25">
      <c r="A157" s="70"/>
      <c r="B157" s="71"/>
      <c r="C157" s="71"/>
      <c r="D157" s="72"/>
      <c r="E157" s="72"/>
      <c r="F157" s="70"/>
      <c r="G157" s="70"/>
      <c r="H157" s="70"/>
      <c r="I157" s="70"/>
      <c r="J157" s="70"/>
      <c r="K157" s="70"/>
      <c r="L157" s="70"/>
      <c r="M157" s="70"/>
      <c r="N157" s="70"/>
      <c r="O157" s="70"/>
      <c r="P157" s="70"/>
      <c r="Q157" s="70"/>
      <c r="R157" s="70"/>
      <c r="S157" s="70"/>
      <c r="T157" s="70"/>
      <c r="U157" s="70"/>
      <c r="V157" s="70"/>
      <c r="W157" s="70"/>
      <c r="X157" s="70"/>
      <c r="Y157" s="70"/>
      <c r="Z157" s="70"/>
      <c r="AA157" s="70"/>
      <c r="AB157" s="70"/>
    </row>
    <row r="158" spans="1:28" ht="15.75" customHeight="1" x14ac:dyDescent="0.25">
      <c r="A158" s="70"/>
      <c r="B158" s="71"/>
      <c r="C158" s="71"/>
      <c r="D158" s="72"/>
      <c r="E158" s="72"/>
      <c r="F158" s="70"/>
      <c r="G158" s="70"/>
      <c r="H158" s="70"/>
      <c r="I158" s="70"/>
      <c r="J158" s="70"/>
      <c r="K158" s="70"/>
      <c r="L158" s="70"/>
      <c r="M158" s="70"/>
      <c r="N158" s="70"/>
      <c r="O158" s="70"/>
      <c r="P158" s="70"/>
      <c r="Q158" s="70"/>
      <c r="R158" s="70"/>
      <c r="S158" s="70"/>
      <c r="T158" s="70"/>
      <c r="U158" s="70"/>
      <c r="V158" s="70"/>
      <c r="W158" s="70"/>
      <c r="X158" s="70"/>
      <c r="Y158" s="70"/>
      <c r="Z158" s="70"/>
      <c r="AA158" s="70"/>
      <c r="AB158" s="70"/>
    </row>
    <row r="159" spans="1:28" ht="15.75" customHeight="1" x14ac:dyDescent="0.25">
      <c r="A159" s="70"/>
      <c r="B159" s="71"/>
      <c r="C159" s="71"/>
      <c r="D159" s="72"/>
      <c r="E159" s="72"/>
      <c r="F159" s="70"/>
      <c r="G159" s="70"/>
      <c r="H159" s="70"/>
      <c r="I159" s="70"/>
      <c r="J159" s="70"/>
      <c r="K159" s="70"/>
      <c r="L159" s="70"/>
      <c r="M159" s="70"/>
      <c r="N159" s="70"/>
      <c r="O159" s="70"/>
      <c r="P159" s="70"/>
      <c r="Q159" s="70"/>
      <c r="R159" s="70"/>
      <c r="S159" s="70"/>
      <c r="T159" s="70"/>
      <c r="U159" s="70"/>
      <c r="V159" s="70"/>
      <c r="W159" s="70"/>
      <c r="X159" s="70"/>
      <c r="Y159" s="70"/>
      <c r="Z159" s="70"/>
      <c r="AA159" s="70"/>
      <c r="AB159" s="70"/>
    </row>
    <row r="160" spans="1:28" ht="15.75" customHeight="1" x14ac:dyDescent="0.25">
      <c r="A160" s="70"/>
      <c r="B160" s="71"/>
      <c r="C160" s="71"/>
      <c r="D160" s="72"/>
      <c r="E160" s="72"/>
      <c r="F160" s="70"/>
      <c r="G160" s="70"/>
      <c r="H160" s="70"/>
      <c r="I160" s="70"/>
      <c r="J160" s="70"/>
      <c r="K160" s="70"/>
      <c r="L160" s="70"/>
      <c r="M160" s="70"/>
      <c r="N160" s="70"/>
      <c r="O160" s="70"/>
      <c r="P160" s="70"/>
      <c r="Q160" s="70"/>
      <c r="R160" s="70"/>
      <c r="S160" s="70"/>
      <c r="T160" s="70"/>
      <c r="U160" s="70"/>
      <c r="V160" s="70"/>
      <c r="W160" s="70"/>
      <c r="X160" s="70"/>
      <c r="Y160" s="70"/>
      <c r="Z160" s="70"/>
      <c r="AA160" s="70"/>
      <c r="AB160" s="70"/>
    </row>
    <row r="161" spans="1:28" ht="15.75" customHeight="1" x14ac:dyDescent="0.25">
      <c r="A161" s="70"/>
      <c r="B161" s="71"/>
      <c r="C161" s="71"/>
      <c r="D161" s="72"/>
      <c r="E161" s="72"/>
      <c r="F161" s="70"/>
      <c r="G161" s="70"/>
      <c r="H161" s="70"/>
      <c r="I161" s="70"/>
      <c r="J161" s="70"/>
      <c r="K161" s="70"/>
      <c r="L161" s="70"/>
      <c r="M161" s="70"/>
      <c r="N161" s="70"/>
      <c r="O161" s="70"/>
      <c r="P161" s="70"/>
      <c r="Q161" s="70"/>
      <c r="R161" s="70"/>
      <c r="S161" s="70"/>
      <c r="T161" s="70"/>
      <c r="U161" s="70"/>
      <c r="V161" s="70"/>
      <c r="W161" s="70"/>
      <c r="X161" s="70"/>
      <c r="Y161" s="70"/>
      <c r="Z161" s="70"/>
      <c r="AA161" s="70"/>
      <c r="AB161" s="70"/>
    </row>
    <row r="162" spans="1:28" ht="15.75" customHeight="1" x14ac:dyDescent="0.25">
      <c r="A162" s="70"/>
      <c r="B162" s="71"/>
      <c r="C162" s="71"/>
      <c r="D162" s="72"/>
      <c r="E162" s="72"/>
      <c r="F162" s="70"/>
      <c r="G162" s="70"/>
      <c r="H162" s="70"/>
      <c r="I162" s="70"/>
      <c r="J162" s="70"/>
      <c r="K162" s="70"/>
      <c r="L162" s="70"/>
      <c r="M162" s="70"/>
      <c r="N162" s="70"/>
      <c r="O162" s="70"/>
      <c r="P162" s="70"/>
      <c r="Q162" s="70"/>
      <c r="R162" s="70"/>
      <c r="S162" s="70"/>
      <c r="T162" s="70"/>
      <c r="U162" s="70"/>
      <c r="V162" s="70"/>
      <c r="W162" s="70"/>
      <c r="X162" s="70"/>
      <c r="Y162" s="70"/>
      <c r="Z162" s="70"/>
      <c r="AA162" s="70"/>
      <c r="AB162" s="70"/>
    </row>
    <row r="163" spans="1:28" ht="15.75" customHeight="1" x14ac:dyDescent="0.25">
      <c r="A163" s="70"/>
      <c r="B163" s="71"/>
      <c r="C163" s="71"/>
      <c r="D163" s="72"/>
      <c r="E163" s="72"/>
      <c r="F163" s="70"/>
      <c r="G163" s="70"/>
      <c r="H163" s="70"/>
      <c r="I163" s="70"/>
      <c r="J163" s="70"/>
      <c r="K163" s="70"/>
      <c r="L163" s="70"/>
      <c r="M163" s="70"/>
      <c r="N163" s="70"/>
      <c r="O163" s="70"/>
      <c r="P163" s="70"/>
      <c r="Q163" s="70"/>
      <c r="R163" s="70"/>
      <c r="S163" s="70"/>
      <c r="T163" s="70"/>
      <c r="U163" s="70"/>
      <c r="V163" s="70"/>
      <c r="W163" s="70"/>
      <c r="X163" s="70"/>
      <c r="Y163" s="70"/>
      <c r="Z163" s="70"/>
      <c r="AA163" s="70"/>
      <c r="AB163" s="70"/>
    </row>
    <row r="164" spans="1:28" ht="15.75" customHeight="1" x14ac:dyDescent="0.25">
      <c r="A164" s="70"/>
      <c r="B164" s="71"/>
      <c r="C164" s="71"/>
      <c r="D164" s="72"/>
      <c r="E164" s="72"/>
      <c r="F164" s="70"/>
      <c r="G164" s="70"/>
      <c r="H164" s="70"/>
      <c r="I164" s="70"/>
      <c r="J164" s="70"/>
      <c r="K164" s="70"/>
      <c r="L164" s="70"/>
      <c r="M164" s="70"/>
      <c r="N164" s="70"/>
      <c r="O164" s="70"/>
      <c r="P164" s="70"/>
      <c r="Q164" s="70"/>
      <c r="R164" s="70"/>
      <c r="S164" s="70"/>
      <c r="T164" s="70"/>
      <c r="U164" s="70"/>
      <c r="V164" s="70"/>
      <c r="W164" s="70"/>
      <c r="X164" s="70"/>
      <c r="Y164" s="70"/>
      <c r="Z164" s="70"/>
      <c r="AA164" s="70"/>
      <c r="AB164" s="70"/>
    </row>
    <row r="165" spans="1:28" ht="15.75" customHeight="1" x14ac:dyDescent="0.25">
      <c r="A165" s="70"/>
      <c r="B165" s="71"/>
      <c r="C165" s="71"/>
      <c r="D165" s="72"/>
      <c r="E165" s="72"/>
      <c r="F165" s="70"/>
      <c r="G165" s="70"/>
      <c r="H165" s="70"/>
      <c r="I165" s="70"/>
      <c r="J165" s="70"/>
      <c r="K165" s="70"/>
      <c r="L165" s="70"/>
      <c r="M165" s="70"/>
      <c r="N165" s="70"/>
      <c r="O165" s="70"/>
      <c r="P165" s="70"/>
      <c r="Q165" s="70"/>
      <c r="R165" s="70"/>
      <c r="S165" s="70"/>
      <c r="T165" s="70"/>
      <c r="U165" s="70"/>
      <c r="V165" s="70"/>
      <c r="W165" s="70"/>
      <c r="X165" s="70"/>
      <c r="Y165" s="70"/>
      <c r="Z165" s="70"/>
      <c r="AA165" s="70"/>
      <c r="AB165" s="70"/>
    </row>
    <row r="166" spans="1:28" ht="15.75" customHeight="1" x14ac:dyDescent="0.25">
      <c r="A166" s="70"/>
      <c r="B166" s="71"/>
      <c r="C166" s="71"/>
      <c r="D166" s="72"/>
      <c r="E166" s="72"/>
      <c r="F166" s="70"/>
      <c r="G166" s="70"/>
      <c r="H166" s="70"/>
      <c r="I166" s="70"/>
      <c r="J166" s="70"/>
      <c r="K166" s="70"/>
      <c r="L166" s="70"/>
      <c r="M166" s="70"/>
      <c r="N166" s="70"/>
      <c r="O166" s="70"/>
      <c r="P166" s="70"/>
      <c r="Q166" s="70"/>
      <c r="R166" s="70"/>
      <c r="S166" s="70"/>
      <c r="T166" s="70"/>
      <c r="U166" s="70"/>
      <c r="V166" s="70"/>
      <c r="W166" s="70"/>
      <c r="X166" s="70"/>
      <c r="Y166" s="70"/>
      <c r="Z166" s="70"/>
      <c r="AA166" s="70"/>
      <c r="AB166" s="70"/>
    </row>
    <row r="167" spans="1:28" ht="15.75" customHeight="1" x14ac:dyDescent="0.25">
      <c r="A167" s="70"/>
      <c r="B167" s="71"/>
      <c r="C167" s="71"/>
      <c r="D167" s="72"/>
      <c r="E167" s="72"/>
      <c r="F167" s="70"/>
      <c r="G167" s="70"/>
      <c r="H167" s="70"/>
      <c r="I167" s="70"/>
      <c r="J167" s="70"/>
      <c r="K167" s="70"/>
      <c r="L167" s="70"/>
      <c r="M167" s="70"/>
      <c r="N167" s="70"/>
      <c r="O167" s="70"/>
      <c r="P167" s="70"/>
      <c r="Q167" s="70"/>
      <c r="R167" s="70"/>
      <c r="S167" s="70"/>
      <c r="T167" s="70"/>
      <c r="U167" s="70"/>
      <c r="V167" s="70"/>
      <c r="W167" s="70"/>
      <c r="X167" s="70"/>
      <c r="Y167" s="70"/>
      <c r="Z167" s="70"/>
      <c r="AA167" s="70"/>
      <c r="AB167" s="70"/>
    </row>
    <row r="168" spans="1:28" ht="15.75" customHeight="1" x14ac:dyDescent="0.25">
      <c r="A168" s="70"/>
      <c r="B168" s="71"/>
      <c r="C168" s="71"/>
      <c r="D168" s="72"/>
      <c r="E168" s="72"/>
      <c r="F168" s="70"/>
      <c r="G168" s="70"/>
      <c r="H168" s="70"/>
      <c r="I168" s="70"/>
      <c r="J168" s="70"/>
      <c r="K168" s="70"/>
      <c r="L168" s="70"/>
      <c r="M168" s="70"/>
      <c r="N168" s="70"/>
      <c r="O168" s="70"/>
      <c r="P168" s="70"/>
      <c r="Q168" s="70"/>
      <c r="R168" s="70"/>
      <c r="S168" s="70"/>
      <c r="T168" s="70"/>
      <c r="U168" s="70"/>
      <c r="V168" s="70"/>
      <c r="W168" s="70"/>
      <c r="X168" s="70"/>
      <c r="Y168" s="70"/>
      <c r="Z168" s="70"/>
      <c r="AA168" s="70"/>
      <c r="AB168" s="70"/>
    </row>
    <row r="169" spans="1:28" ht="15.75" customHeight="1" x14ac:dyDescent="0.25">
      <c r="A169" s="70"/>
      <c r="B169" s="71"/>
      <c r="C169" s="71"/>
      <c r="D169" s="72"/>
      <c r="E169" s="72"/>
      <c r="F169" s="70"/>
      <c r="G169" s="70"/>
      <c r="H169" s="70"/>
      <c r="I169" s="70"/>
      <c r="J169" s="70"/>
      <c r="K169" s="70"/>
      <c r="L169" s="70"/>
      <c r="M169" s="70"/>
      <c r="N169" s="70"/>
      <c r="O169" s="70"/>
      <c r="P169" s="70"/>
      <c r="Q169" s="70"/>
      <c r="R169" s="70"/>
      <c r="S169" s="70"/>
      <c r="T169" s="70"/>
      <c r="U169" s="70"/>
      <c r="V169" s="70"/>
      <c r="W169" s="70"/>
      <c r="X169" s="70"/>
      <c r="Y169" s="70"/>
      <c r="Z169" s="70"/>
      <c r="AA169" s="70"/>
      <c r="AB169" s="70"/>
    </row>
    <row r="170" spans="1:28" ht="15.75" customHeight="1" x14ac:dyDescent="0.25">
      <c r="A170" s="70"/>
      <c r="B170" s="71"/>
      <c r="C170" s="71"/>
      <c r="D170" s="72"/>
      <c r="E170" s="72"/>
      <c r="F170" s="70"/>
      <c r="G170" s="70"/>
      <c r="H170" s="70"/>
      <c r="I170" s="70"/>
      <c r="J170" s="70"/>
      <c r="K170" s="70"/>
      <c r="L170" s="70"/>
      <c r="M170" s="70"/>
      <c r="N170" s="70"/>
      <c r="O170" s="70"/>
      <c r="P170" s="70"/>
      <c r="Q170" s="70"/>
      <c r="R170" s="70"/>
      <c r="S170" s="70"/>
      <c r="T170" s="70"/>
      <c r="U170" s="70"/>
      <c r="V170" s="70"/>
      <c r="W170" s="70"/>
      <c r="X170" s="70"/>
      <c r="Y170" s="70"/>
      <c r="Z170" s="70"/>
      <c r="AA170" s="70"/>
      <c r="AB170" s="70"/>
    </row>
    <row r="171" spans="1:28" ht="15.75" customHeight="1" x14ac:dyDescent="0.25">
      <c r="A171" s="70"/>
      <c r="B171" s="71"/>
      <c r="C171" s="71"/>
      <c r="D171" s="72"/>
      <c r="E171" s="72"/>
      <c r="F171" s="70"/>
      <c r="G171" s="70"/>
      <c r="H171" s="70"/>
      <c r="I171" s="70"/>
      <c r="J171" s="70"/>
      <c r="K171" s="70"/>
      <c r="L171" s="70"/>
      <c r="M171" s="70"/>
      <c r="N171" s="70"/>
      <c r="O171" s="70"/>
      <c r="P171" s="70"/>
      <c r="Q171" s="70"/>
      <c r="R171" s="70"/>
      <c r="S171" s="70"/>
      <c r="T171" s="70"/>
      <c r="U171" s="70"/>
      <c r="V171" s="70"/>
      <c r="W171" s="70"/>
      <c r="X171" s="70"/>
      <c r="Y171" s="70"/>
      <c r="Z171" s="70"/>
      <c r="AA171" s="70"/>
      <c r="AB171" s="70"/>
    </row>
    <row r="172" spans="1:28" ht="15.75" customHeight="1" x14ac:dyDescent="0.25">
      <c r="A172" s="70"/>
      <c r="B172" s="71"/>
      <c r="C172" s="71"/>
      <c r="D172" s="72"/>
      <c r="E172" s="72"/>
      <c r="F172" s="70"/>
      <c r="G172" s="70"/>
      <c r="H172" s="70"/>
      <c r="I172" s="70"/>
      <c r="J172" s="70"/>
      <c r="K172" s="70"/>
      <c r="L172" s="70"/>
      <c r="M172" s="70"/>
      <c r="N172" s="70"/>
      <c r="O172" s="70"/>
      <c r="P172" s="70"/>
      <c r="Q172" s="70"/>
      <c r="R172" s="70"/>
      <c r="S172" s="70"/>
      <c r="T172" s="70"/>
      <c r="U172" s="70"/>
      <c r="V172" s="70"/>
      <c r="W172" s="70"/>
      <c r="X172" s="70"/>
      <c r="Y172" s="70"/>
      <c r="Z172" s="70"/>
      <c r="AA172" s="70"/>
      <c r="AB172" s="70"/>
    </row>
    <row r="173" spans="1:28" ht="15.75" customHeight="1" x14ac:dyDescent="0.25">
      <c r="A173" s="70"/>
      <c r="B173" s="71"/>
      <c r="C173" s="71"/>
      <c r="D173" s="72"/>
      <c r="E173" s="72"/>
      <c r="F173" s="70"/>
      <c r="G173" s="70"/>
      <c r="H173" s="70"/>
      <c r="I173" s="70"/>
      <c r="J173" s="70"/>
      <c r="K173" s="70"/>
      <c r="L173" s="70"/>
      <c r="M173" s="70"/>
      <c r="N173" s="70"/>
      <c r="O173" s="70"/>
      <c r="P173" s="70"/>
      <c r="Q173" s="70"/>
      <c r="R173" s="70"/>
      <c r="S173" s="70"/>
      <c r="T173" s="70"/>
      <c r="U173" s="70"/>
      <c r="V173" s="70"/>
      <c r="W173" s="70"/>
      <c r="X173" s="70"/>
      <c r="Y173" s="70"/>
      <c r="Z173" s="70"/>
      <c r="AA173" s="70"/>
      <c r="AB173" s="70"/>
    </row>
    <row r="174" spans="1:28" ht="15.75" customHeight="1" x14ac:dyDescent="0.25">
      <c r="A174" s="70"/>
      <c r="B174" s="71"/>
      <c r="C174" s="71"/>
      <c r="D174" s="72"/>
      <c r="E174" s="72"/>
      <c r="F174" s="70"/>
      <c r="G174" s="70"/>
      <c r="H174" s="70"/>
      <c r="I174" s="70"/>
      <c r="J174" s="70"/>
      <c r="K174" s="70"/>
      <c r="L174" s="70"/>
      <c r="M174" s="70"/>
      <c r="N174" s="70"/>
      <c r="O174" s="70"/>
      <c r="P174" s="70"/>
      <c r="Q174" s="70"/>
      <c r="R174" s="70"/>
      <c r="S174" s="70"/>
      <c r="T174" s="70"/>
      <c r="U174" s="70"/>
      <c r="V174" s="70"/>
      <c r="W174" s="70"/>
      <c r="X174" s="70"/>
      <c r="Y174" s="70"/>
      <c r="Z174" s="70"/>
      <c r="AA174" s="70"/>
      <c r="AB174" s="70"/>
    </row>
    <row r="175" spans="1:28" ht="15.75" customHeight="1" x14ac:dyDescent="0.25">
      <c r="A175" s="70"/>
      <c r="B175" s="71"/>
      <c r="C175" s="71"/>
      <c r="D175" s="72"/>
      <c r="E175" s="72"/>
      <c r="F175" s="70"/>
      <c r="G175" s="70"/>
      <c r="H175" s="70"/>
      <c r="I175" s="70"/>
      <c r="J175" s="70"/>
      <c r="K175" s="70"/>
      <c r="L175" s="70"/>
      <c r="M175" s="70"/>
      <c r="N175" s="70"/>
      <c r="O175" s="70"/>
      <c r="P175" s="70"/>
      <c r="Q175" s="70"/>
      <c r="R175" s="70"/>
      <c r="S175" s="70"/>
      <c r="T175" s="70"/>
      <c r="U175" s="70"/>
      <c r="V175" s="70"/>
      <c r="W175" s="70"/>
      <c r="X175" s="70"/>
      <c r="Y175" s="70"/>
      <c r="Z175" s="70"/>
      <c r="AA175" s="70"/>
      <c r="AB175" s="70"/>
    </row>
    <row r="176" spans="1:28" ht="15.75" customHeight="1" x14ac:dyDescent="0.25">
      <c r="A176" s="70"/>
      <c r="B176" s="71"/>
      <c r="C176" s="71"/>
      <c r="D176" s="72"/>
      <c r="E176" s="72"/>
      <c r="F176" s="70"/>
      <c r="G176" s="70"/>
      <c r="H176" s="70"/>
      <c r="I176" s="70"/>
      <c r="J176" s="70"/>
      <c r="K176" s="70"/>
      <c r="L176" s="70"/>
      <c r="M176" s="70"/>
      <c r="N176" s="70"/>
      <c r="O176" s="70"/>
      <c r="P176" s="70"/>
      <c r="Q176" s="70"/>
      <c r="R176" s="70"/>
      <c r="S176" s="70"/>
      <c r="T176" s="70"/>
      <c r="U176" s="70"/>
      <c r="V176" s="70"/>
      <c r="W176" s="70"/>
      <c r="X176" s="70"/>
      <c r="Y176" s="70"/>
      <c r="Z176" s="70"/>
      <c r="AA176" s="70"/>
      <c r="AB176" s="70"/>
    </row>
    <row r="177" spans="1:28" ht="15.75" customHeight="1" x14ac:dyDescent="0.25">
      <c r="A177" s="70"/>
      <c r="B177" s="71"/>
      <c r="C177" s="71"/>
      <c r="D177" s="72"/>
      <c r="E177" s="72"/>
      <c r="F177" s="70"/>
      <c r="G177" s="70"/>
      <c r="H177" s="70"/>
      <c r="I177" s="70"/>
      <c r="J177" s="70"/>
      <c r="K177" s="70"/>
      <c r="L177" s="70"/>
      <c r="M177" s="70"/>
      <c r="N177" s="70"/>
      <c r="O177" s="70"/>
      <c r="P177" s="70"/>
      <c r="Q177" s="70"/>
      <c r="R177" s="70"/>
      <c r="S177" s="70"/>
      <c r="T177" s="70"/>
      <c r="U177" s="70"/>
      <c r="V177" s="70"/>
      <c r="W177" s="70"/>
      <c r="X177" s="70"/>
      <c r="Y177" s="70"/>
      <c r="Z177" s="70"/>
      <c r="AA177" s="70"/>
      <c r="AB177" s="70"/>
    </row>
    <row r="178" spans="1:28" ht="15.75" customHeight="1" x14ac:dyDescent="0.25">
      <c r="A178" s="70"/>
      <c r="B178" s="71"/>
      <c r="C178" s="71"/>
      <c r="D178" s="72"/>
      <c r="E178" s="72"/>
      <c r="F178" s="70"/>
      <c r="G178" s="70"/>
      <c r="H178" s="70"/>
      <c r="I178" s="70"/>
      <c r="J178" s="70"/>
      <c r="K178" s="70"/>
      <c r="L178" s="70"/>
      <c r="M178" s="70"/>
      <c r="N178" s="70"/>
      <c r="O178" s="70"/>
      <c r="P178" s="70"/>
      <c r="Q178" s="70"/>
      <c r="R178" s="70"/>
      <c r="S178" s="70"/>
      <c r="T178" s="70"/>
      <c r="U178" s="70"/>
      <c r="V178" s="70"/>
      <c r="W178" s="70"/>
      <c r="X178" s="70"/>
      <c r="Y178" s="70"/>
      <c r="Z178" s="70"/>
      <c r="AA178" s="70"/>
      <c r="AB178" s="70"/>
    </row>
    <row r="179" spans="1:28" ht="15.75" customHeight="1" x14ac:dyDescent="0.25">
      <c r="A179" s="70"/>
      <c r="B179" s="71"/>
      <c r="C179" s="71"/>
      <c r="D179" s="72"/>
      <c r="E179" s="72"/>
      <c r="F179" s="70"/>
      <c r="G179" s="70"/>
      <c r="H179" s="70"/>
      <c r="I179" s="70"/>
      <c r="J179" s="70"/>
      <c r="K179" s="70"/>
      <c r="L179" s="70"/>
      <c r="M179" s="70"/>
      <c r="N179" s="70"/>
      <c r="O179" s="70"/>
      <c r="P179" s="70"/>
      <c r="Q179" s="70"/>
      <c r="R179" s="70"/>
      <c r="S179" s="70"/>
      <c r="T179" s="70"/>
      <c r="U179" s="70"/>
      <c r="V179" s="70"/>
      <c r="W179" s="70"/>
      <c r="X179" s="70"/>
      <c r="Y179" s="70"/>
      <c r="Z179" s="70"/>
      <c r="AA179" s="70"/>
      <c r="AB179" s="70"/>
    </row>
    <row r="180" spans="1:28" ht="15.75" customHeight="1" x14ac:dyDescent="0.25">
      <c r="A180" s="70"/>
      <c r="B180" s="71"/>
      <c r="C180" s="71"/>
      <c r="D180" s="72"/>
      <c r="E180" s="72"/>
      <c r="F180" s="70"/>
      <c r="G180" s="70"/>
      <c r="H180" s="70"/>
      <c r="I180" s="70"/>
      <c r="J180" s="70"/>
      <c r="K180" s="70"/>
      <c r="L180" s="70"/>
      <c r="M180" s="70"/>
      <c r="N180" s="70"/>
      <c r="O180" s="70"/>
      <c r="P180" s="70"/>
      <c r="Q180" s="70"/>
      <c r="R180" s="70"/>
      <c r="S180" s="70"/>
      <c r="T180" s="70"/>
      <c r="U180" s="70"/>
      <c r="V180" s="70"/>
      <c r="W180" s="70"/>
      <c r="X180" s="70"/>
      <c r="Y180" s="70"/>
      <c r="Z180" s="70"/>
      <c r="AA180" s="70"/>
      <c r="AB180" s="70"/>
    </row>
    <row r="181" spans="1:28" ht="15.75" customHeight="1" x14ac:dyDescent="0.25">
      <c r="A181" s="70"/>
      <c r="B181" s="71"/>
      <c r="C181" s="71"/>
      <c r="D181" s="72"/>
      <c r="E181" s="72"/>
      <c r="F181" s="70"/>
      <c r="G181" s="70"/>
      <c r="H181" s="70"/>
      <c r="I181" s="70"/>
      <c r="J181" s="70"/>
      <c r="K181" s="70"/>
      <c r="L181" s="70"/>
      <c r="M181" s="70"/>
      <c r="N181" s="70"/>
      <c r="O181" s="70"/>
      <c r="P181" s="70"/>
      <c r="Q181" s="70"/>
      <c r="R181" s="70"/>
      <c r="S181" s="70"/>
      <c r="T181" s="70"/>
      <c r="U181" s="70"/>
      <c r="V181" s="70"/>
      <c r="W181" s="70"/>
      <c r="X181" s="70"/>
      <c r="Y181" s="70"/>
      <c r="Z181" s="70"/>
      <c r="AA181" s="70"/>
      <c r="AB181" s="70"/>
    </row>
    <row r="182" spans="1:28" ht="15.75" customHeight="1" x14ac:dyDescent="0.25">
      <c r="A182" s="70"/>
      <c r="B182" s="71"/>
      <c r="C182" s="71"/>
      <c r="D182" s="72"/>
      <c r="E182" s="72"/>
      <c r="F182" s="70"/>
      <c r="G182" s="70"/>
      <c r="H182" s="70"/>
      <c r="I182" s="70"/>
      <c r="J182" s="70"/>
      <c r="K182" s="70"/>
      <c r="L182" s="70"/>
      <c r="M182" s="70"/>
      <c r="N182" s="70"/>
      <c r="O182" s="70"/>
      <c r="P182" s="70"/>
      <c r="Q182" s="70"/>
      <c r="R182" s="70"/>
      <c r="S182" s="70"/>
      <c r="T182" s="70"/>
      <c r="U182" s="70"/>
      <c r="V182" s="70"/>
      <c r="W182" s="70"/>
      <c r="X182" s="70"/>
      <c r="Y182" s="70"/>
      <c r="Z182" s="70"/>
      <c r="AA182" s="70"/>
      <c r="AB182" s="70"/>
    </row>
    <row r="183" spans="1:28" ht="15.75" customHeight="1" x14ac:dyDescent="0.25">
      <c r="A183" s="70"/>
      <c r="B183" s="71"/>
      <c r="C183" s="71"/>
      <c r="D183" s="72"/>
      <c r="E183" s="72"/>
      <c r="F183" s="70"/>
      <c r="G183" s="70"/>
      <c r="H183" s="70"/>
      <c r="I183" s="70"/>
      <c r="J183" s="70"/>
      <c r="K183" s="70"/>
      <c r="L183" s="70"/>
      <c r="M183" s="70"/>
      <c r="N183" s="70"/>
      <c r="O183" s="70"/>
      <c r="P183" s="70"/>
      <c r="Q183" s="70"/>
      <c r="R183" s="70"/>
      <c r="S183" s="70"/>
      <c r="T183" s="70"/>
      <c r="U183" s="70"/>
      <c r="V183" s="70"/>
      <c r="W183" s="70"/>
      <c r="X183" s="70"/>
      <c r="Y183" s="70"/>
      <c r="Z183" s="70"/>
      <c r="AA183" s="70"/>
      <c r="AB183" s="70"/>
    </row>
    <row r="184" spans="1:28" ht="15.75" customHeight="1" x14ac:dyDescent="0.25">
      <c r="A184" s="70"/>
      <c r="B184" s="71"/>
      <c r="C184" s="71"/>
      <c r="D184" s="72"/>
      <c r="E184" s="72"/>
      <c r="F184" s="70"/>
      <c r="G184" s="70"/>
      <c r="H184" s="70"/>
      <c r="I184" s="70"/>
      <c r="J184" s="70"/>
      <c r="K184" s="70"/>
      <c r="L184" s="70"/>
      <c r="M184" s="70"/>
      <c r="N184" s="70"/>
      <c r="O184" s="70"/>
      <c r="P184" s="70"/>
      <c r="Q184" s="70"/>
      <c r="R184" s="70"/>
      <c r="S184" s="70"/>
      <c r="T184" s="70"/>
      <c r="U184" s="70"/>
      <c r="V184" s="70"/>
      <c r="W184" s="70"/>
      <c r="X184" s="70"/>
      <c r="Y184" s="70"/>
      <c r="Z184" s="70"/>
      <c r="AA184" s="70"/>
      <c r="AB184" s="70"/>
    </row>
    <row r="185" spans="1:28" ht="15.75" customHeight="1" x14ac:dyDescent="0.25">
      <c r="A185" s="70"/>
      <c r="B185" s="71"/>
      <c r="C185" s="71"/>
      <c r="D185" s="72"/>
      <c r="E185" s="72"/>
      <c r="F185" s="70"/>
      <c r="G185" s="70"/>
      <c r="H185" s="70"/>
      <c r="I185" s="70"/>
      <c r="J185" s="70"/>
      <c r="K185" s="70"/>
      <c r="L185" s="70"/>
      <c r="M185" s="70"/>
      <c r="N185" s="70"/>
      <c r="O185" s="70"/>
      <c r="P185" s="70"/>
      <c r="Q185" s="70"/>
      <c r="R185" s="70"/>
      <c r="S185" s="70"/>
      <c r="T185" s="70"/>
      <c r="U185" s="70"/>
      <c r="V185" s="70"/>
      <c r="W185" s="70"/>
      <c r="X185" s="70"/>
      <c r="Y185" s="70"/>
      <c r="Z185" s="70"/>
      <c r="AA185" s="70"/>
      <c r="AB185" s="70"/>
    </row>
    <row r="186" spans="1:28" ht="15.75" customHeight="1" x14ac:dyDescent="0.25">
      <c r="A186" s="70"/>
      <c r="B186" s="71"/>
      <c r="C186" s="71"/>
      <c r="D186" s="72"/>
      <c r="E186" s="72"/>
      <c r="F186" s="70"/>
      <c r="G186" s="70"/>
      <c r="H186" s="70"/>
      <c r="I186" s="70"/>
      <c r="J186" s="70"/>
      <c r="K186" s="70"/>
      <c r="L186" s="70"/>
      <c r="M186" s="70"/>
      <c r="N186" s="70"/>
      <c r="O186" s="70"/>
      <c r="P186" s="70"/>
      <c r="Q186" s="70"/>
      <c r="R186" s="70"/>
      <c r="S186" s="70"/>
      <c r="T186" s="70"/>
      <c r="U186" s="70"/>
      <c r="V186" s="70"/>
      <c r="W186" s="70"/>
      <c r="X186" s="70"/>
      <c r="Y186" s="70"/>
      <c r="Z186" s="70"/>
      <c r="AA186" s="70"/>
      <c r="AB186" s="70"/>
    </row>
    <row r="187" spans="1:28" ht="15.75" customHeight="1" x14ac:dyDescent="0.25">
      <c r="A187" s="70"/>
      <c r="B187" s="71"/>
      <c r="C187" s="71"/>
      <c r="D187" s="72"/>
      <c r="E187" s="72"/>
      <c r="F187" s="70"/>
      <c r="G187" s="70"/>
      <c r="H187" s="70"/>
      <c r="I187" s="70"/>
      <c r="J187" s="70"/>
      <c r="K187" s="70"/>
      <c r="L187" s="70"/>
      <c r="M187" s="70"/>
      <c r="N187" s="70"/>
      <c r="O187" s="70"/>
      <c r="P187" s="70"/>
      <c r="Q187" s="70"/>
      <c r="R187" s="70"/>
      <c r="S187" s="70"/>
      <c r="T187" s="70"/>
      <c r="U187" s="70"/>
      <c r="V187" s="70"/>
      <c r="W187" s="70"/>
      <c r="X187" s="70"/>
      <c r="Y187" s="70"/>
      <c r="Z187" s="70"/>
      <c r="AA187" s="70"/>
      <c r="AB187" s="70"/>
    </row>
    <row r="188" spans="1:28" ht="15.75" customHeight="1" x14ac:dyDescent="0.25">
      <c r="A188" s="70"/>
      <c r="B188" s="71"/>
      <c r="C188" s="71"/>
      <c r="D188" s="72"/>
      <c r="E188" s="72"/>
      <c r="F188" s="70"/>
      <c r="G188" s="70"/>
      <c r="H188" s="70"/>
      <c r="I188" s="70"/>
      <c r="J188" s="70"/>
      <c r="K188" s="70"/>
      <c r="L188" s="70"/>
      <c r="M188" s="70"/>
      <c r="N188" s="70"/>
      <c r="O188" s="70"/>
      <c r="P188" s="70"/>
      <c r="Q188" s="70"/>
      <c r="R188" s="70"/>
      <c r="S188" s="70"/>
      <c r="T188" s="70"/>
      <c r="U188" s="70"/>
      <c r="V188" s="70"/>
      <c r="W188" s="70"/>
      <c r="X188" s="70"/>
      <c r="Y188" s="70"/>
      <c r="Z188" s="70"/>
      <c r="AA188" s="70"/>
      <c r="AB188" s="70"/>
    </row>
    <row r="189" spans="1:28" ht="15.75" customHeight="1" x14ac:dyDescent="0.25">
      <c r="A189" s="70"/>
      <c r="B189" s="71"/>
      <c r="C189" s="71"/>
      <c r="D189" s="72"/>
      <c r="E189" s="72"/>
      <c r="F189" s="70"/>
      <c r="G189" s="70"/>
      <c r="H189" s="70"/>
      <c r="I189" s="70"/>
      <c r="J189" s="70"/>
      <c r="K189" s="70"/>
      <c r="L189" s="70"/>
      <c r="M189" s="70"/>
      <c r="N189" s="70"/>
      <c r="O189" s="70"/>
      <c r="P189" s="70"/>
      <c r="Q189" s="70"/>
      <c r="R189" s="70"/>
      <c r="S189" s="70"/>
      <c r="T189" s="70"/>
      <c r="U189" s="70"/>
      <c r="V189" s="70"/>
      <c r="W189" s="70"/>
      <c r="X189" s="70"/>
      <c r="Y189" s="70"/>
      <c r="Z189" s="70"/>
      <c r="AA189" s="70"/>
      <c r="AB189" s="70"/>
    </row>
    <row r="190" spans="1:28" ht="15.75" customHeight="1" x14ac:dyDescent="0.25">
      <c r="A190" s="70"/>
      <c r="B190" s="71"/>
      <c r="C190" s="71"/>
      <c r="D190" s="72"/>
      <c r="E190" s="72"/>
      <c r="F190" s="70"/>
      <c r="G190" s="70"/>
      <c r="H190" s="70"/>
      <c r="I190" s="70"/>
      <c r="J190" s="70"/>
      <c r="K190" s="70"/>
      <c r="L190" s="70"/>
      <c r="M190" s="70"/>
      <c r="N190" s="70"/>
      <c r="O190" s="70"/>
      <c r="P190" s="70"/>
      <c r="Q190" s="70"/>
      <c r="R190" s="70"/>
      <c r="S190" s="70"/>
      <c r="T190" s="70"/>
      <c r="U190" s="70"/>
      <c r="V190" s="70"/>
      <c r="W190" s="70"/>
      <c r="X190" s="70"/>
      <c r="Y190" s="70"/>
      <c r="Z190" s="70"/>
      <c r="AA190" s="70"/>
      <c r="AB190" s="70"/>
    </row>
    <row r="191" spans="1:28" ht="15.75" customHeight="1" x14ac:dyDescent="0.25">
      <c r="A191" s="70"/>
      <c r="B191" s="71"/>
      <c r="C191" s="71"/>
      <c r="D191" s="72"/>
      <c r="E191" s="72"/>
      <c r="F191" s="70"/>
      <c r="G191" s="70"/>
      <c r="H191" s="70"/>
      <c r="I191" s="70"/>
      <c r="J191" s="70"/>
      <c r="K191" s="70"/>
      <c r="L191" s="70"/>
      <c r="M191" s="70"/>
      <c r="N191" s="70"/>
      <c r="O191" s="70"/>
      <c r="P191" s="70"/>
      <c r="Q191" s="70"/>
      <c r="R191" s="70"/>
      <c r="S191" s="70"/>
      <c r="T191" s="70"/>
      <c r="U191" s="70"/>
      <c r="V191" s="70"/>
      <c r="W191" s="70"/>
      <c r="X191" s="70"/>
      <c r="Y191" s="70"/>
      <c r="Z191" s="70"/>
      <c r="AA191" s="70"/>
      <c r="AB191" s="70"/>
    </row>
    <row r="192" spans="1:28" ht="15.75" customHeight="1" x14ac:dyDescent="0.25">
      <c r="A192" s="70"/>
      <c r="B192" s="71"/>
      <c r="C192" s="71"/>
      <c r="D192" s="72"/>
      <c r="E192" s="72"/>
      <c r="F192" s="70"/>
      <c r="G192" s="70"/>
      <c r="H192" s="70"/>
      <c r="I192" s="70"/>
      <c r="J192" s="70"/>
      <c r="K192" s="70"/>
      <c r="L192" s="70"/>
      <c r="M192" s="70"/>
      <c r="N192" s="70"/>
      <c r="O192" s="70"/>
      <c r="P192" s="70"/>
      <c r="Q192" s="70"/>
      <c r="R192" s="70"/>
      <c r="S192" s="70"/>
      <c r="T192" s="70"/>
      <c r="U192" s="70"/>
      <c r="V192" s="70"/>
      <c r="W192" s="70"/>
      <c r="X192" s="70"/>
      <c r="Y192" s="70"/>
      <c r="Z192" s="70"/>
      <c r="AA192" s="70"/>
      <c r="AB192" s="70"/>
    </row>
    <row r="193" spans="1:28" ht="15.75" customHeight="1" x14ac:dyDescent="0.25">
      <c r="A193" s="70"/>
      <c r="B193" s="71"/>
      <c r="C193" s="71"/>
      <c r="D193" s="72"/>
      <c r="E193" s="72"/>
      <c r="F193" s="70"/>
      <c r="G193" s="70"/>
      <c r="H193" s="70"/>
      <c r="I193" s="70"/>
      <c r="J193" s="70"/>
      <c r="K193" s="70"/>
      <c r="L193" s="70"/>
      <c r="M193" s="70"/>
      <c r="N193" s="70"/>
      <c r="O193" s="70"/>
      <c r="P193" s="70"/>
      <c r="Q193" s="70"/>
      <c r="R193" s="70"/>
      <c r="S193" s="70"/>
      <c r="T193" s="70"/>
      <c r="U193" s="70"/>
      <c r="V193" s="70"/>
      <c r="W193" s="70"/>
      <c r="X193" s="70"/>
      <c r="Y193" s="70"/>
      <c r="Z193" s="70"/>
      <c r="AA193" s="70"/>
      <c r="AB193" s="70"/>
    </row>
    <row r="194" spans="1:28" ht="15.75" customHeight="1" x14ac:dyDescent="0.25">
      <c r="A194" s="70"/>
      <c r="B194" s="71"/>
      <c r="C194" s="71"/>
      <c r="D194" s="72"/>
      <c r="E194" s="72"/>
      <c r="F194" s="70"/>
      <c r="G194" s="70"/>
      <c r="H194" s="70"/>
      <c r="I194" s="70"/>
      <c r="J194" s="70"/>
      <c r="K194" s="70"/>
      <c r="L194" s="70"/>
      <c r="M194" s="70"/>
      <c r="N194" s="70"/>
      <c r="O194" s="70"/>
      <c r="P194" s="70"/>
      <c r="Q194" s="70"/>
      <c r="R194" s="70"/>
      <c r="S194" s="70"/>
      <c r="T194" s="70"/>
      <c r="U194" s="70"/>
      <c r="V194" s="70"/>
      <c r="W194" s="70"/>
      <c r="X194" s="70"/>
      <c r="Y194" s="70"/>
      <c r="Z194" s="70"/>
      <c r="AA194" s="70"/>
      <c r="AB194" s="70"/>
    </row>
    <row r="195" spans="1:28" ht="15.75" customHeight="1" x14ac:dyDescent="0.25">
      <c r="A195" s="70"/>
      <c r="B195" s="71"/>
      <c r="C195" s="71"/>
      <c r="D195" s="72"/>
      <c r="E195" s="72"/>
      <c r="F195" s="70"/>
      <c r="G195" s="70"/>
      <c r="H195" s="70"/>
      <c r="I195" s="70"/>
      <c r="J195" s="70"/>
      <c r="K195" s="70"/>
      <c r="L195" s="70"/>
      <c r="M195" s="70"/>
      <c r="N195" s="70"/>
      <c r="O195" s="70"/>
      <c r="P195" s="70"/>
      <c r="Q195" s="70"/>
      <c r="R195" s="70"/>
      <c r="S195" s="70"/>
      <c r="T195" s="70"/>
      <c r="U195" s="70"/>
      <c r="V195" s="70"/>
      <c r="W195" s="70"/>
      <c r="X195" s="70"/>
      <c r="Y195" s="70"/>
      <c r="Z195" s="70"/>
      <c r="AA195" s="70"/>
      <c r="AB195" s="70"/>
    </row>
    <row r="196" spans="1:28" ht="15.75" customHeight="1" x14ac:dyDescent="0.25">
      <c r="A196" s="70"/>
      <c r="B196" s="71"/>
      <c r="C196" s="71"/>
      <c r="D196" s="72"/>
      <c r="E196" s="72"/>
      <c r="F196" s="70"/>
      <c r="G196" s="70"/>
      <c r="H196" s="70"/>
      <c r="I196" s="70"/>
      <c r="J196" s="70"/>
      <c r="K196" s="70"/>
      <c r="L196" s="70"/>
      <c r="M196" s="70"/>
      <c r="N196" s="70"/>
      <c r="O196" s="70"/>
      <c r="P196" s="70"/>
      <c r="Q196" s="70"/>
      <c r="R196" s="70"/>
      <c r="S196" s="70"/>
      <c r="T196" s="70"/>
      <c r="U196" s="70"/>
      <c r="V196" s="70"/>
      <c r="W196" s="70"/>
      <c r="X196" s="70"/>
      <c r="Y196" s="70"/>
      <c r="Z196" s="70"/>
      <c r="AA196" s="70"/>
      <c r="AB196" s="70"/>
    </row>
    <row r="197" spans="1:28" ht="15.75" customHeight="1" x14ac:dyDescent="0.25">
      <c r="A197" s="70"/>
      <c r="B197" s="71"/>
      <c r="C197" s="71"/>
      <c r="D197" s="72"/>
      <c r="E197" s="72"/>
      <c r="F197" s="70"/>
      <c r="G197" s="70"/>
      <c r="H197" s="70"/>
      <c r="I197" s="70"/>
      <c r="J197" s="70"/>
      <c r="K197" s="70"/>
      <c r="L197" s="70"/>
      <c r="M197" s="70"/>
      <c r="N197" s="70"/>
      <c r="O197" s="70"/>
      <c r="P197" s="70"/>
      <c r="Q197" s="70"/>
      <c r="R197" s="70"/>
      <c r="S197" s="70"/>
      <c r="T197" s="70"/>
      <c r="U197" s="70"/>
      <c r="V197" s="70"/>
      <c r="W197" s="70"/>
      <c r="X197" s="70"/>
      <c r="Y197" s="70"/>
      <c r="Z197" s="70"/>
      <c r="AA197" s="70"/>
      <c r="AB197" s="70"/>
    </row>
    <row r="198" spans="1:28" ht="15.75" customHeight="1" x14ac:dyDescent="0.25">
      <c r="A198" s="70"/>
      <c r="B198" s="71"/>
      <c r="C198" s="71"/>
      <c r="D198" s="72"/>
      <c r="E198" s="72"/>
      <c r="F198" s="70"/>
      <c r="G198" s="70"/>
      <c r="H198" s="70"/>
      <c r="I198" s="70"/>
      <c r="J198" s="70"/>
      <c r="K198" s="70"/>
      <c r="L198" s="70"/>
      <c r="M198" s="70"/>
      <c r="N198" s="70"/>
      <c r="O198" s="70"/>
      <c r="P198" s="70"/>
      <c r="Q198" s="70"/>
      <c r="R198" s="70"/>
      <c r="S198" s="70"/>
      <c r="T198" s="70"/>
      <c r="U198" s="70"/>
      <c r="V198" s="70"/>
      <c r="W198" s="70"/>
      <c r="X198" s="70"/>
      <c r="Y198" s="70"/>
      <c r="Z198" s="70"/>
      <c r="AA198" s="70"/>
      <c r="AB198" s="70"/>
    </row>
    <row r="199" spans="1:28" ht="15.75" customHeight="1" x14ac:dyDescent="0.25">
      <c r="A199" s="70"/>
      <c r="B199" s="71"/>
      <c r="C199" s="71"/>
      <c r="D199" s="72"/>
      <c r="E199" s="72"/>
      <c r="F199" s="70"/>
      <c r="G199" s="70"/>
      <c r="H199" s="70"/>
      <c r="I199" s="70"/>
      <c r="J199" s="70"/>
      <c r="K199" s="70"/>
      <c r="L199" s="70"/>
      <c r="M199" s="70"/>
      <c r="N199" s="70"/>
      <c r="O199" s="70"/>
      <c r="P199" s="70"/>
      <c r="Q199" s="70"/>
      <c r="R199" s="70"/>
      <c r="S199" s="70"/>
      <c r="T199" s="70"/>
      <c r="U199" s="70"/>
      <c r="V199" s="70"/>
      <c r="W199" s="70"/>
      <c r="X199" s="70"/>
      <c r="Y199" s="70"/>
      <c r="Z199" s="70"/>
      <c r="AA199" s="70"/>
      <c r="AB199" s="70"/>
    </row>
    <row r="200" spans="1:28" ht="15.75" customHeight="1" x14ac:dyDescent="0.25">
      <c r="A200" s="70"/>
      <c r="B200" s="71"/>
      <c r="C200" s="71"/>
      <c r="D200" s="72"/>
      <c r="E200" s="72"/>
      <c r="F200" s="70"/>
      <c r="G200" s="70"/>
      <c r="H200" s="70"/>
      <c r="I200" s="70"/>
      <c r="J200" s="70"/>
      <c r="K200" s="70"/>
      <c r="L200" s="70"/>
      <c r="M200" s="70"/>
      <c r="N200" s="70"/>
      <c r="O200" s="70"/>
      <c r="P200" s="70"/>
      <c r="Q200" s="70"/>
      <c r="R200" s="70"/>
      <c r="S200" s="70"/>
      <c r="T200" s="70"/>
      <c r="U200" s="70"/>
      <c r="V200" s="70"/>
      <c r="W200" s="70"/>
      <c r="X200" s="70"/>
      <c r="Y200" s="70"/>
      <c r="Z200" s="70"/>
      <c r="AA200" s="70"/>
      <c r="AB200" s="70"/>
    </row>
    <row r="201" spans="1:28" ht="15.75" customHeight="1" x14ac:dyDescent="0.25">
      <c r="A201" s="70"/>
      <c r="B201" s="71"/>
      <c r="C201" s="71"/>
      <c r="D201" s="72"/>
      <c r="E201" s="72"/>
      <c r="F201" s="70"/>
      <c r="G201" s="70"/>
      <c r="H201" s="70"/>
      <c r="I201" s="70"/>
      <c r="J201" s="70"/>
      <c r="K201" s="70"/>
      <c r="L201" s="70"/>
      <c r="M201" s="70"/>
      <c r="N201" s="70"/>
      <c r="O201" s="70"/>
      <c r="P201" s="70"/>
      <c r="Q201" s="70"/>
      <c r="R201" s="70"/>
      <c r="S201" s="70"/>
      <c r="T201" s="70"/>
      <c r="U201" s="70"/>
      <c r="V201" s="70"/>
      <c r="W201" s="70"/>
      <c r="X201" s="70"/>
      <c r="Y201" s="70"/>
      <c r="Z201" s="70"/>
      <c r="AA201" s="70"/>
      <c r="AB201" s="70"/>
    </row>
    <row r="202" spans="1:28" ht="15.75" customHeight="1" x14ac:dyDescent="0.25">
      <c r="A202" s="70"/>
      <c r="B202" s="71"/>
      <c r="C202" s="71"/>
      <c r="D202" s="72"/>
      <c r="E202" s="72"/>
      <c r="F202" s="70"/>
      <c r="G202" s="70"/>
      <c r="H202" s="70"/>
      <c r="I202" s="70"/>
      <c r="J202" s="70"/>
      <c r="K202" s="70"/>
      <c r="L202" s="70"/>
      <c r="M202" s="70"/>
      <c r="N202" s="70"/>
      <c r="O202" s="70"/>
      <c r="P202" s="70"/>
      <c r="Q202" s="70"/>
      <c r="R202" s="70"/>
      <c r="S202" s="70"/>
      <c r="T202" s="70"/>
      <c r="U202" s="70"/>
      <c r="V202" s="70"/>
      <c r="W202" s="70"/>
      <c r="X202" s="70"/>
      <c r="Y202" s="70"/>
      <c r="Z202" s="70"/>
      <c r="AA202" s="70"/>
      <c r="AB202" s="70"/>
    </row>
    <row r="203" spans="1:28" ht="15.75" customHeight="1" x14ac:dyDescent="0.25">
      <c r="A203" s="70"/>
      <c r="B203" s="71"/>
      <c r="C203" s="71"/>
      <c r="D203" s="72"/>
      <c r="E203" s="72"/>
      <c r="F203" s="70"/>
      <c r="G203" s="70"/>
      <c r="H203" s="70"/>
      <c r="I203" s="70"/>
      <c r="J203" s="70"/>
      <c r="K203" s="70"/>
      <c r="L203" s="70"/>
      <c r="M203" s="70"/>
      <c r="N203" s="70"/>
      <c r="O203" s="70"/>
      <c r="P203" s="70"/>
      <c r="Q203" s="70"/>
      <c r="R203" s="70"/>
      <c r="S203" s="70"/>
      <c r="T203" s="70"/>
      <c r="U203" s="70"/>
      <c r="V203" s="70"/>
      <c r="W203" s="70"/>
      <c r="X203" s="70"/>
      <c r="Y203" s="70"/>
      <c r="Z203" s="70"/>
      <c r="AA203" s="70"/>
      <c r="AB203" s="70"/>
    </row>
    <row r="204" spans="1:28" ht="15.75" customHeight="1" x14ac:dyDescent="0.25">
      <c r="A204" s="70"/>
      <c r="B204" s="71"/>
      <c r="C204" s="71"/>
      <c r="D204" s="72"/>
      <c r="E204" s="72"/>
      <c r="F204" s="70"/>
      <c r="G204" s="70"/>
      <c r="H204" s="70"/>
      <c r="I204" s="70"/>
      <c r="J204" s="70"/>
      <c r="K204" s="70"/>
      <c r="L204" s="70"/>
      <c r="M204" s="70"/>
      <c r="N204" s="70"/>
      <c r="O204" s="70"/>
      <c r="P204" s="70"/>
      <c r="Q204" s="70"/>
      <c r="R204" s="70"/>
      <c r="S204" s="70"/>
      <c r="T204" s="70"/>
      <c r="U204" s="70"/>
      <c r="V204" s="70"/>
      <c r="W204" s="70"/>
      <c r="X204" s="70"/>
      <c r="Y204" s="70"/>
      <c r="Z204" s="70"/>
      <c r="AA204" s="70"/>
      <c r="AB204" s="70"/>
    </row>
    <row r="205" spans="1:28" ht="15.75" customHeight="1" x14ac:dyDescent="0.25">
      <c r="A205" s="70"/>
      <c r="B205" s="71"/>
      <c r="C205" s="71"/>
      <c r="D205" s="72"/>
      <c r="E205" s="72"/>
      <c r="F205" s="70"/>
      <c r="G205" s="70"/>
      <c r="H205" s="70"/>
      <c r="I205" s="70"/>
      <c r="J205" s="70"/>
      <c r="K205" s="70"/>
      <c r="L205" s="70"/>
      <c r="M205" s="70"/>
      <c r="N205" s="70"/>
      <c r="O205" s="70"/>
      <c r="P205" s="70"/>
      <c r="Q205" s="70"/>
      <c r="R205" s="70"/>
      <c r="S205" s="70"/>
      <c r="T205" s="70"/>
      <c r="U205" s="70"/>
      <c r="V205" s="70"/>
      <c r="W205" s="70"/>
      <c r="X205" s="70"/>
      <c r="Y205" s="70"/>
      <c r="Z205" s="70"/>
      <c r="AA205" s="70"/>
      <c r="AB205" s="70"/>
    </row>
    <row r="206" spans="1:28" ht="15.75" customHeight="1" x14ac:dyDescent="0.25">
      <c r="A206" s="70"/>
      <c r="B206" s="71"/>
      <c r="C206" s="71"/>
      <c r="D206" s="72"/>
      <c r="E206" s="72"/>
      <c r="F206" s="70"/>
      <c r="G206" s="70"/>
      <c r="H206" s="70"/>
      <c r="I206" s="70"/>
      <c r="J206" s="70"/>
      <c r="K206" s="70"/>
      <c r="L206" s="70"/>
      <c r="M206" s="70"/>
      <c r="N206" s="70"/>
      <c r="O206" s="70"/>
      <c r="P206" s="70"/>
      <c r="Q206" s="70"/>
      <c r="R206" s="70"/>
      <c r="S206" s="70"/>
      <c r="T206" s="70"/>
      <c r="U206" s="70"/>
      <c r="V206" s="70"/>
      <c r="W206" s="70"/>
      <c r="X206" s="70"/>
      <c r="Y206" s="70"/>
      <c r="Z206" s="70"/>
      <c r="AA206" s="70"/>
      <c r="AB206" s="70"/>
    </row>
    <row r="207" spans="1:28" ht="15.75" customHeight="1" x14ac:dyDescent="0.25">
      <c r="A207" s="70"/>
      <c r="B207" s="71"/>
      <c r="C207" s="71"/>
      <c r="D207" s="72"/>
      <c r="E207" s="72"/>
      <c r="F207" s="70"/>
      <c r="G207" s="70"/>
      <c r="H207" s="70"/>
      <c r="I207" s="70"/>
      <c r="J207" s="70"/>
      <c r="K207" s="70"/>
      <c r="L207" s="70"/>
      <c r="M207" s="70"/>
      <c r="N207" s="70"/>
      <c r="O207" s="70"/>
      <c r="P207" s="70"/>
      <c r="Q207" s="70"/>
      <c r="R207" s="70"/>
      <c r="S207" s="70"/>
      <c r="T207" s="70"/>
      <c r="U207" s="70"/>
      <c r="V207" s="70"/>
      <c r="W207" s="70"/>
      <c r="X207" s="70"/>
      <c r="Y207" s="70"/>
      <c r="Z207" s="70"/>
      <c r="AA207" s="70"/>
      <c r="AB207" s="70"/>
    </row>
    <row r="208" spans="1:28" ht="15.75" customHeight="1" x14ac:dyDescent="0.25">
      <c r="A208" s="70"/>
      <c r="B208" s="71"/>
      <c r="C208" s="71"/>
      <c r="D208" s="72"/>
      <c r="E208" s="72"/>
      <c r="F208" s="70"/>
      <c r="G208" s="70"/>
      <c r="H208" s="70"/>
      <c r="I208" s="70"/>
      <c r="J208" s="70"/>
      <c r="K208" s="70"/>
      <c r="L208" s="70"/>
      <c r="M208" s="70"/>
      <c r="N208" s="70"/>
      <c r="O208" s="70"/>
      <c r="P208" s="70"/>
      <c r="Q208" s="70"/>
      <c r="R208" s="70"/>
      <c r="S208" s="70"/>
      <c r="T208" s="70"/>
      <c r="U208" s="70"/>
      <c r="V208" s="70"/>
      <c r="W208" s="70"/>
      <c r="X208" s="70"/>
      <c r="Y208" s="70"/>
      <c r="Z208" s="70"/>
      <c r="AA208" s="70"/>
      <c r="AB208" s="70"/>
    </row>
    <row r="209" spans="1:28" ht="15.75" customHeight="1" x14ac:dyDescent="0.25">
      <c r="A209" s="70"/>
      <c r="B209" s="71"/>
      <c r="C209" s="71"/>
      <c r="D209" s="72"/>
      <c r="E209" s="72"/>
      <c r="F209" s="70"/>
      <c r="G209" s="70"/>
      <c r="H209" s="70"/>
      <c r="I209" s="70"/>
      <c r="J209" s="70"/>
      <c r="K209" s="70"/>
      <c r="L209" s="70"/>
      <c r="M209" s="70"/>
      <c r="N209" s="70"/>
      <c r="O209" s="70"/>
      <c r="P209" s="70"/>
      <c r="Q209" s="70"/>
      <c r="R209" s="70"/>
      <c r="S209" s="70"/>
      <c r="T209" s="70"/>
      <c r="U209" s="70"/>
      <c r="V209" s="70"/>
      <c r="W209" s="70"/>
      <c r="X209" s="70"/>
      <c r="Y209" s="70"/>
      <c r="Z209" s="70"/>
      <c r="AA209" s="70"/>
      <c r="AB209" s="70"/>
    </row>
    <row r="210" spans="1:28" ht="15.75" customHeight="1" x14ac:dyDescent="0.25">
      <c r="A210" s="70"/>
      <c r="B210" s="71"/>
      <c r="C210" s="71"/>
      <c r="D210" s="72"/>
      <c r="E210" s="72"/>
      <c r="F210" s="70"/>
      <c r="G210" s="70"/>
      <c r="H210" s="70"/>
      <c r="I210" s="70"/>
      <c r="J210" s="70"/>
      <c r="K210" s="70"/>
      <c r="L210" s="70"/>
      <c r="M210" s="70"/>
      <c r="N210" s="70"/>
      <c r="O210" s="70"/>
      <c r="P210" s="70"/>
      <c r="Q210" s="70"/>
      <c r="R210" s="70"/>
      <c r="S210" s="70"/>
      <c r="T210" s="70"/>
      <c r="U210" s="70"/>
      <c r="V210" s="70"/>
      <c r="W210" s="70"/>
      <c r="X210" s="70"/>
      <c r="Y210" s="70"/>
      <c r="Z210" s="70"/>
      <c r="AA210" s="70"/>
      <c r="AB210" s="70"/>
    </row>
    <row r="211" spans="1:28" ht="15.75" customHeight="1" x14ac:dyDescent="0.25">
      <c r="A211" s="70"/>
      <c r="B211" s="71"/>
      <c r="C211" s="71"/>
      <c r="D211" s="72"/>
      <c r="E211" s="72"/>
      <c r="F211" s="70"/>
      <c r="G211" s="70"/>
      <c r="H211" s="70"/>
      <c r="I211" s="70"/>
      <c r="J211" s="70"/>
      <c r="K211" s="70"/>
      <c r="L211" s="70"/>
      <c r="M211" s="70"/>
      <c r="N211" s="70"/>
      <c r="O211" s="70"/>
      <c r="P211" s="70"/>
      <c r="Q211" s="70"/>
      <c r="R211" s="70"/>
      <c r="S211" s="70"/>
      <c r="T211" s="70"/>
      <c r="U211" s="70"/>
      <c r="V211" s="70"/>
      <c r="W211" s="70"/>
      <c r="X211" s="70"/>
      <c r="Y211" s="70"/>
      <c r="Z211" s="70"/>
      <c r="AA211" s="70"/>
      <c r="AB211" s="70"/>
    </row>
    <row r="212" spans="1:28" ht="15.75" customHeight="1" x14ac:dyDescent="0.25">
      <c r="A212" s="70"/>
      <c r="B212" s="71"/>
      <c r="C212" s="71"/>
      <c r="D212" s="72"/>
      <c r="E212" s="72"/>
      <c r="F212" s="70"/>
      <c r="G212" s="70"/>
      <c r="H212" s="70"/>
      <c r="I212" s="70"/>
      <c r="J212" s="70"/>
      <c r="K212" s="70"/>
      <c r="L212" s="70"/>
      <c r="M212" s="70"/>
      <c r="N212" s="70"/>
      <c r="O212" s="70"/>
      <c r="P212" s="70"/>
      <c r="Q212" s="70"/>
      <c r="R212" s="70"/>
      <c r="S212" s="70"/>
      <c r="T212" s="70"/>
      <c r="U212" s="70"/>
      <c r="V212" s="70"/>
      <c r="W212" s="70"/>
      <c r="X212" s="70"/>
      <c r="Y212" s="70"/>
      <c r="Z212" s="70"/>
      <c r="AA212" s="70"/>
      <c r="AB212" s="70"/>
    </row>
    <row r="213" spans="1:28" ht="15.75" customHeight="1" x14ac:dyDescent="0.25">
      <c r="A213" s="70"/>
      <c r="B213" s="71"/>
      <c r="C213" s="71"/>
      <c r="D213" s="72"/>
      <c r="E213" s="72"/>
      <c r="F213" s="70"/>
      <c r="G213" s="70"/>
      <c r="H213" s="70"/>
      <c r="I213" s="70"/>
      <c r="J213" s="70"/>
      <c r="K213" s="70"/>
      <c r="L213" s="70"/>
      <c r="M213" s="70"/>
      <c r="N213" s="70"/>
      <c r="O213" s="70"/>
      <c r="P213" s="70"/>
      <c r="Q213" s="70"/>
      <c r="R213" s="70"/>
      <c r="S213" s="70"/>
      <c r="T213" s="70"/>
      <c r="U213" s="70"/>
      <c r="V213" s="70"/>
      <c r="W213" s="70"/>
      <c r="X213" s="70"/>
      <c r="Y213" s="70"/>
      <c r="Z213" s="70"/>
      <c r="AA213" s="70"/>
      <c r="AB213" s="70"/>
    </row>
    <row r="214" spans="1:28" ht="15.75" customHeight="1" x14ac:dyDescent="0.25">
      <c r="A214" s="70"/>
      <c r="B214" s="71"/>
      <c r="C214" s="71"/>
      <c r="D214" s="72"/>
      <c r="E214" s="72"/>
      <c r="F214" s="70"/>
      <c r="G214" s="70"/>
      <c r="H214" s="70"/>
      <c r="I214" s="70"/>
      <c r="J214" s="70"/>
      <c r="K214" s="70"/>
      <c r="L214" s="70"/>
      <c r="M214" s="70"/>
      <c r="N214" s="70"/>
      <c r="O214" s="70"/>
      <c r="P214" s="70"/>
      <c r="Q214" s="70"/>
      <c r="R214" s="70"/>
      <c r="S214" s="70"/>
      <c r="T214" s="70"/>
      <c r="U214" s="70"/>
      <c r="V214" s="70"/>
      <c r="W214" s="70"/>
      <c r="X214" s="70"/>
      <c r="Y214" s="70"/>
      <c r="Z214" s="70"/>
      <c r="AA214" s="70"/>
      <c r="AB214" s="70"/>
    </row>
    <row r="215" spans="1:28" ht="15.75" customHeight="1" x14ac:dyDescent="0.25">
      <c r="A215" s="70"/>
      <c r="B215" s="71"/>
      <c r="C215" s="71"/>
      <c r="D215" s="72"/>
      <c r="E215" s="72"/>
      <c r="F215" s="70"/>
      <c r="G215" s="70"/>
      <c r="H215" s="70"/>
      <c r="I215" s="70"/>
      <c r="J215" s="70"/>
      <c r="K215" s="70"/>
      <c r="L215" s="70"/>
      <c r="M215" s="70"/>
      <c r="N215" s="70"/>
      <c r="O215" s="70"/>
      <c r="P215" s="70"/>
      <c r="Q215" s="70"/>
      <c r="R215" s="70"/>
      <c r="S215" s="70"/>
      <c r="T215" s="70"/>
      <c r="U215" s="70"/>
      <c r="V215" s="70"/>
      <c r="W215" s="70"/>
      <c r="X215" s="70"/>
      <c r="Y215" s="70"/>
      <c r="Z215" s="70"/>
      <c r="AA215" s="70"/>
      <c r="AB215" s="70"/>
    </row>
    <row r="216" spans="1:28" ht="15.75" customHeight="1" x14ac:dyDescent="0.25">
      <c r="A216" s="70"/>
      <c r="B216" s="71"/>
      <c r="C216" s="71"/>
      <c r="D216" s="72"/>
      <c r="E216" s="72"/>
      <c r="F216" s="70"/>
      <c r="G216" s="70"/>
      <c r="H216" s="70"/>
      <c r="I216" s="70"/>
      <c r="J216" s="70"/>
      <c r="K216" s="70"/>
      <c r="L216" s="70"/>
      <c r="M216" s="70"/>
      <c r="N216" s="70"/>
      <c r="O216" s="70"/>
      <c r="P216" s="70"/>
      <c r="Q216" s="70"/>
      <c r="R216" s="70"/>
      <c r="S216" s="70"/>
      <c r="T216" s="70"/>
      <c r="U216" s="70"/>
      <c r="V216" s="70"/>
      <c r="W216" s="70"/>
      <c r="X216" s="70"/>
      <c r="Y216" s="70"/>
      <c r="Z216" s="70"/>
      <c r="AA216" s="70"/>
      <c r="AB216" s="70"/>
    </row>
    <row r="217" spans="1:28" ht="15.75" customHeight="1" x14ac:dyDescent="0.25">
      <c r="A217" s="70"/>
      <c r="B217" s="71"/>
      <c r="C217" s="71"/>
      <c r="D217" s="72"/>
      <c r="E217" s="72"/>
      <c r="F217" s="70"/>
      <c r="G217" s="70"/>
      <c r="H217" s="70"/>
      <c r="I217" s="70"/>
      <c r="J217" s="70"/>
      <c r="K217" s="70"/>
      <c r="L217" s="70"/>
      <c r="M217" s="70"/>
      <c r="N217" s="70"/>
      <c r="O217" s="70"/>
      <c r="P217" s="70"/>
      <c r="Q217" s="70"/>
      <c r="R217" s="70"/>
      <c r="S217" s="70"/>
      <c r="T217" s="70"/>
      <c r="U217" s="70"/>
      <c r="V217" s="70"/>
      <c r="W217" s="70"/>
      <c r="X217" s="70"/>
      <c r="Y217" s="70"/>
      <c r="Z217" s="70"/>
      <c r="AA217" s="70"/>
      <c r="AB217" s="70"/>
    </row>
    <row r="218" spans="1:28" ht="15.75" customHeight="1" x14ac:dyDescent="0.25">
      <c r="A218" s="70"/>
      <c r="B218" s="71"/>
      <c r="C218" s="71"/>
      <c r="D218" s="72"/>
      <c r="E218" s="72"/>
      <c r="F218" s="70"/>
      <c r="G218" s="70"/>
      <c r="H218" s="70"/>
      <c r="I218" s="70"/>
      <c r="J218" s="70"/>
      <c r="K218" s="70"/>
      <c r="L218" s="70"/>
      <c r="M218" s="70"/>
      <c r="N218" s="70"/>
      <c r="O218" s="70"/>
      <c r="P218" s="70"/>
      <c r="Q218" s="70"/>
      <c r="R218" s="70"/>
      <c r="S218" s="70"/>
      <c r="T218" s="70"/>
      <c r="U218" s="70"/>
      <c r="V218" s="70"/>
      <c r="W218" s="70"/>
      <c r="X218" s="70"/>
      <c r="Y218" s="70"/>
      <c r="Z218" s="70"/>
      <c r="AA218" s="70"/>
      <c r="AB218" s="70"/>
    </row>
    <row r="219" spans="1:28" ht="15.75" customHeight="1" x14ac:dyDescent="0.25">
      <c r="A219" s="70"/>
      <c r="B219" s="71"/>
      <c r="C219" s="71"/>
      <c r="D219" s="72"/>
      <c r="E219" s="72"/>
      <c r="F219" s="70"/>
      <c r="G219" s="70"/>
      <c r="H219" s="70"/>
      <c r="I219" s="70"/>
      <c r="J219" s="70"/>
      <c r="K219" s="70"/>
      <c r="L219" s="70"/>
      <c r="M219" s="70"/>
      <c r="N219" s="70"/>
      <c r="O219" s="70"/>
      <c r="P219" s="70"/>
      <c r="Q219" s="70"/>
      <c r="R219" s="70"/>
      <c r="S219" s="70"/>
      <c r="T219" s="70"/>
      <c r="U219" s="70"/>
      <c r="V219" s="70"/>
      <c r="W219" s="70"/>
      <c r="X219" s="70"/>
      <c r="Y219" s="70"/>
      <c r="Z219" s="70"/>
      <c r="AA219" s="70"/>
      <c r="AB219" s="70"/>
    </row>
    <row r="220" spans="1:28" ht="15.75" customHeight="1" x14ac:dyDescent="0.25">
      <c r="A220" s="70"/>
      <c r="B220" s="71"/>
      <c r="C220" s="71"/>
      <c r="D220" s="72"/>
      <c r="E220" s="72"/>
      <c r="F220" s="70"/>
      <c r="G220" s="70"/>
      <c r="H220" s="70"/>
      <c r="I220" s="70"/>
      <c r="J220" s="70"/>
      <c r="K220" s="70"/>
      <c r="L220" s="70"/>
      <c r="M220" s="70"/>
      <c r="N220" s="70"/>
      <c r="O220" s="70"/>
      <c r="P220" s="70"/>
      <c r="Q220" s="70"/>
      <c r="R220" s="70"/>
      <c r="S220" s="70"/>
      <c r="T220" s="70"/>
      <c r="U220" s="70"/>
      <c r="V220" s="70"/>
      <c r="W220" s="70"/>
      <c r="X220" s="70"/>
      <c r="Y220" s="70"/>
      <c r="Z220" s="70"/>
      <c r="AA220" s="70"/>
      <c r="AB220" s="70"/>
    </row>
    <row r="221" spans="1:28" ht="15.75" customHeight="1" x14ac:dyDescent="0.25">
      <c r="A221" s="70"/>
      <c r="B221" s="71"/>
      <c r="C221" s="71"/>
      <c r="D221" s="72"/>
      <c r="E221" s="72"/>
      <c r="F221" s="70"/>
      <c r="G221" s="70"/>
      <c r="H221" s="70"/>
      <c r="I221" s="70"/>
      <c r="J221" s="70"/>
      <c r="K221" s="70"/>
      <c r="L221" s="70"/>
      <c r="M221" s="70"/>
      <c r="N221" s="70"/>
      <c r="O221" s="70"/>
      <c r="P221" s="70"/>
      <c r="Q221" s="70"/>
      <c r="R221" s="70"/>
      <c r="S221" s="70"/>
      <c r="T221" s="70"/>
      <c r="U221" s="70"/>
      <c r="V221" s="70"/>
      <c r="W221" s="70"/>
      <c r="X221" s="70"/>
      <c r="Y221" s="70"/>
      <c r="Z221" s="70"/>
      <c r="AA221" s="70"/>
      <c r="AB221" s="70"/>
    </row>
    <row r="222" spans="1:28" ht="15.75" customHeight="1" x14ac:dyDescent="0.25">
      <c r="A222" s="70"/>
      <c r="B222" s="71"/>
      <c r="C222" s="71"/>
      <c r="D222" s="72"/>
      <c r="E222" s="72"/>
      <c r="F222" s="70"/>
      <c r="G222" s="70"/>
      <c r="H222" s="70"/>
      <c r="I222" s="70"/>
      <c r="J222" s="70"/>
      <c r="K222" s="70"/>
      <c r="L222" s="70"/>
      <c r="M222" s="70"/>
      <c r="N222" s="70"/>
      <c r="O222" s="70"/>
      <c r="P222" s="70"/>
      <c r="Q222" s="70"/>
      <c r="R222" s="70"/>
      <c r="S222" s="70"/>
      <c r="T222" s="70"/>
      <c r="U222" s="70"/>
      <c r="V222" s="70"/>
      <c r="W222" s="70"/>
      <c r="X222" s="70"/>
      <c r="Y222" s="70"/>
      <c r="Z222" s="70"/>
      <c r="AA222" s="70"/>
      <c r="AB222" s="70"/>
    </row>
    <row r="223" spans="1:28" ht="15.75" customHeight="1" x14ac:dyDescent="0.25">
      <c r="A223" s="70"/>
      <c r="B223" s="71"/>
      <c r="C223" s="71"/>
      <c r="D223" s="72"/>
      <c r="E223" s="72"/>
      <c r="F223" s="70"/>
      <c r="G223" s="70"/>
      <c r="H223" s="70"/>
      <c r="I223" s="70"/>
      <c r="J223" s="70"/>
      <c r="K223" s="70"/>
      <c r="L223" s="70"/>
      <c r="M223" s="70"/>
      <c r="N223" s="70"/>
      <c r="O223" s="70"/>
      <c r="P223" s="70"/>
      <c r="Q223" s="70"/>
      <c r="R223" s="70"/>
      <c r="S223" s="70"/>
      <c r="T223" s="70"/>
      <c r="U223" s="70"/>
      <c r="V223" s="70"/>
      <c r="W223" s="70"/>
      <c r="X223" s="70"/>
      <c r="Y223" s="70"/>
      <c r="Z223" s="70"/>
      <c r="AA223" s="70"/>
      <c r="AB223" s="70"/>
    </row>
    <row r="224" spans="1:28" ht="15.75" customHeight="1" x14ac:dyDescent="0.25">
      <c r="A224" s="70"/>
      <c r="B224" s="71"/>
      <c r="C224" s="71"/>
      <c r="D224" s="72"/>
      <c r="E224" s="72"/>
      <c r="F224" s="70"/>
      <c r="G224" s="70"/>
      <c r="H224" s="70"/>
      <c r="I224" s="70"/>
      <c r="J224" s="70"/>
      <c r="K224" s="70"/>
      <c r="L224" s="70"/>
      <c r="M224" s="70"/>
      <c r="N224" s="70"/>
      <c r="O224" s="70"/>
      <c r="P224" s="70"/>
      <c r="Q224" s="70"/>
      <c r="R224" s="70"/>
      <c r="S224" s="70"/>
      <c r="T224" s="70"/>
      <c r="U224" s="70"/>
      <c r="V224" s="70"/>
      <c r="W224" s="70"/>
      <c r="X224" s="70"/>
      <c r="Y224" s="70"/>
      <c r="Z224" s="70"/>
      <c r="AA224" s="70"/>
      <c r="AB224" s="70"/>
    </row>
    <row r="225" spans="1:28" ht="15.75" customHeight="1" x14ac:dyDescent="0.25">
      <c r="A225" s="70"/>
      <c r="B225" s="71"/>
      <c r="C225" s="71"/>
      <c r="D225" s="72"/>
      <c r="E225" s="72"/>
      <c r="F225" s="70"/>
      <c r="G225" s="70"/>
      <c r="H225" s="70"/>
      <c r="I225" s="70"/>
      <c r="J225" s="70"/>
      <c r="K225" s="70"/>
      <c r="L225" s="70"/>
      <c r="M225" s="70"/>
      <c r="N225" s="70"/>
      <c r="O225" s="70"/>
      <c r="P225" s="70"/>
      <c r="Q225" s="70"/>
      <c r="R225" s="70"/>
      <c r="S225" s="70"/>
      <c r="T225" s="70"/>
      <c r="U225" s="70"/>
      <c r="V225" s="70"/>
      <c r="W225" s="70"/>
      <c r="X225" s="70"/>
      <c r="Y225" s="70"/>
      <c r="Z225" s="70"/>
      <c r="AA225" s="70"/>
      <c r="AB225" s="70"/>
    </row>
    <row r="226" spans="1:28" ht="15.75" customHeight="1" x14ac:dyDescent="0.25">
      <c r="A226" s="70"/>
      <c r="B226" s="71"/>
      <c r="C226" s="71"/>
      <c r="D226" s="72"/>
      <c r="E226" s="72"/>
      <c r="F226" s="70"/>
      <c r="G226" s="70"/>
      <c r="H226" s="70"/>
      <c r="I226" s="70"/>
      <c r="J226" s="70"/>
      <c r="K226" s="70"/>
      <c r="L226" s="70"/>
      <c r="M226" s="70"/>
      <c r="N226" s="70"/>
      <c r="O226" s="70"/>
      <c r="P226" s="70"/>
      <c r="Q226" s="70"/>
      <c r="R226" s="70"/>
      <c r="S226" s="70"/>
      <c r="T226" s="70"/>
      <c r="U226" s="70"/>
      <c r="V226" s="70"/>
      <c r="W226" s="70"/>
      <c r="X226" s="70"/>
      <c r="Y226" s="70"/>
      <c r="Z226" s="70"/>
      <c r="AA226" s="70"/>
      <c r="AB226" s="70"/>
    </row>
    <row r="227" spans="1:28" ht="15.75" customHeight="1" x14ac:dyDescent="0.25">
      <c r="A227" s="70"/>
      <c r="B227" s="71"/>
      <c r="C227" s="71"/>
      <c r="D227" s="72"/>
      <c r="E227" s="72"/>
      <c r="F227" s="70"/>
      <c r="G227" s="70"/>
      <c r="H227" s="70"/>
      <c r="I227" s="70"/>
      <c r="J227" s="70"/>
      <c r="K227" s="70"/>
      <c r="L227" s="70"/>
      <c r="M227" s="70"/>
      <c r="N227" s="70"/>
      <c r="O227" s="70"/>
      <c r="P227" s="70"/>
      <c r="Q227" s="70"/>
      <c r="R227" s="70"/>
      <c r="S227" s="70"/>
      <c r="T227" s="70"/>
      <c r="U227" s="70"/>
      <c r="V227" s="70"/>
      <c r="W227" s="70"/>
      <c r="X227" s="70"/>
      <c r="Y227" s="70"/>
      <c r="Z227" s="70"/>
      <c r="AA227" s="70"/>
      <c r="AB227" s="70"/>
    </row>
    <row r="228" spans="1:28" ht="15.75" customHeight="1" x14ac:dyDescent="0.25">
      <c r="A228" s="70"/>
      <c r="B228" s="71"/>
      <c r="C228" s="71"/>
      <c r="D228" s="72"/>
      <c r="E228" s="72"/>
      <c r="F228" s="70"/>
      <c r="G228" s="70"/>
      <c r="H228" s="70"/>
      <c r="I228" s="70"/>
      <c r="J228" s="70"/>
      <c r="K228" s="70"/>
      <c r="L228" s="70"/>
      <c r="M228" s="70"/>
      <c r="N228" s="70"/>
      <c r="O228" s="70"/>
      <c r="P228" s="70"/>
      <c r="Q228" s="70"/>
      <c r="R228" s="70"/>
      <c r="S228" s="70"/>
      <c r="T228" s="70"/>
      <c r="U228" s="70"/>
      <c r="V228" s="70"/>
      <c r="W228" s="70"/>
      <c r="X228" s="70"/>
      <c r="Y228" s="70"/>
      <c r="Z228" s="70"/>
      <c r="AA228" s="70"/>
      <c r="AB228" s="70"/>
    </row>
    <row r="229" spans="1:28" ht="15.75" customHeight="1" x14ac:dyDescent="0.25">
      <c r="A229" s="70"/>
      <c r="B229" s="71"/>
      <c r="C229" s="71"/>
      <c r="D229" s="72"/>
      <c r="E229" s="72"/>
      <c r="F229" s="70"/>
      <c r="G229" s="70"/>
      <c r="H229" s="70"/>
      <c r="I229" s="70"/>
      <c r="J229" s="70"/>
      <c r="K229" s="70"/>
      <c r="L229" s="70"/>
      <c r="M229" s="70"/>
      <c r="N229" s="70"/>
      <c r="O229" s="70"/>
      <c r="P229" s="70"/>
      <c r="Q229" s="70"/>
      <c r="R229" s="70"/>
      <c r="S229" s="70"/>
      <c r="T229" s="70"/>
      <c r="U229" s="70"/>
      <c r="V229" s="70"/>
      <c r="W229" s="70"/>
      <c r="X229" s="70"/>
      <c r="Y229" s="70"/>
      <c r="Z229" s="70"/>
      <c r="AA229" s="70"/>
      <c r="AB229" s="70"/>
    </row>
    <row r="230" spans="1:28" ht="15.75" customHeight="1" x14ac:dyDescent="0.25">
      <c r="A230" s="70"/>
      <c r="B230" s="71"/>
      <c r="C230" s="71"/>
      <c r="D230" s="72"/>
      <c r="E230" s="72"/>
      <c r="F230" s="70"/>
      <c r="G230" s="70"/>
      <c r="H230" s="70"/>
      <c r="I230" s="70"/>
      <c r="J230" s="70"/>
      <c r="K230" s="70"/>
      <c r="L230" s="70"/>
      <c r="M230" s="70"/>
      <c r="N230" s="70"/>
      <c r="O230" s="70"/>
      <c r="P230" s="70"/>
      <c r="Q230" s="70"/>
      <c r="R230" s="70"/>
      <c r="S230" s="70"/>
      <c r="T230" s="70"/>
      <c r="U230" s="70"/>
      <c r="V230" s="70"/>
      <c r="W230" s="70"/>
      <c r="X230" s="70"/>
      <c r="Y230" s="70"/>
      <c r="Z230" s="70"/>
      <c r="AA230" s="70"/>
      <c r="AB230" s="70"/>
    </row>
    <row r="231" spans="1:28" ht="15.75" customHeight="1" x14ac:dyDescent="0.25">
      <c r="A231" s="70"/>
      <c r="B231" s="71"/>
      <c r="C231" s="71"/>
      <c r="D231" s="72"/>
      <c r="E231" s="72"/>
      <c r="F231" s="70"/>
      <c r="G231" s="70"/>
      <c r="H231" s="70"/>
      <c r="I231" s="70"/>
      <c r="J231" s="70"/>
      <c r="K231" s="70"/>
      <c r="L231" s="70"/>
      <c r="M231" s="70"/>
      <c r="N231" s="70"/>
      <c r="O231" s="70"/>
      <c r="P231" s="70"/>
      <c r="Q231" s="70"/>
      <c r="R231" s="70"/>
      <c r="S231" s="70"/>
      <c r="T231" s="70"/>
      <c r="U231" s="70"/>
      <c r="V231" s="70"/>
      <c r="W231" s="70"/>
      <c r="X231" s="70"/>
      <c r="Y231" s="70"/>
      <c r="Z231" s="70"/>
      <c r="AA231" s="70"/>
      <c r="AB231" s="70"/>
    </row>
    <row r="232" spans="1:28" ht="15.75" customHeight="1" x14ac:dyDescent="0.25">
      <c r="A232" s="70"/>
      <c r="B232" s="71"/>
      <c r="C232" s="71"/>
      <c r="D232" s="72"/>
      <c r="E232" s="72"/>
      <c r="F232" s="70"/>
      <c r="G232" s="70"/>
      <c r="H232" s="70"/>
      <c r="I232" s="70"/>
      <c r="J232" s="70"/>
      <c r="K232" s="70"/>
      <c r="L232" s="70"/>
      <c r="M232" s="70"/>
      <c r="N232" s="70"/>
      <c r="O232" s="70"/>
      <c r="P232" s="70"/>
      <c r="Q232" s="70"/>
      <c r="R232" s="70"/>
      <c r="S232" s="70"/>
      <c r="T232" s="70"/>
      <c r="U232" s="70"/>
      <c r="V232" s="70"/>
      <c r="W232" s="70"/>
      <c r="X232" s="70"/>
      <c r="Y232" s="70"/>
      <c r="Z232" s="70"/>
      <c r="AA232" s="70"/>
      <c r="AB232" s="70"/>
    </row>
    <row r="233" spans="1:28" ht="15.75" customHeight="1" x14ac:dyDescent="0.25">
      <c r="A233" s="70"/>
      <c r="B233" s="71"/>
      <c r="C233" s="71"/>
      <c r="D233" s="72"/>
      <c r="E233" s="72"/>
      <c r="F233" s="70"/>
      <c r="G233" s="70"/>
      <c r="H233" s="70"/>
      <c r="I233" s="70"/>
      <c r="J233" s="70"/>
      <c r="K233" s="70"/>
      <c r="L233" s="70"/>
      <c r="M233" s="70"/>
      <c r="N233" s="70"/>
      <c r="O233" s="70"/>
      <c r="P233" s="70"/>
      <c r="Q233" s="70"/>
      <c r="R233" s="70"/>
      <c r="S233" s="70"/>
      <c r="T233" s="70"/>
      <c r="U233" s="70"/>
      <c r="V233" s="70"/>
      <c r="W233" s="70"/>
      <c r="X233" s="70"/>
      <c r="Y233" s="70"/>
      <c r="Z233" s="70"/>
      <c r="AA233" s="70"/>
      <c r="AB233" s="70"/>
    </row>
    <row r="234" spans="1:28" ht="15.75" customHeight="1" x14ac:dyDescent="0.25">
      <c r="A234" s="70"/>
      <c r="B234" s="71"/>
      <c r="C234" s="71"/>
      <c r="D234" s="72"/>
      <c r="E234" s="72"/>
      <c r="F234" s="70"/>
      <c r="G234" s="70"/>
      <c r="H234" s="70"/>
      <c r="I234" s="70"/>
      <c r="J234" s="70"/>
      <c r="K234" s="70"/>
      <c r="L234" s="70"/>
      <c r="M234" s="70"/>
      <c r="N234" s="70"/>
      <c r="O234" s="70"/>
      <c r="P234" s="70"/>
      <c r="Q234" s="70"/>
      <c r="R234" s="70"/>
      <c r="S234" s="70"/>
      <c r="T234" s="70"/>
      <c r="U234" s="70"/>
      <c r="V234" s="70"/>
      <c r="W234" s="70"/>
      <c r="X234" s="70"/>
      <c r="Y234" s="70"/>
      <c r="Z234" s="70"/>
      <c r="AA234" s="70"/>
      <c r="AB234" s="70"/>
    </row>
    <row r="235" spans="1:28" ht="15.75" customHeight="1" x14ac:dyDescent="0.25">
      <c r="A235" s="70"/>
      <c r="B235" s="71"/>
      <c r="C235" s="71"/>
      <c r="D235" s="72"/>
      <c r="E235" s="72"/>
      <c r="F235" s="70"/>
      <c r="G235" s="70"/>
      <c r="H235" s="70"/>
      <c r="I235" s="70"/>
      <c r="J235" s="70"/>
      <c r="K235" s="70"/>
      <c r="L235" s="70"/>
      <c r="M235" s="70"/>
      <c r="N235" s="70"/>
      <c r="O235" s="70"/>
      <c r="P235" s="70"/>
      <c r="Q235" s="70"/>
      <c r="R235" s="70"/>
      <c r="S235" s="70"/>
      <c r="T235" s="70"/>
      <c r="U235" s="70"/>
      <c r="V235" s="70"/>
      <c r="W235" s="70"/>
      <c r="X235" s="70"/>
      <c r="Y235" s="70"/>
      <c r="Z235" s="70"/>
      <c r="AA235" s="70"/>
      <c r="AB235" s="70"/>
    </row>
    <row r="236" spans="1:28" ht="15.75" customHeight="1" x14ac:dyDescent="0.25">
      <c r="A236" s="70"/>
      <c r="B236" s="71"/>
      <c r="C236" s="71"/>
      <c r="D236" s="72"/>
      <c r="E236" s="72"/>
      <c r="F236" s="70"/>
      <c r="G236" s="70"/>
      <c r="H236" s="70"/>
      <c r="I236" s="70"/>
      <c r="J236" s="70"/>
      <c r="K236" s="70"/>
      <c r="L236" s="70"/>
      <c r="M236" s="70"/>
      <c r="N236" s="70"/>
      <c r="O236" s="70"/>
      <c r="P236" s="70"/>
      <c r="Q236" s="70"/>
      <c r="R236" s="70"/>
      <c r="S236" s="70"/>
      <c r="T236" s="70"/>
      <c r="U236" s="70"/>
      <c r="V236" s="70"/>
      <c r="W236" s="70"/>
      <c r="X236" s="70"/>
      <c r="Y236" s="70"/>
      <c r="Z236" s="70"/>
      <c r="AA236" s="70"/>
      <c r="AB236" s="70"/>
    </row>
    <row r="237" spans="1:28" ht="15.75" customHeight="1" x14ac:dyDescent="0.25">
      <c r="A237" s="70"/>
      <c r="B237" s="71"/>
      <c r="C237" s="71"/>
      <c r="D237" s="72"/>
      <c r="E237" s="72"/>
      <c r="F237" s="70"/>
      <c r="G237" s="70"/>
      <c r="H237" s="70"/>
      <c r="I237" s="70"/>
      <c r="J237" s="70"/>
      <c r="K237" s="70"/>
      <c r="L237" s="70"/>
      <c r="M237" s="70"/>
      <c r="N237" s="70"/>
      <c r="O237" s="70"/>
      <c r="P237" s="70"/>
      <c r="Q237" s="70"/>
      <c r="R237" s="70"/>
      <c r="S237" s="70"/>
      <c r="T237" s="70"/>
      <c r="U237" s="70"/>
      <c r="V237" s="70"/>
      <c r="W237" s="70"/>
      <c r="X237" s="70"/>
      <c r="Y237" s="70"/>
      <c r="Z237" s="70"/>
      <c r="AA237" s="70"/>
      <c r="AB237" s="70"/>
    </row>
    <row r="238" spans="1:28" ht="15.75" customHeight="1" x14ac:dyDescent="0.25">
      <c r="A238" s="70"/>
      <c r="B238" s="71"/>
      <c r="C238" s="71"/>
      <c r="D238" s="72"/>
      <c r="E238" s="72"/>
      <c r="F238" s="70"/>
      <c r="G238" s="70"/>
      <c r="H238" s="70"/>
      <c r="I238" s="70"/>
      <c r="J238" s="70"/>
      <c r="K238" s="70"/>
      <c r="L238" s="70"/>
      <c r="M238" s="70"/>
      <c r="N238" s="70"/>
      <c r="O238" s="70"/>
      <c r="P238" s="70"/>
      <c r="Q238" s="70"/>
      <c r="R238" s="70"/>
      <c r="S238" s="70"/>
      <c r="T238" s="70"/>
      <c r="U238" s="70"/>
      <c r="V238" s="70"/>
      <c r="W238" s="70"/>
      <c r="X238" s="70"/>
      <c r="Y238" s="70"/>
      <c r="Z238" s="70"/>
      <c r="AA238" s="70"/>
      <c r="AB238" s="70"/>
    </row>
    <row r="239" spans="1:28" ht="15.75" customHeight="1" x14ac:dyDescent="0.25">
      <c r="A239" s="70"/>
      <c r="B239" s="71"/>
      <c r="C239" s="71"/>
      <c r="D239" s="72"/>
      <c r="E239" s="72"/>
      <c r="F239" s="70"/>
      <c r="G239" s="70"/>
      <c r="H239" s="70"/>
      <c r="I239" s="70"/>
      <c r="J239" s="70"/>
      <c r="K239" s="70"/>
      <c r="L239" s="70"/>
      <c r="M239" s="70"/>
      <c r="N239" s="70"/>
      <c r="O239" s="70"/>
      <c r="P239" s="70"/>
      <c r="Q239" s="70"/>
      <c r="R239" s="70"/>
      <c r="S239" s="70"/>
      <c r="T239" s="70"/>
      <c r="U239" s="70"/>
      <c r="V239" s="70"/>
      <c r="W239" s="70"/>
      <c r="X239" s="70"/>
      <c r="Y239" s="70"/>
      <c r="Z239" s="70"/>
      <c r="AA239" s="70"/>
      <c r="AB239" s="70"/>
    </row>
    <row r="240" spans="1:28" ht="15.75" customHeight="1" x14ac:dyDescent="0.25">
      <c r="A240" s="70"/>
      <c r="B240" s="71"/>
      <c r="C240" s="71"/>
      <c r="D240" s="72"/>
      <c r="E240" s="72"/>
      <c r="F240" s="70"/>
      <c r="G240" s="70"/>
      <c r="H240" s="70"/>
      <c r="I240" s="70"/>
      <c r="J240" s="70"/>
      <c r="K240" s="70"/>
      <c r="L240" s="70"/>
      <c r="M240" s="70"/>
      <c r="N240" s="70"/>
      <c r="O240" s="70"/>
      <c r="P240" s="70"/>
      <c r="Q240" s="70"/>
      <c r="R240" s="70"/>
      <c r="S240" s="70"/>
      <c r="T240" s="70"/>
      <c r="U240" s="70"/>
      <c r="V240" s="70"/>
      <c r="W240" s="70"/>
      <c r="X240" s="70"/>
      <c r="Y240" s="70"/>
      <c r="Z240" s="70"/>
      <c r="AA240" s="70"/>
      <c r="AB240" s="70"/>
    </row>
    <row r="241" spans="1:28" ht="15.75" customHeight="1" x14ac:dyDescent="0.25">
      <c r="A241" s="70"/>
      <c r="B241" s="71"/>
      <c r="C241" s="71"/>
      <c r="D241" s="72"/>
      <c r="E241" s="72"/>
      <c r="F241" s="70"/>
      <c r="G241" s="70"/>
      <c r="H241" s="70"/>
      <c r="I241" s="70"/>
      <c r="J241" s="70"/>
      <c r="K241" s="70"/>
      <c r="L241" s="70"/>
      <c r="M241" s="70"/>
      <c r="N241" s="70"/>
      <c r="O241" s="70"/>
      <c r="P241" s="70"/>
      <c r="Q241" s="70"/>
      <c r="R241" s="70"/>
      <c r="S241" s="70"/>
      <c r="T241" s="70"/>
      <c r="U241" s="70"/>
      <c r="V241" s="70"/>
      <c r="W241" s="70"/>
      <c r="X241" s="70"/>
      <c r="Y241" s="70"/>
      <c r="Z241" s="70"/>
      <c r="AA241" s="70"/>
      <c r="AB241" s="70"/>
    </row>
    <row r="242" spans="1:28" ht="15.75" customHeight="1" x14ac:dyDescent="0.25">
      <c r="A242" s="70"/>
      <c r="B242" s="71"/>
      <c r="C242" s="71"/>
      <c r="D242" s="72"/>
      <c r="E242" s="72"/>
      <c r="F242" s="70"/>
      <c r="G242" s="70"/>
      <c r="H242" s="70"/>
      <c r="I242" s="70"/>
      <c r="J242" s="70"/>
      <c r="K242" s="70"/>
      <c r="L242" s="70"/>
      <c r="M242" s="70"/>
      <c r="N242" s="70"/>
      <c r="O242" s="70"/>
      <c r="P242" s="70"/>
      <c r="Q242" s="70"/>
      <c r="R242" s="70"/>
      <c r="S242" s="70"/>
      <c r="T242" s="70"/>
      <c r="U242" s="70"/>
      <c r="V242" s="70"/>
      <c r="W242" s="70"/>
      <c r="X242" s="70"/>
      <c r="Y242" s="70"/>
      <c r="Z242" s="70"/>
      <c r="AA242" s="70"/>
      <c r="AB242" s="70"/>
    </row>
    <row r="243" spans="1:28" ht="15.75" customHeight="1" x14ac:dyDescent="0.25">
      <c r="A243" s="70"/>
      <c r="B243" s="71"/>
      <c r="C243" s="71"/>
      <c r="D243" s="72"/>
      <c r="E243" s="72"/>
      <c r="F243" s="70"/>
      <c r="G243" s="70"/>
      <c r="H243" s="70"/>
      <c r="I243" s="70"/>
      <c r="J243" s="70"/>
      <c r="K243" s="70"/>
      <c r="L243" s="70"/>
      <c r="M243" s="70"/>
      <c r="N243" s="70"/>
      <c r="O243" s="70"/>
      <c r="P243" s="70"/>
      <c r="Q243" s="70"/>
      <c r="R243" s="70"/>
      <c r="S243" s="70"/>
      <c r="T243" s="70"/>
      <c r="U243" s="70"/>
      <c r="V243" s="70"/>
      <c r="W243" s="70"/>
      <c r="X243" s="70"/>
      <c r="Y243" s="70"/>
      <c r="Z243" s="70"/>
      <c r="AA243" s="70"/>
      <c r="AB243" s="70"/>
    </row>
    <row r="244" spans="1:28" ht="15.75" customHeight="1" x14ac:dyDescent="0.25">
      <c r="A244" s="70"/>
      <c r="B244" s="71"/>
      <c r="C244" s="71"/>
      <c r="D244" s="72"/>
      <c r="E244" s="72"/>
      <c r="F244" s="70"/>
      <c r="G244" s="70"/>
      <c r="H244" s="70"/>
      <c r="I244" s="70"/>
      <c r="J244" s="70"/>
      <c r="K244" s="70"/>
      <c r="L244" s="70"/>
      <c r="M244" s="70"/>
      <c r="N244" s="70"/>
      <c r="O244" s="70"/>
      <c r="P244" s="70"/>
      <c r="Q244" s="70"/>
      <c r="R244" s="70"/>
      <c r="S244" s="70"/>
      <c r="T244" s="70"/>
      <c r="U244" s="70"/>
      <c r="V244" s="70"/>
      <c r="W244" s="70"/>
      <c r="X244" s="70"/>
      <c r="Y244" s="70"/>
      <c r="Z244" s="70"/>
      <c r="AA244" s="70"/>
      <c r="AB244" s="70"/>
    </row>
    <row r="245" spans="1:28" ht="15.75" customHeight="1" x14ac:dyDescent="0.25">
      <c r="A245" s="70"/>
      <c r="B245" s="71"/>
      <c r="C245" s="71"/>
      <c r="D245" s="72"/>
      <c r="E245" s="72"/>
      <c r="F245" s="70"/>
      <c r="G245" s="70"/>
      <c r="H245" s="70"/>
      <c r="I245" s="70"/>
      <c r="J245" s="70"/>
      <c r="K245" s="70"/>
      <c r="L245" s="70"/>
      <c r="M245" s="70"/>
      <c r="N245" s="70"/>
      <c r="O245" s="70"/>
      <c r="P245" s="70"/>
      <c r="Q245" s="70"/>
      <c r="R245" s="70"/>
      <c r="S245" s="70"/>
      <c r="T245" s="70"/>
      <c r="U245" s="70"/>
      <c r="V245" s="70"/>
      <c r="W245" s="70"/>
      <c r="X245" s="70"/>
      <c r="Y245" s="70"/>
      <c r="Z245" s="70"/>
      <c r="AA245" s="70"/>
      <c r="AB245" s="70"/>
    </row>
    <row r="246" spans="1:28" ht="15.75" customHeight="1" x14ac:dyDescent="0.25">
      <c r="A246" s="70"/>
      <c r="B246" s="71"/>
      <c r="C246" s="71"/>
      <c r="D246" s="72"/>
      <c r="E246" s="72"/>
      <c r="F246" s="70"/>
      <c r="G246" s="70"/>
      <c r="H246" s="70"/>
      <c r="I246" s="70"/>
      <c r="J246" s="70"/>
      <c r="K246" s="70"/>
      <c r="L246" s="70"/>
      <c r="M246" s="70"/>
      <c r="N246" s="70"/>
      <c r="O246" s="70"/>
      <c r="P246" s="70"/>
      <c r="Q246" s="70"/>
      <c r="R246" s="70"/>
      <c r="S246" s="70"/>
      <c r="T246" s="70"/>
      <c r="U246" s="70"/>
      <c r="V246" s="70"/>
      <c r="W246" s="70"/>
      <c r="X246" s="70"/>
      <c r="Y246" s="70"/>
      <c r="Z246" s="70"/>
      <c r="AA246" s="70"/>
      <c r="AB246" s="70"/>
    </row>
    <row r="247" spans="1:28" ht="15.75" customHeight="1" x14ac:dyDescent="0.25">
      <c r="A247" s="70"/>
      <c r="B247" s="71"/>
      <c r="C247" s="71"/>
      <c r="D247" s="72"/>
      <c r="E247" s="72"/>
      <c r="F247" s="70"/>
      <c r="G247" s="70"/>
      <c r="H247" s="70"/>
      <c r="I247" s="70"/>
      <c r="J247" s="70"/>
      <c r="K247" s="70"/>
      <c r="L247" s="70"/>
      <c r="M247" s="70"/>
      <c r="N247" s="70"/>
      <c r="O247" s="70"/>
      <c r="P247" s="70"/>
      <c r="Q247" s="70"/>
      <c r="R247" s="70"/>
      <c r="S247" s="70"/>
      <c r="T247" s="70"/>
      <c r="U247" s="70"/>
      <c r="V247" s="70"/>
      <c r="W247" s="70"/>
      <c r="X247" s="70"/>
      <c r="Y247" s="70"/>
      <c r="Z247" s="70"/>
      <c r="AA247" s="70"/>
      <c r="AB247" s="70"/>
    </row>
    <row r="248" spans="1:28" ht="15.75" customHeight="1" x14ac:dyDescent="0.25">
      <c r="A248" s="70"/>
      <c r="B248" s="71"/>
      <c r="C248" s="71"/>
      <c r="D248" s="72"/>
      <c r="E248" s="72"/>
      <c r="F248" s="70"/>
      <c r="G248" s="70"/>
      <c r="H248" s="70"/>
      <c r="I248" s="70"/>
      <c r="J248" s="70"/>
      <c r="K248" s="70"/>
      <c r="L248" s="70"/>
      <c r="M248" s="70"/>
      <c r="N248" s="70"/>
      <c r="O248" s="70"/>
      <c r="P248" s="70"/>
      <c r="Q248" s="70"/>
      <c r="R248" s="70"/>
      <c r="S248" s="70"/>
      <c r="T248" s="70"/>
      <c r="U248" s="70"/>
      <c r="V248" s="70"/>
      <c r="W248" s="70"/>
      <c r="X248" s="70"/>
      <c r="Y248" s="70"/>
      <c r="Z248" s="70"/>
      <c r="AA248" s="70"/>
      <c r="AB248" s="70"/>
    </row>
    <row r="249" spans="1:28" ht="15.75" customHeight="1" x14ac:dyDescent="0.25">
      <c r="A249" s="70"/>
      <c r="B249" s="71"/>
      <c r="C249" s="71"/>
      <c r="D249" s="72"/>
      <c r="E249" s="72"/>
      <c r="F249" s="70"/>
      <c r="G249" s="70"/>
      <c r="H249" s="70"/>
      <c r="I249" s="70"/>
      <c r="J249" s="70"/>
      <c r="K249" s="70"/>
      <c r="L249" s="70"/>
      <c r="M249" s="70"/>
      <c r="N249" s="70"/>
      <c r="O249" s="70"/>
      <c r="P249" s="70"/>
      <c r="Q249" s="70"/>
      <c r="R249" s="70"/>
      <c r="S249" s="70"/>
      <c r="T249" s="70"/>
      <c r="U249" s="70"/>
      <c r="V249" s="70"/>
      <c r="W249" s="70"/>
      <c r="X249" s="70"/>
      <c r="Y249" s="70"/>
      <c r="Z249" s="70"/>
      <c r="AA249" s="70"/>
      <c r="AB249" s="70"/>
    </row>
    <row r="250" spans="1:28" ht="15.75" customHeight="1" x14ac:dyDescent="0.25">
      <c r="A250" s="70"/>
      <c r="B250" s="71"/>
      <c r="C250" s="71"/>
      <c r="D250" s="72"/>
      <c r="E250" s="72"/>
      <c r="F250" s="70"/>
      <c r="G250" s="70"/>
      <c r="H250" s="70"/>
      <c r="I250" s="70"/>
      <c r="J250" s="70"/>
      <c r="K250" s="70"/>
      <c r="L250" s="70"/>
      <c r="M250" s="70"/>
      <c r="N250" s="70"/>
      <c r="O250" s="70"/>
      <c r="P250" s="70"/>
      <c r="Q250" s="70"/>
      <c r="R250" s="70"/>
      <c r="S250" s="70"/>
      <c r="T250" s="70"/>
      <c r="U250" s="70"/>
      <c r="V250" s="70"/>
      <c r="W250" s="70"/>
      <c r="X250" s="70"/>
      <c r="Y250" s="70"/>
      <c r="Z250" s="70"/>
      <c r="AA250" s="70"/>
      <c r="AB250" s="70"/>
    </row>
    <row r="251" spans="1:28" ht="15.75" customHeight="1" x14ac:dyDescent="0.25">
      <c r="A251" s="70"/>
      <c r="B251" s="71"/>
      <c r="C251" s="71"/>
      <c r="D251" s="72"/>
      <c r="E251" s="72"/>
      <c r="F251" s="70"/>
      <c r="G251" s="70"/>
      <c r="H251" s="70"/>
      <c r="I251" s="70"/>
      <c r="J251" s="70"/>
      <c r="K251" s="70"/>
      <c r="L251" s="70"/>
      <c r="M251" s="70"/>
      <c r="N251" s="70"/>
      <c r="O251" s="70"/>
      <c r="P251" s="70"/>
      <c r="Q251" s="70"/>
      <c r="R251" s="70"/>
      <c r="S251" s="70"/>
      <c r="T251" s="70"/>
      <c r="U251" s="70"/>
      <c r="V251" s="70"/>
      <c r="W251" s="70"/>
      <c r="X251" s="70"/>
      <c r="Y251" s="70"/>
      <c r="Z251" s="70"/>
      <c r="AA251" s="70"/>
      <c r="AB251" s="70"/>
    </row>
    <row r="252" spans="1:28" ht="15.75" customHeight="1" x14ac:dyDescent="0.25">
      <c r="A252" s="70"/>
      <c r="B252" s="71"/>
      <c r="C252" s="71"/>
      <c r="D252" s="72"/>
      <c r="E252" s="72"/>
      <c r="F252" s="70"/>
      <c r="G252" s="70"/>
      <c r="H252" s="70"/>
      <c r="I252" s="70"/>
      <c r="J252" s="70"/>
      <c r="K252" s="70"/>
      <c r="L252" s="70"/>
      <c r="M252" s="70"/>
      <c r="N252" s="70"/>
      <c r="O252" s="70"/>
      <c r="P252" s="70"/>
      <c r="Q252" s="70"/>
      <c r="R252" s="70"/>
      <c r="S252" s="70"/>
      <c r="T252" s="70"/>
      <c r="U252" s="70"/>
      <c r="V252" s="70"/>
      <c r="W252" s="70"/>
      <c r="X252" s="70"/>
      <c r="Y252" s="70"/>
      <c r="Z252" s="70"/>
      <c r="AA252" s="70"/>
      <c r="AB252" s="70"/>
    </row>
    <row r="253" spans="1:28" ht="15.75" customHeight="1" x14ac:dyDescent="0.25">
      <c r="A253" s="70"/>
      <c r="B253" s="71"/>
      <c r="C253" s="71"/>
      <c r="D253" s="72"/>
      <c r="E253" s="72"/>
      <c r="F253" s="70"/>
      <c r="G253" s="70"/>
      <c r="H253" s="70"/>
      <c r="I253" s="70"/>
      <c r="J253" s="70"/>
      <c r="K253" s="70"/>
      <c r="L253" s="70"/>
      <c r="M253" s="70"/>
      <c r="N253" s="70"/>
      <c r="O253" s="70"/>
      <c r="P253" s="70"/>
      <c r="Q253" s="70"/>
      <c r="R253" s="70"/>
      <c r="S253" s="70"/>
      <c r="T253" s="70"/>
      <c r="U253" s="70"/>
      <c r="V253" s="70"/>
      <c r="W253" s="70"/>
      <c r="X253" s="70"/>
      <c r="Y253" s="70"/>
      <c r="Z253" s="70"/>
      <c r="AA253" s="70"/>
      <c r="AB253" s="70"/>
    </row>
    <row r="254" spans="1:28" ht="15.75" customHeight="1" x14ac:dyDescent="0.25">
      <c r="A254" s="70"/>
      <c r="B254" s="71"/>
      <c r="C254" s="71"/>
      <c r="D254" s="72"/>
      <c r="E254" s="72"/>
      <c r="F254" s="70"/>
      <c r="G254" s="70"/>
      <c r="H254" s="70"/>
      <c r="I254" s="70"/>
      <c r="J254" s="70"/>
      <c r="K254" s="70"/>
      <c r="L254" s="70"/>
      <c r="M254" s="70"/>
      <c r="N254" s="70"/>
      <c r="O254" s="70"/>
      <c r="P254" s="70"/>
      <c r="Q254" s="70"/>
      <c r="R254" s="70"/>
      <c r="S254" s="70"/>
      <c r="T254" s="70"/>
      <c r="U254" s="70"/>
      <c r="V254" s="70"/>
      <c r="W254" s="70"/>
      <c r="X254" s="70"/>
      <c r="Y254" s="70"/>
      <c r="Z254" s="70"/>
      <c r="AA254" s="70"/>
      <c r="AB254" s="70"/>
    </row>
    <row r="255" spans="1:28" ht="15.75" customHeight="1" x14ac:dyDescent="0.25">
      <c r="A255" s="70"/>
      <c r="B255" s="71"/>
      <c r="C255" s="71"/>
      <c r="D255" s="72"/>
      <c r="E255" s="72"/>
      <c r="F255" s="70"/>
      <c r="G255" s="70"/>
      <c r="H255" s="70"/>
      <c r="I255" s="70"/>
      <c r="J255" s="70"/>
      <c r="K255" s="70"/>
      <c r="L255" s="70"/>
      <c r="M255" s="70"/>
      <c r="N255" s="70"/>
      <c r="O255" s="70"/>
      <c r="P255" s="70"/>
      <c r="Q255" s="70"/>
      <c r="R255" s="70"/>
      <c r="S255" s="70"/>
      <c r="T255" s="70"/>
      <c r="U255" s="70"/>
      <c r="V255" s="70"/>
      <c r="W255" s="70"/>
      <c r="X255" s="70"/>
      <c r="Y255" s="70"/>
      <c r="Z255" s="70"/>
      <c r="AA255" s="70"/>
      <c r="AB255" s="70"/>
    </row>
    <row r="256" spans="1:28" ht="15.75" customHeight="1" x14ac:dyDescent="0.25">
      <c r="A256" s="70"/>
      <c r="B256" s="71"/>
      <c r="C256" s="71"/>
      <c r="D256" s="72"/>
      <c r="E256" s="72"/>
      <c r="F256" s="70"/>
      <c r="G256" s="70"/>
      <c r="H256" s="70"/>
      <c r="I256" s="70"/>
      <c r="J256" s="70"/>
      <c r="K256" s="70"/>
      <c r="L256" s="70"/>
      <c r="M256" s="70"/>
      <c r="N256" s="70"/>
      <c r="O256" s="70"/>
      <c r="P256" s="70"/>
      <c r="Q256" s="70"/>
      <c r="R256" s="70"/>
      <c r="S256" s="70"/>
      <c r="T256" s="70"/>
      <c r="U256" s="70"/>
      <c r="V256" s="70"/>
      <c r="W256" s="70"/>
      <c r="X256" s="70"/>
      <c r="Y256" s="70"/>
      <c r="Z256" s="70"/>
      <c r="AA256" s="70"/>
      <c r="AB256" s="70"/>
    </row>
    <row r="257" spans="1:28" ht="15.75" customHeight="1" x14ac:dyDescent="0.25">
      <c r="A257" s="70"/>
      <c r="B257" s="71"/>
      <c r="C257" s="71"/>
      <c r="D257" s="72"/>
      <c r="E257" s="72"/>
      <c r="F257" s="70"/>
      <c r="G257" s="70"/>
      <c r="H257" s="70"/>
      <c r="I257" s="70"/>
      <c r="J257" s="70"/>
      <c r="K257" s="70"/>
      <c r="L257" s="70"/>
      <c r="M257" s="70"/>
      <c r="N257" s="70"/>
      <c r="O257" s="70"/>
      <c r="P257" s="70"/>
      <c r="Q257" s="70"/>
      <c r="R257" s="70"/>
      <c r="S257" s="70"/>
      <c r="T257" s="70"/>
      <c r="U257" s="70"/>
      <c r="V257" s="70"/>
      <c r="W257" s="70"/>
      <c r="X257" s="70"/>
      <c r="Y257" s="70"/>
      <c r="Z257" s="70"/>
      <c r="AA257" s="70"/>
      <c r="AB257" s="70"/>
    </row>
    <row r="258" spans="1:28" ht="15.75" customHeight="1" x14ac:dyDescent="0.25">
      <c r="A258" s="70"/>
      <c r="B258" s="71"/>
      <c r="C258" s="71"/>
      <c r="D258" s="72"/>
      <c r="E258" s="72"/>
      <c r="F258" s="70"/>
      <c r="G258" s="70"/>
      <c r="H258" s="70"/>
      <c r="I258" s="70"/>
      <c r="J258" s="70"/>
      <c r="K258" s="70"/>
      <c r="L258" s="70"/>
      <c r="M258" s="70"/>
      <c r="N258" s="70"/>
      <c r="O258" s="70"/>
      <c r="P258" s="70"/>
      <c r="Q258" s="70"/>
      <c r="R258" s="70"/>
      <c r="S258" s="70"/>
      <c r="T258" s="70"/>
      <c r="U258" s="70"/>
      <c r="V258" s="70"/>
      <c r="W258" s="70"/>
      <c r="X258" s="70"/>
      <c r="Y258" s="70"/>
      <c r="Z258" s="70"/>
      <c r="AA258" s="70"/>
      <c r="AB258" s="70"/>
    </row>
    <row r="259" spans="1:28" ht="15.75" customHeight="1" x14ac:dyDescent="0.25">
      <c r="A259" s="70"/>
      <c r="B259" s="71"/>
      <c r="C259" s="71"/>
      <c r="D259" s="72"/>
      <c r="E259" s="72"/>
      <c r="F259" s="70"/>
      <c r="G259" s="70"/>
      <c r="H259" s="70"/>
      <c r="I259" s="70"/>
      <c r="J259" s="70"/>
      <c r="K259" s="70"/>
      <c r="L259" s="70"/>
      <c r="M259" s="70"/>
      <c r="N259" s="70"/>
      <c r="O259" s="70"/>
      <c r="P259" s="70"/>
      <c r="Q259" s="70"/>
      <c r="R259" s="70"/>
      <c r="S259" s="70"/>
      <c r="T259" s="70"/>
      <c r="U259" s="70"/>
      <c r="V259" s="70"/>
      <c r="W259" s="70"/>
      <c r="X259" s="70"/>
      <c r="Y259" s="70"/>
      <c r="Z259" s="70"/>
      <c r="AA259" s="70"/>
      <c r="AB259" s="70"/>
    </row>
    <row r="260" spans="1:28" ht="15.75" customHeight="1" x14ac:dyDescent="0.25">
      <c r="A260" s="70"/>
      <c r="B260" s="71"/>
      <c r="C260" s="71"/>
      <c r="D260" s="72"/>
      <c r="E260" s="72"/>
      <c r="F260" s="70"/>
      <c r="G260" s="70"/>
      <c r="H260" s="70"/>
      <c r="I260" s="70"/>
      <c r="J260" s="70"/>
      <c r="K260" s="70"/>
      <c r="L260" s="70"/>
      <c r="M260" s="70"/>
      <c r="N260" s="70"/>
      <c r="O260" s="70"/>
      <c r="P260" s="70"/>
      <c r="Q260" s="70"/>
      <c r="R260" s="70"/>
      <c r="S260" s="70"/>
      <c r="T260" s="70"/>
      <c r="U260" s="70"/>
      <c r="V260" s="70"/>
      <c r="W260" s="70"/>
      <c r="X260" s="70"/>
      <c r="Y260" s="70"/>
      <c r="Z260" s="70"/>
      <c r="AA260" s="70"/>
      <c r="AB260" s="70"/>
    </row>
    <row r="261" spans="1:28" ht="15.75" customHeight="1" x14ac:dyDescent="0.25">
      <c r="A261" s="70"/>
      <c r="B261" s="71"/>
      <c r="C261" s="71"/>
      <c r="D261" s="72"/>
      <c r="E261" s="72"/>
      <c r="F261" s="70"/>
      <c r="G261" s="70"/>
      <c r="H261" s="70"/>
      <c r="I261" s="70"/>
      <c r="J261" s="70"/>
      <c r="K261" s="70"/>
      <c r="L261" s="70"/>
      <c r="M261" s="70"/>
      <c r="N261" s="70"/>
      <c r="O261" s="70"/>
      <c r="P261" s="70"/>
      <c r="Q261" s="70"/>
      <c r="R261" s="70"/>
      <c r="S261" s="70"/>
      <c r="T261" s="70"/>
      <c r="U261" s="70"/>
      <c r="V261" s="70"/>
      <c r="W261" s="70"/>
      <c r="X261" s="70"/>
      <c r="Y261" s="70"/>
      <c r="Z261" s="70"/>
      <c r="AA261" s="70"/>
      <c r="AB261" s="70"/>
    </row>
    <row r="262" spans="1:28" ht="15.75" customHeight="1" x14ac:dyDescent="0.25">
      <c r="A262" s="70"/>
      <c r="B262" s="71"/>
      <c r="C262" s="71"/>
      <c r="D262" s="72"/>
      <c r="E262" s="72"/>
      <c r="F262" s="70"/>
      <c r="G262" s="70"/>
      <c r="H262" s="70"/>
      <c r="I262" s="70"/>
      <c r="J262" s="70"/>
      <c r="K262" s="70"/>
      <c r="L262" s="70"/>
      <c r="M262" s="70"/>
      <c r="N262" s="70"/>
      <c r="O262" s="70"/>
      <c r="P262" s="70"/>
      <c r="Q262" s="70"/>
      <c r="R262" s="70"/>
      <c r="S262" s="70"/>
      <c r="T262" s="70"/>
      <c r="U262" s="70"/>
      <c r="V262" s="70"/>
      <c r="W262" s="70"/>
      <c r="X262" s="70"/>
      <c r="Y262" s="70"/>
      <c r="Z262" s="70"/>
      <c r="AA262" s="70"/>
      <c r="AB262" s="70"/>
    </row>
    <row r="263" spans="1:28" ht="15.75" customHeight="1" x14ac:dyDescent="0.25">
      <c r="A263" s="70"/>
      <c r="B263" s="71"/>
      <c r="C263" s="71"/>
      <c r="D263" s="72"/>
      <c r="E263" s="72"/>
      <c r="F263" s="70"/>
      <c r="G263" s="70"/>
      <c r="H263" s="70"/>
      <c r="I263" s="70"/>
      <c r="J263" s="70"/>
      <c r="K263" s="70"/>
      <c r="L263" s="70"/>
      <c r="M263" s="70"/>
      <c r="N263" s="70"/>
      <c r="O263" s="70"/>
      <c r="P263" s="70"/>
      <c r="Q263" s="70"/>
      <c r="R263" s="70"/>
      <c r="S263" s="70"/>
      <c r="T263" s="70"/>
      <c r="U263" s="70"/>
      <c r="V263" s="70"/>
      <c r="W263" s="70"/>
      <c r="X263" s="70"/>
      <c r="Y263" s="70"/>
      <c r="Z263" s="70"/>
      <c r="AA263" s="70"/>
      <c r="AB263" s="70"/>
    </row>
    <row r="264" spans="1:28" ht="15.75" customHeight="1" x14ac:dyDescent="0.25">
      <c r="A264" s="70"/>
      <c r="B264" s="71"/>
      <c r="C264" s="71"/>
      <c r="D264" s="72"/>
      <c r="E264" s="72"/>
      <c r="F264" s="70"/>
      <c r="G264" s="70"/>
      <c r="H264" s="70"/>
      <c r="I264" s="70"/>
      <c r="J264" s="70"/>
      <c r="K264" s="70"/>
      <c r="L264" s="70"/>
      <c r="M264" s="70"/>
      <c r="N264" s="70"/>
      <c r="O264" s="70"/>
      <c r="P264" s="70"/>
      <c r="Q264" s="70"/>
      <c r="R264" s="70"/>
      <c r="S264" s="70"/>
      <c r="T264" s="70"/>
      <c r="U264" s="70"/>
      <c r="V264" s="70"/>
      <c r="W264" s="70"/>
      <c r="X264" s="70"/>
      <c r="Y264" s="70"/>
      <c r="Z264" s="70"/>
      <c r="AA264" s="70"/>
      <c r="AB264" s="70"/>
    </row>
    <row r="265" spans="1:28" ht="15.75" customHeight="1" x14ac:dyDescent="0.25">
      <c r="A265" s="70"/>
      <c r="B265" s="71"/>
      <c r="C265" s="71"/>
      <c r="D265" s="72"/>
      <c r="E265" s="72"/>
      <c r="F265" s="70"/>
      <c r="G265" s="70"/>
      <c r="H265" s="70"/>
      <c r="I265" s="70"/>
      <c r="J265" s="70"/>
      <c r="K265" s="70"/>
      <c r="L265" s="70"/>
      <c r="M265" s="70"/>
      <c r="N265" s="70"/>
      <c r="O265" s="70"/>
      <c r="P265" s="70"/>
      <c r="Q265" s="70"/>
      <c r="R265" s="70"/>
      <c r="S265" s="70"/>
      <c r="T265" s="70"/>
      <c r="U265" s="70"/>
      <c r="V265" s="70"/>
      <c r="W265" s="70"/>
      <c r="X265" s="70"/>
      <c r="Y265" s="70"/>
      <c r="Z265" s="70"/>
      <c r="AA265" s="70"/>
      <c r="AB265" s="70"/>
    </row>
    <row r="266" spans="1:28" ht="15.75" customHeight="1" x14ac:dyDescent="0.25">
      <c r="A266" s="70"/>
      <c r="B266" s="71"/>
      <c r="C266" s="71"/>
      <c r="D266" s="72"/>
      <c r="E266" s="72"/>
      <c r="F266" s="70"/>
      <c r="G266" s="70"/>
      <c r="H266" s="70"/>
      <c r="I266" s="70"/>
      <c r="J266" s="70"/>
      <c r="K266" s="70"/>
      <c r="L266" s="70"/>
      <c r="M266" s="70"/>
      <c r="N266" s="70"/>
      <c r="O266" s="70"/>
      <c r="P266" s="70"/>
      <c r="Q266" s="70"/>
      <c r="R266" s="70"/>
      <c r="S266" s="70"/>
      <c r="T266" s="70"/>
      <c r="U266" s="70"/>
      <c r="V266" s="70"/>
      <c r="W266" s="70"/>
      <c r="X266" s="70"/>
      <c r="Y266" s="70"/>
      <c r="Z266" s="70"/>
      <c r="AA266" s="70"/>
      <c r="AB266" s="70"/>
    </row>
    <row r="267" spans="1:28" ht="15.75" customHeight="1" x14ac:dyDescent="0.25">
      <c r="A267" s="70"/>
      <c r="B267" s="71"/>
      <c r="C267" s="71"/>
      <c r="D267" s="72"/>
      <c r="E267" s="72"/>
      <c r="F267" s="70"/>
      <c r="G267" s="70"/>
      <c r="H267" s="70"/>
      <c r="I267" s="70"/>
      <c r="J267" s="70"/>
      <c r="K267" s="70"/>
      <c r="L267" s="70"/>
      <c r="M267" s="70"/>
      <c r="N267" s="70"/>
      <c r="O267" s="70"/>
      <c r="P267" s="70"/>
      <c r="Q267" s="70"/>
      <c r="R267" s="70"/>
      <c r="S267" s="70"/>
      <c r="T267" s="70"/>
      <c r="U267" s="70"/>
      <c r="V267" s="70"/>
      <c r="W267" s="70"/>
      <c r="X267" s="70"/>
      <c r="Y267" s="70"/>
      <c r="Z267" s="70"/>
      <c r="AA267" s="70"/>
      <c r="AB267" s="70"/>
    </row>
    <row r="268" spans="1:28" ht="15.75" customHeight="1" x14ac:dyDescent="0.25">
      <c r="A268" s="70"/>
      <c r="B268" s="71"/>
      <c r="C268" s="71"/>
      <c r="D268" s="72"/>
      <c r="E268" s="72"/>
      <c r="F268" s="70"/>
      <c r="G268" s="70"/>
      <c r="H268" s="70"/>
      <c r="I268" s="70"/>
      <c r="J268" s="70"/>
      <c r="K268" s="70"/>
      <c r="L268" s="70"/>
      <c r="M268" s="70"/>
      <c r="N268" s="70"/>
      <c r="O268" s="70"/>
      <c r="P268" s="70"/>
      <c r="Q268" s="70"/>
      <c r="R268" s="70"/>
      <c r="S268" s="70"/>
      <c r="T268" s="70"/>
      <c r="U268" s="70"/>
      <c r="V268" s="70"/>
      <c r="W268" s="70"/>
      <c r="X268" s="70"/>
      <c r="Y268" s="70"/>
      <c r="Z268" s="70"/>
      <c r="AA268" s="70"/>
      <c r="AB268" s="70"/>
    </row>
    <row r="269" spans="1:28" ht="15.75" customHeight="1" x14ac:dyDescent="0.25">
      <c r="A269" s="70"/>
      <c r="B269" s="71"/>
      <c r="C269" s="71"/>
      <c r="D269" s="72"/>
      <c r="E269" s="72"/>
      <c r="F269" s="70"/>
      <c r="G269" s="70"/>
      <c r="H269" s="70"/>
      <c r="I269" s="70"/>
      <c r="J269" s="70"/>
      <c r="K269" s="70"/>
      <c r="L269" s="70"/>
      <c r="M269" s="70"/>
      <c r="N269" s="70"/>
      <c r="O269" s="70"/>
      <c r="P269" s="70"/>
      <c r="Q269" s="70"/>
      <c r="R269" s="70"/>
      <c r="S269" s="70"/>
      <c r="T269" s="70"/>
      <c r="U269" s="70"/>
      <c r="V269" s="70"/>
      <c r="W269" s="70"/>
      <c r="X269" s="70"/>
      <c r="Y269" s="70"/>
      <c r="Z269" s="70"/>
      <c r="AA269" s="70"/>
      <c r="AB269" s="70"/>
    </row>
    <row r="270" spans="1:28" ht="15.75" customHeight="1" x14ac:dyDescent="0.25">
      <c r="A270" s="70"/>
      <c r="B270" s="71"/>
      <c r="C270" s="71"/>
      <c r="D270" s="72"/>
      <c r="E270" s="72"/>
      <c r="F270" s="70"/>
      <c r="G270" s="70"/>
      <c r="H270" s="70"/>
      <c r="I270" s="70"/>
      <c r="J270" s="70"/>
      <c r="K270" s="70"/>
      <c r="L270" s="70"/>
      <c r="M270" s="70"/>
      <c r="N270" s="70"/>
      <c r="O270" s="70"/>
      <c r="P270" s="70"/>
      <c r="Q270" s="70"/>
      <c r="R270" s="70"/>
      <c r="S270" s="70"/>
      <c r="T270" s="70"/>
      <c r="U270" s="70"/>
      <c r="V270" s="70"/>
      <c r="W270" s="70"/>
      <c r="X270" s="70"/>
      <c r="Y270" s="70"/>
      <c r="Z270" s="70"/>
      <c r="AA270" s="70"/>
      <c r="AB270" s="70"/>
    </row>
    <row r="271" spans="1:28" ht="15.75" customHeight="1" x14ac:dyDescent="0.25">
      <c r="A271" s="70"/>
      <c r="B271" s="71"/>
      <c r="C271" s="71"/>
      <c r="D271" s="72"/>
      <c r="E271" s="72"/>
      <c r="F271" s="70"/>
      <c r="G271" s="70"/>
      <c r="H271" s="70"/>
      <c r="I271" s="70"/>
      <c r="J271" s="70"/>
      <c r="K271" s="70"/>
      <c r="L271" s="70"/>
      <c r="M271" s="70"/>
      <c r="N271" s="70"/>
      <c r="O271" s="70"/>
      <c r="P271" s="70"/>
      <c r="Q271" s="70"/>
      <c r="R271" s="70"/>
      <c r="S271" s="70"/>
      <c r="T271" s="70"/>
      <c r="U271" s="70"/>
      <c r="V271" s="70"/>
      <c r="W271" s="70"/>
      <c r="X271" s="70"/>
      <c r="Y271" s="70"/>
      <c r="Z271" s="70"/>
      <c r="AA271" s="70"/>
      <c r="AB271" s="70"/>
    </row>
    <row r="272" spans="1:28" ht="15.75" customHeight="1" x14ac:dyDescent="0.25">
      <c r="A272" s="70"/>
      <c r="B272" s="71"/>
      <c r="C272" s="71"/>
      <c r="D272" s="72"/>
      <c r="E272" s="72"/>
      <c r="F272" s="70"/>
      <c r="G272" s="70"/>
      <c r="H272" s="70"/>
      <c r="I272" s="70"/>
      <c r="J272" s="70"/>
      <c r="K272" s="70"/>
      <c r="L272" s="70"/>
      <c r="M272" s="70"/>
      <c r="N272" s="70"/>
      <c r="O272" s="70"/>
      <c r="P272" s="70"/>
      <c r="Q272" s="70"/>
      <c r="R272" s="70"/>
      <c r="S272" s="70"/>
      <c r="T272" s="70"/>
      <c r="U272" s="70"/>
      <c r="V272" s="70"/>
      <c r="W272" s="70"/>
      <c r="X272" s="70"/>
      <c r="Y272" s="70"/>
      <c r="Z272" s="70"/>
      <c r="AA272" s="70"/>
      <c r="AB272" s="70"/>
    </row>
    <row r="273" spans="1:28" ht="15.75" customHeight="1" x14ac:dyDescent="0.25">
      <c r="A273" s="70"/>
      <c r="B273" s="71"/>
      <c r="C273" s="71"/>
      <c r="D273" s="72"/>
      <c r="E273" s="72"/>
      <c r="F273" s="70"/>
      <c r="G273" s="70"/>
      <c r="H273" s="70"/>
      <c r="I273" s="70"/>
      <c r="J273" s="70"/>
      <c r="K273" s="70"/>
      <c r="L273" s="70"/>
      <c r="M273" s="70"/>
      <c r="N273" s="70"/>
      <c r="O273" s="70"/>
      <c r="P273" s="70"/>
      <c r="Q273" s="70"/>
      <c r="R273" s="70"/>
      <c r="S273" s="70"/>
      <c r="T273" s="70"/>
      <c r="U273" s="70"/>
      <c r="V273" s="70"/>
      <c r="W273" s="70"/>
      <c r="X273" s="70"/>
      <c r="Y273" s="70"/>
      <c r="Z273" s="70"/>
      <c r="AA273" s="70"/>
      <c r="AB273" s="70"/>
    </row>
    <row r="274" spans="1:28" ht="15.75" customHeight="1" x14ac:dyDescent="0.25">
      <c r="A274" s="70"/>
      <c r="B274" s="71"/>
      <c r="C274" s="71"/>
      <c r="D274" s="72"/>
      <c r="E274" s="72"/>
      <c r="F274" s="70"/>
      <c r="G274" s="70"/>
      <c r="H274" s="70"/>
      <c r="I274" s="70"/>
      <c r="J274" s="70"/>
      <c r="K274" s="70"/>
      <c r="L274" s="70"/>
      <c r="M274" s="70"/>
      <c r="N274" s="70"/>
      <c r="O274" s="70"/>
      <c r="P274" s="70"/>
      <c r="Q274" s="70"/>
      <c r="R274" s="70"/>
      <c r="S274" s="70"/>
      <c r="T274" s="70"/>
      <c r="U274" s="70"/>
      <c r="V274" s="70"/>
      <c r="W274" s="70"/>
      <c r="X274" s="70"/>
      <c r="Y274" s="70"/>
      <c r="Z274" s="70"/>
      <c r="AA274" s="70"/>
      <c r="AB274" s="70"/>
    </row>
    <row r="275" spans="1:28" ht="15.75" customHeight="1" x14ac:dyDescent="0.25">
      <c r="A275" s="70"/>
      <c r="B275" s="71"/>
      <c r="C275" s="71"/>
      <c r="D275" s="72"/>
      <c r="E275" s="72"/>
      <c r="F275" s="70"/>
      <c r="G275" s="70"/>
      <c r="H275" s="70"/>
      <c r="I275" s="70"/>
      <c r="J275" s="70"/>
      <c r="K275" s="70"/>
      <c r="L275" s="70"/>
      <c r="M275" s="70"/>
      <c r="N275" s="70"/>
      <c r="O275" s="70"/>
      <c r="P275" s="70"/>
      <c r="Q275" s="70"/>
      <c r="R275" s="70"/>
      <c r="S275" s="70"/>
      <c r="T275" s="70"/>
      <c r="U275" s="70"/>
      <c r="V275" s="70"/>
      <c r="W275" s="70"/>
      <c r="X275" s="70"/>
      <c r="Y275" s="70"/>
      <c r="Z275" s="70"/>
      <c r="AA275" s="70"/>
      <c r="AB275" s="70"/>
    </row>
    <row r="276" spans="1:28" ht="15.75" customHeight="1" x14ac:dyDescent="0.25">
      <c r="A276" s="70"/>
      <c r="B276" s="71"/>
      <c r="C276" s="71"/>
      <c r="D276" s="72"/>
      <c r="E276" s="72"/>
      <c r="F276" s="70"/>
      <c r="G276" s="70"/>
      <c r="H276" s="70"/>
      <c r="I276" s="70"/>
      <c r="J276" s="70"/>
      <c r="K276" s="70"/>
      <c r="L276" s="70"/>
      <c r="M276" s="70"/>
      <c r="N276" s="70"/>
      <c r="O276" s="70"/>
      <c r="P276" s="70"/>
      <c r="Q276" s="70"/>
      <c r="R276" s="70"/>
      <c r="S276" s="70"/>
      <c r="T276" s="70"/>
      <c r="U276" s="70"/>
      <c r="V276" s="70"/>
      <c r="W276" s="70"/>
      <c r="X276" s="70"/>
      <c r="Y276" s="70"/>
      <c r="Z276" s="70"/>
      <c r="AA276" s="70"/>
      <c r="AB276" s="70"/>
    </row>
    <row r="277" spans="1:28" ht="15.75" customHeight="1" x14ac:dyDescent="0.25">
      <c r="A277" s="70"/>
      <c r="B277" s="71"/>
      <c r="C277" s="71"/>
      <c r="D277" s="72"/>
      <c r="E277" s="72"/>
      <c r="F277" s="70"/>
      <c r="G277" s="70"/>
      <c r="H277" s="70"/>
      <c r="I277" s="70"/>
      <c r="J277" s="70"/>
      <c r="K277" s="70"/>
      <c r="L277" s="70"/>
      <c r="M277" s="70"/>
      <c r="N277" s="70"/>
      <c r="O277" s="70"/>
      <c r="P277" s="70"/>
      <c r="Q277" s="70"/>
      <c r="R277" s="70"/>
      <c r="S277" s="70"/>
      <c r="T277" s="70"/>
      <c r="U277" s="70"/>
      <c r="V277" s="70"/>
      <c r="W277" s="70"/>
      <c r="X277" s="70"/>
      <c r="Y277" s="70"/>
      <c r="Z277" s="70"/>
      <c r="AA277" s="70"/>
      <c r="AB277" s="70"/>
    </row>
    <row r="278" spans="1:28" ht="15.75" customHeight="1" x14ac:dyDescent="0.25">
      <c r="A278" s="70"/>
      <c r="B278" s="71"/>
      <c r="C278" s="71"/>
      <c r="D278" s="72"/>
      <c r="E278" s="72"/>
      <c r="F278" s="70"/>
      <c r="G278" s="70"/>
      <c r="H278" s="70"/>
      <c r="I278" s="70"/>
      <c r="J278" s="70"/>
      <c r="K278" s="70"/>
      <c r="L278" s="70"/>
      <c r="M278" s="70"/>
      <c r="N278" s="70"/>
      <c r="O278" s="70"/>
      <c r="P278" s="70"/>
      <c r="Q278" s="70"/>
      <c r="R278" s="70"/>
      <c r="S278" s="70"/>
      <c r="T278" s="70"/>
      <c r="U278" s="70"/>
      <c r="V278" s="70"/>
      <c r="W278" s="70"/>
      <c r="X278" s="70"/>
      <c r="Y278" s="70"/>
      <c r="Z278" s="70"/>
      <c r="AA278" s="70"/>
      <c r="AB278" s="70"/>
    </row>
    <row r="279" spans="1:28" ht="15.75" customHeight="1" x14ac:dyDescent="0.25">
      <c r="A279" s="70"/>
      <c r="B279" s="71"/>
      <c r="C279" s="71"/>
      <c r="D279" s="72"/>
      <c r="E279" s="72"/>
      <c r="F279" s="70"/>
      <c r="G279" s="70"/>
      <c r="H279" s="70"/>
      <c r="I279" s="70"/>
      <c r="J279" s="70"/>
      <c r="K279" s="70"/>
      <c r="L279" s="70"/>
      <c r="M279" s="70"/>
      <c r="N279" s="70"/>
      <c r="O279" s="70"/>
      <c r="P279" s="70"/>
      <c r="Q279" s="70"/>
      <c r="R279" s="70"/>
      <c r="S279" s="70"/>
      <c r="T279" s="70"/>
      <c r="U279" s="70"/>
      <c r="V279" s="70"/>
      <c r="W279" s="70"/>
      <c r="X279" s="70"/>
      <c r="Y279" s="70"/>
      <c r="Z279" s="70"/>
      <c r="AA279" s="70"/>
      <c r="AB279" s="70"/>
    </row>
    <row r="280" spans="1:28" ht="15.75" customHeight="1" x14ac:dyDescent="0.25">
      <c r="A280" s="70"/>
      <c r="B280" s="71"/>
      <c r="C280" s="71"/>
      <c r="D280" s="72"/>
      <c r="E280" s="72"/>
      <c r="F280" s="70"/>
      <c r="G280" s="70"/>
      <c r="H280" s="70"/>
      <c r="I280" s="70"/>
      <c r="J280" s="70"/>
      <c r="K280" s="70"/>
      <c r="L280" s="70"/>
      <c r="M280" s="70"/>
      <c r="N280" s="70"/>
      <c r="O280" s="70"/>
      <c r="P280" s="70"/>
      <c r="Q280" s="70"/>
      <c r="R280" s="70"/>
      <c r="S280" s="70"/>
      <c r="T280" s="70"/>
      <c r="U280" s="70"/>
      <c r="V280" s="70"/>
      <c r="W280" s="70"/>
      <c r="X280" s="70"/>
      <c r="Y280" s="70"/>
      <c r="Z280" s="70"/>
      <c r="AA280" s="70"/>
      <c r="AB280" s="70"/>
    </row>
    <row r="281" spans="1:28" ht="15.75" customHeight="1" x14ac:dyDescent="0.25">
      <c r="A281" s="70"/>
      <c r="B281" s="71"/>
      <c r="C281" s="71"/>
      <c r="D281" s="72"/>
      <c r="E281" s="72"/>
      <c r="F281" s="70"/>
      <c r="G281" s="70"/>
      <c r="H281" s="70"/>
      <c r="I281" s="70"/>
      <c r="J281" s="70"/>
      <c r="K281" s="70"/>
      <c r="L281" s="70"/>
      <c r="M281" s="70"/>
      <c r="N281" s="70"/>
      <c r="O281" s="70"/>
      <c r="P281" s="70"/>
      <c r="Q281" s="70"/>
      <c r="R281" s="70"/>
      <c r="S281" s="70"/>
      <c r="T281" s="70"/>
      <c r="U281" s="70"/>
      <c r="V281" s="70"/>
      <c r="W281" s="70"/>
      <c r="X281" s="70"/>
      <c r="Y281" s="70"/>
      <c r="Z281" s="70"/>
      <c r="AA281" s="70"/>
      <c r="AB281" s="70"/>
    </row>
    <row r="282" spans="1:28" ht="15.75" customHeight="1" x14ac:dyDescent="0.25">
      <c r="A282" s="70"/>
      <c r="B282" s="71"/>
      <c r="C282" s="71"/>
      <c r="D282" s="72"/>
      <c r="E282" s="72"/>
      <c r="F282" s="70"/>
      <c r="G282" s="70"/>
      <c r="H282" s="70"/>
      <c r="I282" s="70"/>
      <c r="J282" s="70"/>
      <c r="K282" s="70"/>
      <c r="L282" s="70"/>
      <c r="M282" s="70"/>
      <c r="N282" s="70"/>
      <c r="O282" s="70"/>
      <c r="P282" s="70"/>
      <c r="Q282" s="70"/>
      <c r="R282" s="70"/>
      <c r="S282" s="70"/>
      <c r="T282" s="70"/>
      <c r="U282" s="70"/>
      <c r="V282" s="70"/>
      <c r="W282" s="70"/>
      <c r="X282" s="70"/>
      <c r="Y282" s="70"/>
      <c r="Z282" s="70"/>
      <c r="AA282" s="70"/>
      <c r="AB282" s="70"/>
    </row>
    <row r="283" spans="1:28" ht="15.75" customHeight="1" x14ac:dyDescent="0.25">
      <c r="A283" s="70"/>
      <c r="B283" s="71"/>
      <c r="C283" s="71"/>
      <c r="D283" s="72"/>
      <c r="E283" s="72"/>
      <c r="F283" s="70"/>
      <c r="G283" s="70"/>
      <c r="H283" s="70"/>
      <c r="I283" s="70"/>
      <c r="J283" s="70"/>
      <c r="K283" s="70"/>
      <c r="L283" s="70"/>
      <c r="M283" s="70"/>
      <c r="N283" s="70"/>
      <c r="O283" s="70"/>
      <c r="P283" s="70"/>
      <c r="Q283" s="70"/>
      <c r="R283" s="70"/>
      <c r="S283" s="70"/>
      <c r="T283" s="70"/>
      <c r="U283" s="70"/>
      <c r="V283" s="70"/>
      <c r="W283" s="70"/>
      <c r="X283" s="70"/>
      <c r="Y283" s="70"/>
      <c r="Z283" s="70"/>
      <c r="AA283" s="70"/>
      <c r="AB283" s="70"/>
    </row>
    <row r="284" spans="1:28" ht="15.75" customHeight="1" x14ac:dyDescent="0.25">
      <c r="A284" s="70"/>
      <c r="B284" s="71"/>
      <c r="C284" s="71"/>
      <c r="D284" s="72"/>
      <c r="E284" s="72"/>
      <c r="F284" s="70"/>
      <c r="G284" s="70"/>
      <c r="H284" s="70"/>
      <c r="I284" s="70"/>
      <c r="J284" s="70"/>
      <c r="K284" s="70"/>
      <c r="L284" s="70"/>
      <c r="M284" s="70"/>
      <c r="N284" s="70"/>
      <c r="O284" s="70"/>
      <c r="P284" s="70"/>
      <c r="Q284" s="70"/>
      <c r="R284" s="70"/>
      <c r="S284" s="70"/>
      <c r="T284" s="70"/>
      <c r="U284" s="70"/>
      <c r="V284" s="70"/>
      <c r="W284" s="70"/>
      <c r="X284" s="70"/>
      <c r="Y284" s="70"/>
      <c r="Z284" s="70"/>
      <c r="AA284" s="70"/>
      <c r="AB284" s="70"/>
    </row>
    <row r="285" spans="1:28" ht="15.75" customHeight="1" x14ac:dyDescent="0.25">
      <c r="A285" s="70"/>
      <c r="B285" s="71"/>
      <c r="C285" s="71"/>
      <c r="D285" s="72"/>
      <c r="E285" s="72"/>
      <c r="F285" s="70"/>
      <c r="G285" s="70"/>
      <c r="H285" s="70"/>
      <c r="I285" s="70"/>
      <c r="J285" s="70"/>
      <c r="K285" s="70"/>
      <c r="L285" s="70"/>
      <c r="M285" s="70"/>
      <c r="N285" s="70"/>
      <c r="O285" s="70"/>
      <c r="P285" s="70"/>
      <c r="Q285" s="70"/>
      <c r="R285" s="70"/>
      <c r="S285" s="70"/>
      <c r="T285" s="70"/>
      <c r="U285" s="70"/>
      <c r="V285" s="70"/>
      <c r="W285" s="70"/>
      <c r="X285" s="70"/>
      <c r="Y285" s="70"/>
      <c r="Z285" s="70"/>
      <c r="AA285" s="70"/>
      <c r="AB285" s="70"/>
    </row>
    <row r="286" spans="1:28" ht="15.75" customHeight="1" x14ac:dyDescent="0.25">
      <c r="A286" s="70"/>
      <c r="B286" s="71"/>
      <c r="C286" s="71"/>
      <c r="D286" s="72"/>
      <c r="E286" s="72"/>
      <c r="F286" s="70"/>
      <c r="G286" s="70"/>
      <c r="H286" s="70"/>
      <c r="I286" s="70"/>
      <c r="J286" s="70"/>
      <c r="K286" s="70"/>
      <c r="L286" s="70"/>
      <c r="M286" s="70"/>
      <c r="N286" s="70"/>
      <c r="O286" s="70"/>
      <c r="P286" s="70"/>
      <c r="Q286" s="70"/>
      <c r="R286" s="70"/>
      <c r="S286" s="70"/>
      <c r="T286" s="70"/>
      <c r="U286" s="70"/>
      <c r="V286" s="70"/>
      <c r="W286" s="70"/>
      <c r="X286" s="70"/>
      <c r="Y286" s="70"/>
      <c r="Z286" s="70"/>
      <c r="AA286" s="70"/>
      <c r="AB286" s="70"/>
    </row>
    <row r="287" spans="1:28" ht="15.75" customHeight="1" x14ac:dyDescent="0.25">
      <c r="A287" s="70"/>
      <c r="B287" s="71"/>
      <c r="C287" s="71"/>
      <c r="D287" s="72"/>
      <c r="E287" s="72"/>
      <c r="F287" s="70"/>
      <c r="G287" s="70"/>
      <c r="H287" s="70"/>
      <c r="I287" s="70"/>
      <c r="J287" s="70"/>
      <c r="K287" s="70"/>
      <c r="L287" s="70"/>
      <c r="M287" s="70"/>
      <c r="N287" s="70"/>
      <c r="O287" s="70"/>
      <c r="P287" s="70"/>
      <c r="Q287" s="70"/>
      <c r="R287" s="70"/>
      <c r="S287" s="70"/>
      <c r="T287" s="70"/>
      <c r="U287" s="70"/>
      <c r="V287" s="70"/>
      <c r="W287" s="70"/>
      <c r="X287" s="70"/>
      <c r="Y287" s="70"/>
      <c r="Z287" s="70"/>
      <c r="AA287" s="70"/>
      <c r="AB287" s="70"/>
    </row>
    <row r="288" spans="1:28" ht="15.75" customHeight="1" x14ac:dyDescent="0.25">
      <c r="A288" s="70"/>
      <c r="B288" s="71"/>
      <c r="C288" s="71"/>
      <c r="D288" s="72"/>
      <c r="E288" s="72"/>
      <c r="F288" s="70"/>
      <c r="G288" s="70"/>
      <c r="H288" s="70"/>
      <c r="I288" s="70"/>
      <c r="J288" s="70"/>
      <c r="K288" s="70"/>
      <c r="L288" s="70"/>
      <c r="M288" s="70"/>
      <c r="N288" s="70"/>
      <c r="O288" s="70"/>
      <c r="P288" s="70"/>
      <c r="Q288" s="70"/>
      <c r="R288" s="70"/>
      <c r="S288" s="70"/>
      <c r="T288" s="70"/>
      <c r="U288" s="70"/>
      <c r="V288" s="70"/>
      <c r="W288" s="70"/>
      <c r="X288" s="70"/>
      <c r="Y288" s="70"/>
      <c r="Z288" s="70"/>
      <c r="AA288" s="70"/>
      <c r="AB288" s="70"/>
    </row>
    <row r="289" spans="1:28" ht="15.75" customHeight="1" x14ac:dyDescent="0.25">
      <c r="A289" s="70"/>
      <c r="B289" s="71"/>
      <c r="C289" s="71"/>
      <c r="D289" s="72"/>
      <c r="E289" s="72"/>
      <c r="F289" s="70"/>
      <c r="G289" s="70"/>
      <c r="H289" s="70"/>
      <c r="I289" s="70"/>
      <c r="J289" s="70"/>
      <c r="K289" s="70"/>
      <c r="L289" s="70"/>
      <c r="M289" s="70"/>
      <c r="N289" s="70"/>
      <c r="O289" s="70"/>
      <c r="P289" s="70"/>
      <c r="Q289" s="70"/>
      <c r="R289" s="70"/>
      <c r="S289" s="70"/>
      <c r="T289" s="70"/>
      <c r="U289" s="70"/>
      <c r="V289" s="70"/>
      <c r="W289" s="70"/>
      <c r="X289" s="70"/>
      <c r="Y289" s="70"/>
      <c r="Z289" s="70"/>
      <c r="AA289" s="70"/>
      <c r="AB289" s="70"/>
    </row>
    <row r="290" spans="1:28" ht="15.75" customHeight="1" x14ac:dyDescent="0.25">
      <c r="A290" s="70"/>
      <c r="B290" s="71"/>
      <c r="C290" s="71"/>
      <c r="D290" s="72"/>
      <c r="E290" s="72"/>
      <c r="F290" s="70"/>
      <c r="G290" s="70"/>
      <c r="H290" s="70"/>
      <c r="I290" s="70"/>
      <c r="J290" s="70"/>
      <c r="K290" s="70"/>
      <c r="L290" s="70"/>
      <c r="M290" s="70"/>
      <c r="N290" s="70"/>
      <c r="O290" s="70"/>
      <c r="P290" s="70"/>
      <c r="Q290" s="70"/>
      <c r="R290" s="70"/>
      <c r="S290" s="70"/>
      <c r="T290" s="70"/>
      <c r="U290" s="70"/>
      <c r="V290" s="70"/>
      <c r="W290" s="70"/>
      <c r="X290" s="70"/>
      <c r="Y290" s="70"/>
      <c r="Z290" s="70"/>
      <c r="AA290" s="70"/>
      <c r="AB290" s="70"/>
    </row>
    <row r="291" spans="1:28" ht="15.75" customHeight="1" x14ac:dyDescent="0.25">
      <c r="A291" s="70"/>
      <c r="B291" s="71"/>
      <c r="C291" s="71"/>
      <c r="D291" s="72"/>
      <c r="E291" s="72"/>
      <c r="F291" s="70"/>
      <c r="G291" s="70"/>
      <c r="H291" s="70"/>
      <c r="I291" s="70"/>
      <c r="J291" s="70"/>
      <c r="K291" s="70"/>
      <c r="L291" s="70"/>
      <c r="M291" s="70"/>
      <c r="N291" s="70"/>
      <c r="O291" s="70"/>
      <c r="P291" s="70"/>
      <c r="Q291" s="70"/>
      <c r="R291" s="70"/>
      <c r="S291" s="70"/>
      <c r="T291" s="70"/>
      <c r="U291" s="70"/>
      <c r="V291" s="70"/>
      <c r="W291" s="70"/>
      <c r="X291" s="70"/>
      <c r="Y291" s="70"/>
      <c r="Z291" s="70"/>
      <c r="AA291" s="70"/>
      <c r="AB291" s="70"/>
    </row>
    <row r="292" spans="1:28" ht="15.75" customHeight="1" x14ac:dyDescent="0.25">
      <c r="A292" s="70"/>
      <c r="B292" s="71"/>
      <c r="C292" s="71"/>
      <c r="D292" s="72"/>
      <c r="E292" s="72"/>
      <c r="F292" s="70"/>
      <c r="G292" s="70"/>
      <c r="H292" s="70"/>
      <c r="I292" s="70"/>
      <c r="J292" s="70"/>
      <c r="K292" s="70"/>
      <c r="L292" s="70"/>
      <c r="M292" s="70"/>
      <c r="N292" s="70"/>
      <c r="O292" s="70"/>
      <c r="P292" s="70"/>
      <c r="Q292" s="70"/>
      <c r="R292" s="70"/>
      <c r="S292" s="70"/>
      <c r="T292" s="70"/>
      <c r="U292" s="70"/>
      <c r="V292" s="70"/>
      <c r="W292" s="70"/>
      <c r="X292" s="70"/>
      <c r="Y292" s="70"/>
      <c r="Z292" s="70"/>
      <c r="AA292" s="70"/>
      <c r="AB292" s="70"/>
    </row>
    <row r="293" spans="1:28" ht="15.75" customHeight="1" x14ac:dyDescent="0.25">
      <c r="A293" s="70"/>
      <c r="B293" s="71"/>
      <c r="C293" s="71"/>
      <c r="D293" s="72"/>
      <c r="E293" s="72"/>
      <c r="F293" s="70"/>
      <c r="G293" s="70"/>
      <c r="H293" s="70"/>
      <c r="I293" s="70"/>
      <c r="J293" s="70"/>
      <c r="K293" s="70"/>
      <c r="L293" s="70"/>
      <c r="M293" s="70"/>
      <c r="N293" s="70"/>
      <c r="O293" s="70"/>
      <c r="P293" s="70"/>
      <c r="Q293" s="70"/>
      <c r="R293" s="70"/>
      <c r="S293" s="70"/>
      <c r="T293" s="70"/>
      <c r="U293" s="70"/>
      <c r="V293" s="70"/>
      <c r="W293" s="70"/>
      <c r="X293" s="70"/>
      <c r="Y293" s="70"/>
      <c r="Z293" s="70"/>
      <c r="AA293" s="70"/>
      <c r="AB293" s="70"/>
    </row>
    <row r="294" spans="1:28" ht="15.75" customHeight="1" x14ac:dyDescent="0.25">
      <c r="A294" s="70"/>
      <c r="B294" s="71"/>
      <c r="C294" s="71"/>
      <c r="D294" s="72"/>
      <c r="E294" s="72"/>
      <c r="F294" s="70"/>
      <c r="G294" s="70"/>
      <c r="H294" s="70"/>
      <c r="I294" s="70"/>
      <c r="J294" s="70"/>
      <c r="K294" s="70"/>
      <c r="L294" s="70"/>
      <c r="M294" s="70"/>
      <c r="N294" s="70"/>
      <c r="O294" s="70"/>
      <c r="P294" s="70"/>
      <c r="Q294" s="70"/>
      <c r="R294" s="70"/>
      <c r="S294" s="70"/>
      <c r="T294" s="70"/>
      <c r="U294" s="70"/>
      <c r="V294" s="70"/>
      <c r="W294" s="70"/>
      <c r="X294" s="70"/>
      <c r="Y294" s="70"/>
      <c r="Z294" s="70"/>
      <c r="AA294" s="70"/>
      <c r="AB294" s="70"/>
    </row>
    <row r="295" spans="1:28" ht="15.75" customHeight="1" x14ac:dyDescent="0.25">
      <c r="A295" s="70"/>
      <c r="B295" s="71"/>
      <c r="C295" s="71"/>
      <c r="D295" s="72"/>
      <c r="E295" s="72"/>
      <c r="F295" s="70"/>
      <c r="G295" s="70"/>
      <c r="H295" s="70"/>
      <c r="I295" s="70"/>
      <c r="J295" s="70"/>
      <c r="K295" s="70"/>
      <c r="L295" s="70"/>
      <c r="M295" s="70"/>
      <c r="N295" s="70"/>
      <c r="O295" s="70"/>
      <c r="P295" s="70"/>
      <c r="Q295" s="70"/>
      <c r="R295" s="70"/>
      <c r="S295" s="70"/>
      <c r="T295" s="70"/>
      <c r="U295" s="70"/>
      <c r="V295" s="70"/>
      <c r="W295" s="70"/>
      <c r="X295" s="70"/>
      <c r="Y295" s="70"/>
      <c r="Z295" s="70"/>
      <c r="AA295" s="70"/>
      <c r="AB295" s="70"/>
    </row>
    <row r="296" spans="1:28" ht="15.75" customHeight="1" x14ac:dyDescent="0.25">
      <c r="A296" s="70"/>
      <c r="B296" s="71"/>
      <c r="C296" s="71"/>
      <c r="D296" s="72"/>
      <c r="E296" s="72"/>
      <c r="F296" s="70"/>
      <c r="G296" s="70"/>
      <c r="H296" s="70"/>
      <c r="I296" s="70"/>
      <c r="J296" s="70"/>
      <c r="K296" s="70"/>
      <c r="L296" s="70"/>
      <c r="M296" s="70"/>
      <c r="N296" s="70"/>
      <c r="O296" s="70"/>
      <c r="P296" s="70"/>
      <c r="Q296" s="70"/>
      <c r="R296" s="70"/>
      <c r="S296" s="70"/>
      <c r="T296" s="70"/>
      <c r="U296" s="70"/>
      <c r="V296" s="70"/>
      <c r="W296" s="70"/>
      <c r="X296" s="70"/>
      <c r="Y296" s="70"/>
      <c r="Z296" s="70"/>
      <c r="AA296" s="70"/>
      <c r="AB296" s="70"/>
    </row>
    <row r="297" spans="1:28" ht="15.75" customHeight="1" x14ac:dyDescent="0.25">
      <c r="A297" s="70"/>
      <c r="B297" s="71"/>
      <c r="C297" s="71"/>
      <c r="D297" s="72"/>
      <c r="E297" s="72"/>
      <c r="F297" s="70"/>
      <c r="G297" s="70"/>
      <c r="H297" s="70"/>
      <c r="I297" s="70"/>
      <c r="J297" s="70"/>
      <c r="K297" s="70"/>
      <c r="L297" s="70"/>
      <c r="M297" s="70"/>
      <c r="N297" s="70"/>
      <c r="O297" s="70"/>
      <c r="P297" s="70"/>
      <c r="Q297" s="70"/>
      <c r="R297" s="70"/>
      <c r="S297" s="70"/>
      <c r="T297" s="70"/>
      <c r="U297" s="70"/>
      <c r="V297" s="70"/>
      <c r="W297" s="70"/>
      <c r="X297" s="70"/>
      <c r="Y297" s="70"/>
      <c r="Z297" s="70"/>
      <c r="AA297" s="70"/>
      <c r="AB297" s="70"/>
    </row>
    <row r="298" spans="1:28" ht="15.75" customHeight="1" x14ac:dyDescent="0.25">
      <c r="A298" s="70"/>
      <c r="B298" s="71"/>
      <c r="C298" s="71"/>
      <c r="D298" s="72"/>
      <c r="E298" s="72"/>
      <c r="F298" s="70"/>
      <c r="G298" s="70"/>
      <c r="H298" s="70"/>
      <c r="I298" s="70"/>
      <c r="J298" s="70"/>
      <c r="K298" s="70"/>
      <c r="L298" s="70"/>
      <c r="M298" s="70"/>
      <c r="N298" s="70"/>
      <c r="O298" s="70"/>
      <c r="P298" s="70"/>
      <c r="Q298" s="70"/>
      <c r="R298" s="70"/>
      <c r="S298" s="70"/>
      <c r="T298" s="70"/>
      <c r="U298" s="70"/>
      <c r="V298" s="70"/>
      <c r="W298" s="70"/>
      <c r="X298" s="70"/>
      <c r="Y298" s="70"/>
      <c r="Z298" s="70"/>
      <c r="AA298" s="70"/>
      <c r="AB298" s="70"/>
    </row>
    <row r="299" spans="1:28" ht="15.75" customHeight="1" x14ac:dyDescent="0.25">
      <c r="A299" s="70"/>
      <c r="B299" s="71"/>
      <c r="C299" s="71"/>
      <c r="D299" s="72"/>
      <c r="E299" s="72"/>
      <c r="F299" s="70"/>
      <c r="G299" s="70"/>
      <c r="H299" s="70"/>
      <c r="I299" s="70"/>
      <c r="J299" s="70"/>
      <c r="K299" s="70"/>
      <c r="L299" s="70"/>
      <c r="M299" s="70"/>
      <c r="N299" s="70"/>
      <c r="O299" s="70"/>
      <c r="P299" s="70"/>
      <c r="Q299" s="70"/>
      <c r="R299" s="70"/>
      <c r="S299" s="70"/>
      <c r="T299" s="70"/>
      <c r="U299" s="70"/>
      <c r="V299" s="70"/>
      <c r="W299" s="70"/>
      <c r="X299" s="70"/>
      <c r="Y299" s="70"/>
      <c r="Z299" s="70"/>
      <c r="AA299" s="70"/>
      <c r="AB299" s="70"/>
    </row>
    <row r="300" spans="1:28" ht="15.75" customHeight="1" x14ac:dyDescent="0.25">
      <c r="A300" s="70"/>
      <c r="B300" s="71"/>
      <c r="C300" s="71"/>
      <c r="D300" s="72"/>
      <c r="E300" s="72"/>
      <c r="F300" s="70"/>
      <c r="G300" s="70"/>
      <c r="H300" s="70"/>
      <c r="I300" s="70"/>
      <c r="J300" s="70"/>
      <c r="K300" s="70"/>
      <c r="L300" s="70"/>
      <c r="M300" s="70"/>
      <c r="N300" s="70"/>
      <c r="O300" s="70"/>
      <c r="P300" s="70"/>
      <c r="Q300" s="70"/>
      <c r="R300" s="70"/>
      <c r="S300" s="70"/>
      <c r="T300" s="70"/>
      <c r="U300" s="70"/>
      <c r="V300" s="70"/>
      <c r="W300" s="70"/>
      <c r="X300" s="70"/>
      <c r="Y300" s="70"/>
      <c r="Z300" s="70"/>
      <c r="AA300" s="70"/>
      <c r="AB300" s="70"/>
    </row>
    <row r="301" spans="1:28" ht="15.75" customHeight="1" x14ac:dyDescent="0.25">
      <c r="A301" s="70"/>
      <c r="B301" s="71"/>
      <c r="C301" s="71"/>
      <c r="D301" s="72"/>
      <c r="E301" s="72"/>
      <c r="F301" s="70"/>
      <c r="G301" s="70"/>
      <c r="H301" s="70"/>
      <c r="I301" s="70"/>
      <c r="J301" s="70"/>
      <c r="K301" s="70"/>
      <c r="L301" s="70"/>
      <c r="M301" s="70"/>
      <c r="N301" s="70"/>
      <c r="O301" s="70"/>
      <c r="P301" s="70"/>
      <c r="Q301" s="70"/>
      <c r="R301" s="70"/>
      <c r="S301" s="70"/>
      <c r="T301" s="70"/>
      <c r="U301" s="70"/>
      <c r="V301" s="70"/>
      <c r="W301" s="70"/>
      <c r="X301" s="70"/>
      <c r="Y301" s="70"/>
      <c r="Z301" s="70"/>
      <c r="AA301" s="70"/>
      <c r="AB301" s="70"/>
    </row>
    <row r="302" spans="1:28" ht="15.75" customHeight="1" x14ac:dyDescent="0.25">
      <c r="A302" s="70"/>
      <c r="B302" s="71"/>
      <c r="C302" s="71"/>
      <c r="D302" s="72"/>
      <c r="E302" s="72"/>
      <c r="F302" s="70"/>
      <c r="G302" s="70"/>
      <c r="H302" s="70"/>
      <c r="I302" s="70"/>
      <c r="J302" s="70"/>
      <c r="K302" s="70"/>
      <c r="L302" s="70"/>
      <c r="M302" s="70"/>
      <c r="N302" s="70"/>
      <c r="O302" s="70"/>
      <c r="P302" s="70"/>
      <c r="Q302" s="70"/>
      <c r="R302" s="70"/>
      <c r="S302" s="70"/>
      <c r="T302" s="70"/>
      <c r="U302" s="70"/>
      <c r="V302" s="70"/>
      <c r="W302" s="70"/>
      <c r="X302" s="70"/>
      <c r="Y302" s="70"/>
      <c r="Z302" s="70"/>
      <c r="AA302" s="70"/>
      <c r="AB302" s="70"/>
    </row>
    <row r="303" spans="1:28" ht="15.75" customHeight="1" x14ac:dyDescent="0.25">
      <c r="A303" s="70"/>
      <c r="B303" s="71"/>
      <c r="C303" s="71"/>
      <c r="D303" s="72"/>
      <c r="E303" s="72"/>
      <c r="F303" s="70"/>
      <c r="G303" s="70"/>
      <c r="H303" s="70"/>
      <c r="I303" s="70"/>
      <c r="J303" s="70"/>
      <c r="K303" s="70"/>
      <c r="L303" s="70"/>
      <c r="M303" s="70"/>
      <c r="N303" s="70"/>
      <c r="O303" s="70"/>
      <c r="P303" s="70"/>
      <c r="Q303" s="70"/>
      <c r="R303" s="70"/>
      <c r="S303" s="70"/>
      <c r="T303" s="70"/>
      <c r="U303" s="70"/>
      <c r="V303" s="70"/>
      <c r="W303" s="70"/>
      <c r="X303" s="70"/>
      <c r="Y303" s="70"/>
      <c r="Z303" s="70"/>
      <c r="AA303" s="70"/>
      <c r="AB303" s="70"/>
    </row>
    <row r="304" spans="1:28" ht="15.75" customHeight="1" x14ac:dyDescent="0.25">
      <c r="A304" s="70"/>
      <c r="B304" s="71"/>
      <c r="C304" s="71"/>
      <c r="D304" s="72"/>
      <c r="E304" s="72"/>
      <c r="F304" s="70"/>
      <c r="G304" s="70"/>
      <c r="H304" s="70"/>
      <c r="I304" s="70"/>
      <c r="J304" s="70"/>
      <c r="K304" s="70"/>
      <c r="L304" s="70"/>
      <c r="M304" s="70"/>
      <c r="N304" s="70"/>
      <c r="O304" s="70"/>
      <c r="P304" s="70"/>
      <c r="Q304" s="70"/>
      <c r="R304" s="70"/>
      <c r="S304" s="70"/>
      <c r="T304" s="70"/>
      <c r="U304" s="70"/>
      <c r="V304" s="70"/>
      <c r="W304" s="70"/>
      <c r="X304" s="70"/>
      <c r="Y304" s="70"/>
      <c r="Z304" s="70"/>
      <c r="AA304" s="70"/>
      <c r="AB304" s="70"/>
    </row>
    <row r="305" spans="1:28" ht="15.75" customHeight="1" x14ac:dyDescent="0.25">
      <c r="A305" s="70"/>
      <c r="B305" s="71"/>
      <c r="C305" s="71"/>
      <c r="D305" s="72"/>
      <c r="E305" s="72"/>
      <c r="F305" s="70"/>
      <c r="G305" s="70"/>
      <c r="H305" s="70"/>
      <c r="I305" s="70"/>
      <c r="J305" s="70"/>
      <c r="K305" s="70"/>
      <c r="L305" s="70"/>
      <c r="M305" s="70"/>
      <c r="N305" s="70"/>
      <c r="O305" s="70"/>
      <c r="P305" s="70"/>
      <c r="Q305" s="70"/>
      <c r="R305" s="70"/>
      <c r="S305" s="70"/>
      <c r="T305" s="70"/>
      <c r="U305" s="70"/>
      <c r="V305" s="70"/>
      <c r="W305" s="70"/>
      <c r="X305" s="70"/>
      <c r="Y305" s="70"/>
      <c r="Z305" s="70"/>
      <c r="AA305" s="70"/>
      <c r="AB305" s="70"/>
    </row>
    <row r="306" spans="1:28" ht="15.75" customHeight="1" x14ac:dyDescent="0.25">
      <c r="A306" s="70"/>
      <c r="B306" s="71"/>
      <c r="C306" s="71"/>
      <c r="D306" s="72"/>
      <c r="E306" s="72"/>
      <c r="F306" s="70"/>
      <c r="G306" s="70"/>
      <c r="H306" s="70"/>
      <c r="I306" s="70"/>
      <c r="J306" s="70"/>
      <c r="K306" s="70"/>
      <c r="L306" s="70"/>
      <c r="M306" s="70"/>
      <c r="N306" s="70"/>
      <c r="O306" s="70"/>
      <c r="P306" s="70"/>
      <c r="Q306" s="70"/>
      <c r="R306" s="70"/>
      <c r="S306" s="70"/>
      <c r="T306" s="70"/>
      <c r="U306" s="70"/>
      <c r="V306" s="70"/>
      <c r="W306" s="70"/>
      <c r="X306" s="70"/>
      <c r="Y306" s="70"/>
      <c r="Z306" s="70"/>
      <c r="AA306" s="70"/>
      <c r="AB306" s="70"/>
    </row>
    <row r="307" spans="1:28" ht="15.75" customHeight="1" x14ac:dyDescent="0.25">
      <c r="A307" s="70"/>
      <c r="B307" s="71"/>
      <c r="C307" s="71"/>
      <c r="D307" s="72"/>
      <c r="E307" s="72"/>
      <c r="F307" s="70"/>
      <c r="G307" s="70"/>
      <c r="H307" s="70"/>
      <c r="I307" s="70"/>
      <c r="J307" s="70"/>
      <c r="K307" s="70"/>
      <c r="L307" s="70"/>
      <c r="M307" s="70"/>
      <c r="N307" s="70"/>
      <c r="O307" s="70"/>
      <c r="P307" s="70"/>
      <c r="Q307" s="70"/>
      <c r="R307" s="70"/>
      <c r="S307" s="70"/>
      <c r="T307" s="70"/>
      <c r="U307" s="70"/>
      <c r="V307" s="70"/>
      <c r="W307" s="70"/>
      <c r="X307" s="70"/>
      <c r="Y307" s="70"/>
      <c r="Z307" s="70"/>
      <c r="AA307" s="70"/>
      <c r="AB307" s="70"/>
    </row>
    <row r="308" spans="1:28" ht="15.75" customHeight="1" x14ac:dyDescent="0.25">
      <c r="A308" s="70"/>
      <c r="B308" s="71"/>
      <c r="C308" s="71"/>
      <c r="D308" s="72"/>
      <c r="E308" s="72"/>
      <c r="F308" s="70"/>
      <c r="G308" s="70"/>
      <c r="H308" s="70"/>
      <c r="I308" s="70"/>
      <c r="J308" s="70"/>
      <c r="K308" s="70"/>
      <c r="L308" s="70"/>
      <c r="M308" s="70"/>
      <c r="N308" s="70"/>
      <c r="O308" s="70"/>
      <c r="P308" s="70"/>
      <c r="Q308" s="70"/>
      <c r="R308" s="70"/>
      <c r="S308" s="70"/>
      <c r="T308" s="70"/>
      <c r="U308" s="70"/>
      <c r="V308" s="70"/>
      <c r="W308" s="70"/>
      <c r="X308" s="70"/>
      <c r="Y308" s="70"/>
      <c r="Z308" s="70"/>
      <c r="AA308" s="70"/>
      <c r="AB308" s="70"/>
    </row>
    <row r="309" spans="1:28" ht="15.75" customHeight="1" x14ac:dyDescent="0.25">
      <c r="A309" s="70"/>
      <c r="B309" s="71"/>
      <c r="C309" s="71"/>
      <c r="D309" s="72"/>
      <c r="E309" s="72"/>
      <c r="F309" s="70"/>
      <c r="G309" s="70"/>
      <c r="H309" s="70"/>
      <c r="I309" s="70"/>
      <c r="J309" s="70"/>
      <c r="K309" s="70"/>
      <c r="L309" s="70"/>
      <c r="M309" s="70"/>
      <c r="N309" s="70"/>
      <c r="O309" s="70"/>
      <c r="P309" s="70"/>
      <c r="Q309" s="70"/>
      <c r="R309" s="70"/>
      <c r="S309" s="70"/>
      <c r="T309" s="70"/>
      <c r="U309" s="70"/>
      <c r="V309" s="70"/>
      <c r="W309" s="70"/>
      <c r="X309" s="70"/>
      <c r="Y309" s="70"/>
      <c r="Z309" s="70"/>
      <c r="AA309" s="70"/>
      <c r="AB309" s="70"/>
    </row>
    <row r="310" spans="1:28" ht="15.75" customHeight="1" x14ac:dyDescent="0.25">
      <c r="A310" s="70"/>
      <c r="B310" s="71"/>
      <c r="C310" s="71"/>
      <c r="D310" s="72"/>
      <c r="E310" s="72"/>
      <c r="F310" s="70"/>
      <c r="G310" s="70"/>
      <c r="H310" s="70"/>
      <c r="I310" s="70"/>
      <c r="J310" s="70"/>
      <c r="K310" s="70"/>
      <c r="L310" s="70"/>
      <c r="M310" s="70"/>
      <c r="N310" s="70"/>
      <c r="O310" s="70"/>
      <c r="P310" s="70"/>
      <c r="Q310" s="70"/>
      <c r="R310" s="70"/>
      <c r="S310" s="70"/>
      <c r="T310" s="70"/>
      <c r="U310" s="70"/>
      <c r="V310" s="70"/>
      <c r="W310" s="70"/>
      <c r="X310" s="70"/>
      <c r="Y310" s="70"/>
      <c r="Z310" s="70"/>
      <c r="AA310" s="70"/>
      <c r="AB310" s="70"/>
    </row>
    <row r="311" spans="1:28" ht="15.75" customHeight="1" x14ac:dyDescent="0.25">
      <c r="A311" s="70"/>
      <c r="B311" s="71"/>
      <c r="C311" s="71"/>
      <c r="D311" s="72"/>
      <c r="E311" s="72"/>
      <c r="F311" s="70"/>
      <c r="G311" s="70"/>
      <c r="H311" s="70"/>
      <c r="I311" s="70"/>
      <c r="J311" s="70"/>
      <c r="K311" s="70"/>
      <c r="L311" s="70"/>
      <c r="M311" s="70"/>
      <c r="N311" s="70"/>
      <c r="O311" s="70"/>
      <c r="P311" s="70"/>
      <c r="Q311" s="70"/>
      <c r="R311" s="70"/>
      <c r="S311" s="70"/>
      <c r="T311" s="70"/>
      <c r="U311" s="70"/>
      <c r="V311" s="70"/>
      <c r="W311" s="70"/>
      <c r="X311" s="70"/>
      <c r="Y311" s="70"/>
      <c r="Z311" s="70"/>
      <c r="AA311" s="70"/>
      <c r="AB311" s="70"/>
    </row>
    <row r="312" spans="1:28" ht="15.75" customHeight="1" x14ac:dyDescent="0.25">
      <c r="A312" s="70"/>
      <c r="B312" s="71"/>
      <c r="C312" s="71"/>
      <c r="D312" s="72"/>
      <c r="E312" s="72"/>
      <c r="F312" s="70"/>
      <c r="G312" s="70"/>
      <c r="H312" s="70"/>
      <c r="I312" s="70"/>
      <c r="J312" s="70"/>
      <c r="K312" s="70"/>
      <c r="L312" s="70"/>
      <c r="M312" s="70"/>
      <c r="N312" s="70"/>
      <c r="O312" s="70"/>
      <c r="P312" s="70"/>
      <c r="Q312" s="70"/>
      <c r="R312" s="70"/>
      <c r="S312" s="70"/>
      <c r="T312" s="70"/>
      <c r="U312" s="70"/>
      <c r="V312" s="70"/>
      <c r="W312" s="70"/>
      <c r="X312" s="70"/>
      <c r="Y312" s="70"/>
      <c r="Z312" s="70"/>
      <c r="AA312" s="70"/>
      <c r="AB312" s="70"/>
    </row>
    <row r="313" spans="1:28" ht="15.75" customHeight="1" x14ac:dyDescent="0.25">
      <c r="A313" s="70"/>
      <c r="B313" s="71"/>
      <c r="C313" s="71"/>
      <c r="D313" s="72"/>
      <c r="E313" s="72"/>
      <c r="F313" s="70"/>
      <c r="G313" s="70"/>
      <c r="H313" s="70"/>
      <c r="I313" s="70"/>
      <c r="J313" s="70"/>
      <c r="K313" s="70"/>
      <c r="L313" s="70"/>
      <c r="M313" s="70"/>
      <c r="N313" s="70"/>
      <c r="O313" s="70"/>
      <c r="P313" s="70"/>
      <c r="Q313" s="70"/>
      <c r="R313" s="70"/>
      <c r="S313" s="70"/>
      <c r="T313" s="70"/>
      <c r="U313" s="70"/>
      <c r="V313" s="70"/>
      <c r="W313" s="70"/>
      <c r="X313" s="70"/>
      <c r="Y313" s="70"/>
      <c r="Z313" s="70"/>
      <c r="AA313" s="70"/>
      <c r="AB313" s="70"/>
    </row>
    <row r="314" spans="1:28" ht="15.75" customHeight="1" x14ac:dyDescent="0.25">
      <c r="A314" s="70"/>
      <c r="B314" s="71"/>
      <c r="C314" s="71"/>
      <c r="D314" s="72"/>
      <c r="E314" s="72"/>
      <c r="F314" s="70"/>
      <c r="G314" s="70"/>
      <c r="H314" s="70"/>
      <c r="I314" s="70"/>
      <c r="J314" s="70"/>
      <c r="K314" s="70"/>
      <c r="L314" s="70"/>
      <c r="M314" s="70"/>
      <c r="N314" s="70"/>
      <c r="O314" s="70"/>
      <c r="P314" s="70"/>
      <c r="Q314" s="70"/>
      <c r="R314" s="70"/>
      <c r="S314" s="70"/>
      <c r="T314" s="70"/>
      <c r="U314" s="70"/>
      <c r="V314" s="70"/>
      <c r="W314" s="70"/>
      <c r="X314" s="70"/>
      <c r="Y314" s="70"/>
      <c r="Z314" s="70"/>
      <c r="AA314" s="70"/>
      <c r="AB314" s="70"/>
    </row>
    <row r="315" spans="1:28" ht="15.75" customHeight="1" x14ac:dyDescent="0.25">
      <c r="A315" s="70"/>
      <c r="B315" s="71"/>
      <c r="C315" s="71"/>
      <c r="D315" s="72"/>
      <c r="E315" s="72"/>
      <c r="F315" s="70"/>
      <c r="G315" s="70"/>
      <c r="H315" s="70"/>
      <c r="I315" s="70"/>
      <c r="J315" s="70"/>
      <c r="K315" s="70"/>
      <c r="L315" s="70"/>
      <c r="M315" s="70"/>
      <c r="N315" s="70"/>
      <c r="O315" s="70"/>
      <c r="P315" s="70"/>
      <c r="Q315" s="70"/>
      <c r="R315" s="70"/>
      <c r="S315" s="70"/>
      <c r="T315" s="70"/>
      <c r="U315" s="70"/>
      <c r="V315" s="70"/>
      <c r="W315" s="70"/>
      <c r="X315" s="70"/>
      <c r="Y315" s="70"/>
      <c r="Z315" s="70"/>
      <c r="AA315" s="70"/>
      <c r="AB315" s="70"/>
    </row>
    <row r="316" spans="1:28" ht="15.75" customHeight="1" x14ac:dyDescent="0.25">
      <c r="A316" s="70"/>
      <c r="B316" s="71"/>
      <c r="C316" s="71"/>
      <c r="D316" s="72"/>
      <c r="E316" s="72"/>
      <c r="F316" s="70"/>
      <c r="G316" s="70"/>
      <c r="H316" s="70"/>
      <c r="I316" s="70"/>
      <c r="J316" s="70"/>
      <c r="K316" s="70"/>
      <c r="L316" s="70"/>
      <c r="M316" s="70"/>
      <c r="N316" s="70"/>
      <c r="O316" s="70"/>
      <c r="P316" s="70"/>
      <c r="Q316" s="70"/>
      <c r="R316" s="70"/>
      <c r="S316" s="70"/>
      <c r="T316" s="70"/>
      <c r="U316" s="70"/>
      <c r="V316" s="70"/>
      <c r="W316" s="70"/>
      <c r="X316" s="70"/>
      <c r="Y316" s="70"/>
      <c r="Z316" s="70"/>
      <c r="AA316" s="70"/>
      <c r="AB316" s="70"/>
    </row>
    <row r="317" spans="1:28" ht="15.75" customHeight="1" x14ac:dyDescent="0.25">
      <c r="A317" s="70"/>
      <c r="B317" s="71"/>
      <c r="C317" s="71"/>
      <c r="D317" s="72"/>
      <c r="E317" s="72"/>
      <c r="F317" s="70"/>
      <c r="G317" s="70"/>
      <c r="H317" s="70"/>
      <c r="I317" s="70"/>
      <c r="J317" s="70"/>
      <c r="K317" s="70"/>
      <c r="L317" s="70"/>
      <c r="M317" s="70"/>
      <c r="N317" s="70"/>
      <c r="O317" s="70"/>
      <c r="P317" s="70"/>
      <c r="Q317" s="70"/>
      <c r="R317" s="70"/>
      <c r="S317" s="70"/>
      <c r="T317" s="70"/>
      <c r="U317" s="70"/>
      <c r="V317" s="70"/>
      <c r="W317" s="70"/>
      <c r="X317" s="70"/>
      <c r="Y317" s="70"/>
      <c r="Z317" s="70"/>
      <c r="AA317" s="70"/>
      <c r="AB317" s="70"/>
    </row>
    <row r="318" spans="1:28" ht="15.75" customHeight="1" x14ac:dyDescent="0.25">
      <c r="A318" s="70"/>
      <c r="B318" s="71"/>
      <c r="C318" s="71"/>
      <c r="D318" s="72"/>
      <c r="E318" s="72"/>
      <c r="F318" s="70"/>
      <c r="G318" s="70"/>
      <c r="H318" s="70"/>
      <c r="I318" s="70"/>
      <c r="J318" s="70"/>
      <c r="K318" s="70"/>
      <c r="L318" s="70"/>
      <c r="M318" s="70"/>
      <c r="N318" s="70"/>
      <c r="O318" s="70"/>
      <c r="P318" s="70"/>
      <c r="Q318" s="70"/>
      <c r="R318" s="70"/>
      <c r="S318" s="70"/>
      <c r="T318" s="70"/>
      <c r="U318" s="70"/>
      <c r="V318" s="70"/>
      <c r="W318" s="70"/>
      <c r="X318" s="70"/>
      <c r="Y318" s="70"/>
      <c r="Z318" s="70"/>
      <c r="AA318" s="70"/>
      <c r="AB318" s="70"/>
    </row>
    <row r="319" spans="1:28" ht="15.75" customHeight="1" x14ac:dyDescent="0.25">
      <c r="A319" s="70"/>
      <c r="B319" s="71"/>
      <c r="C319" s="71"/>
      <c r="D319" s="72"/>
      <c r="E319" s="72"/>
      <c r="F319" s="70"/>
      <c r="G319" s="70"/>
      <c r="H319" s="70"/>
      <c r="I319" s="70"/>
      <c r="J319" s="70"/>
      <c r="K319" s="70"/>
      <c r="L319" s="70"/>
      <c r="M319" s="70"/>
      <c r="N319" s="70"/>
      <c r="O319" s="70"/>
      <c r="P319" s="70"/>
      <c r="Q319" s="70"/>
      <c r="R319" s="70"/>
      <c r="S319" s="70"/>
      <c r="T319" s="70"/>
      <c r="U319" s="70"/>
      <c r="V319" s="70"/>
      <c r="W319" s="70"/>
      <c r="X319" s="70"/>
      <c r="Y319" s="70"/>
      <c r="Z319" s="70"/>
      <c r="AA319" s="70"/>
      <c r="AB319" s="70"/>
    </row>
    <row r="320" spans="1:28" ht="15.75" customHeight="1" x14ac:dyDescent="0.25">
      <c r="A320" s="70"/>
      <c r="B320" s="71"/>
      <c r="C320" s="71"/>
      <c r="D320" s="72"/>
      <c r="E320" s="72"/>
      <c r="F320" s="70"/>
      <c r="G320" s="70"/>
      <c r="H320" s="70"/>
      <c r="I320" s="70"/>
      <c r="J320" s="70"/>
      <c r="K320" s="70"/>
      <c r="L320" s="70"/>
      <c r="M320" s="70"/>
      <c r="N320" s="70"/>
      <c r="O320" s="70"/>
      <c r="P320" s="70"/>
      <c r="Q320" s="70"/>
      <c r="R320" s="70"/>
      <c r="S320" s="70"/>
      <c r="T320" s="70"/>
      <c r="U320" s="70"/>
      <c r="V320" s="70"/>
      <c r="W320" s="70"/>
      <c r="X320" s="70"/>
      <c r="Y320" s="70"/>
      <c r="Z320" s="70"/>
      <c r="AA320" s="70"/>
      <c r="AB320" s="70"/>
    </row>
    <row r="321" spans="1:28" ht="15.75" customHeight="1" x14ac:dyDescent="0.25">
      <c r="A321" s="70"/>
      <c r="B321" s="71"/>
      <c r="C321" s="71"/>
      <c r="D321" s="72"/>
      <c r="E321" s="72"/>
      <c r="F321" s="70"/>
      <c r="G321" s="70"/>
      <c r="H321" s="70"/>
      <c r="I321" s="70"/>
      <c r="J321" s="70"/>
      <c r="K321" s="70"/>
      <c r="L321" s="70"/>
      <c r="M321" s="70"/>
      <c r="N321" s="70"/>
      <c r="O321" s="70"/>
      <c r="P321" s="70"/>
      <c r="Q321" s="70"/>
      <c r="R321" s="70"/>
      <c r="S321" s="70"/>
      <c r="T321" s="70"/>
      <c r="U321" s="70"/>
      <c r="V321" s="70"/>
      <c r="W321" s="70"/>
      <c r="X321" s="70"/>
      <c r="Y321" s="70"/>
      <c r="Z321" s="70"/>
      <c r="AA321" s="70"/>
      <c r="AB321" s="70"/>
    </row>
    <row r="322" spans="1:28" ht="15.75" customHeight="1" x14ac:dyDescent="0.25">
      <c r="A322" s="70"/>
      <c r="B322" s="71"/>
      <c r="C322" s="71"/>
      <c r="D322" s="72"/>
      <c r="E322" s="72"/>
      <c r="F322" s="70"/>
      <c r="G322" s="70"/>
      <c r="H322" s="70"/>
      <c r="I322" s="70"/>
      <c r="J322" s="70"/>
      <c r="K322" s="70"/>
      <c r="L322" s="70"/>
      <c r="M322" s="70"/>
      <c r="N322" s="70"/>
      <c r="O322" s="70"/>
      <c r="P322" s="70"/>
      <c r="Q322" s="70"/>
      <c r="R322" s="70"/>
      <c r="S322" s="70"/>
      <c r="T322" s="70"/>
      <c r="U322" s="70"/>
      <c r="V322" s="70"/>
      <c r="W322" s="70"/>
      <c r="X322" s="70"/>
      <c r="Y322" s="70"/>
      <c r="Z322" s="70"/>
      <c r="AA322" s="70"/>
      <c r="AB322" s="70"/>
    </row>
    <row r="323" spans="1:28" ht="15.75" customHeight="1" x14ac:dyDescent="0.25">
      <c r="A323" s="70"/>
      <c r="B323" s="71"/>
      <c r="C323" s="71"/>
      <c r="D323" s="72"/>
      <c r="E323" s="72"/>
      <c r="F323" s="70"/>
      <c r="G323" s="70"/>
      <c r="H323" s="70"/>
      <c r="I323" s="70"/>
      <c r="J323" s="70"/>
      <c r="K323" s="70"/>
      <c r="L323" s="70"/>
      <c r="M323" s="70"/>
      <c r="N323" s="70"/>
      <c r="O323" s="70"/>
      <c r="P323" s="70"/>
      <c r="Q323" s="70"/>
      <c r="R323" s="70"/>
      <c r="S323" s="70"/>
      <c r="T323" s="70"/>
      <c r="U323" s="70"/>
      <c r="V323" s="70"/>
      <c r="W323" s="70"/>
      <c r="X323" s="70"/>
      <c r="Y323" s="70"/>
      <c r="Z323" s="70"/>
      <c r="AA323" s="70"/>
      <c r="AB323" s="70"/>
    </row>
    <row r="324" spans="1:28" ht="15.75" customHeight="1" x14ac:dyDescent="0.25">
      <c r="A324" s="70"/>
      <c r="B324" s="71"/>
      <c r="C324" s="71"/>
      <c r="D324" s="72"/>
      <c r="E324" s="72"/>
      <c r="F324" s="70"/>
      <c r="G324" s="70"/>
      <c r="H324" s="70"/>
      <c r="I324" s="70"/>
      <c r="J324" s="70"/>
      <c r="K324" s="70"/>
      <c r="L324" s="70"/>
      <c r="M324" s="70"/>
      <c r="N324" s="70"/>
      <c r="O324" s="70"/>
      <c r="P324" s="70"/>
      <c r="Q324" s="70"/>
      <c r="R324" s="70"/>
      <c r="S324" s="70"/>
      <c r="T324" s="70"/>
      <c r="U324" s="70"/>
      <c r="V324" s="70"/>
      <c r="W324" s="70"/>
      <c r="X324" s="70"/>
      <c r="Y324" s="70"/>
      <c r="Z324" s="70"/>
      <c r="AA324" s="70"/>
      <c r="AB324" s="70"/>
    </row>
    <row r="325" spans="1:28" ht="15.75" customHeight="1" x14ac:dyDescent="0.25">
      <c r="A325" s="70"/>
      <c r="B325" s="71"/>
      <c r="C325" s="71"/>
      <c r="D325" s="72"/>
      <c r="E325" s="72"/>
      <c r="F325" s="70"/>
      <c r="G325" s="70"/>
      <c r="H325" s="70"/>
      <c r="I325" s="70"/>
      <c r="J325" s="70"/>
      <c r="K325" s="70"/>
      <c r="L325" s="70"/>
      <c r="M325" s="70"/>
      <c r="N325" s="70"/>
      <c r="O325" s="70"/>
      <c r="P325" s="70"/>
      <c r="Q325" s="70"/>
      <c r="R325" s="70"/>
      <c r="S325" s="70"/>
      <c r="T325" s="70"/>
      <c r="U325" s="70"/>
      <c r="V325" s="70"/>
      <c r="W325" s="70"/>
      <c r="X325" s="70"/>
      <c r="Y325" s="70"/>
      <c r="Z325" s="70"/>
      <c r="AA325" s="70"/>
      <c r="AB325" s="70"/>
    </row>
    <row r="326" spans="1:28" ht="15.75" customHeight="1" x14ac:dyDescent="0.25">
      <c r="A326" s="70"/>
      <c r="B326" s="71"/>
      <c r="C326" s="71"/>
      <c r="D326" s="72"/>
      <c r="E326" s="72"/>
      <c r="F326" s="70"/>
      <c r="G326" s="70"/>
      <c r="H326" s="70"/>
      <c r="I326" s="70"/>
      <c r="J326" s="70"/>
      <c r="K326" s="70"/>
      <c r="L326" s="70"/>
      <c r="M326" s="70"/>
      <c r="N326" s="70"/>
      <c r="O326" s="70"/>
      <c r="P326" s="70"/>
      <c r="Q326" s="70"/>
      <c r="R326" s="70"/>
      <c r="S326" s="70"/>
      <c r="T326" s="70"/>
      <c r="U326" s="70"/>
      <c r="V326" s="70"/>
      <c r="W326" s="70"/>
      <c r="X326" s="70"/>
      <c r="Y326" s="70"/>
      <c r="Z326" s="70"/>
      <c r="AA326" s="70"/>
      <c r="AB326" s="70"/>
    </row>
    <row r="327" spans="1:28" ht="15.75" customHeight="1" x14ac:dyDescent="0.25">
      <c r="A327" s="70"/>
      <c r="B327" s="71"/>
      <c r="C327" s="71"/>
      <c r="D327" s="72"/>
      <c r="E327" s="72"/>
      <c r="F327" s="70"/>
      <c r="G327" s="70"/>
      <c r="H327" s="70"/>
      <c r="I327" s="70"/>
      <c r="J327" s="70"/>
      <c r="K327" s="70"/>
      <c r="L327" s="70"/>
      <c r="M327" s="70"/>
      <c r="N327" s="70"/>
      <c r="O327" s="70"/>
      <c r="P327" s="70"/>
      <c r="Q327" s="70"/>
      <c r="R327" s="70"/>
      <c r="S327" s="70"/>
      <c r="T327" s="70"/>
      <c r="U327" s="70"/>
      <c r="V327" s="70"/>
      <c r="W327" s="70"/>
      <c r="X327" s="70"/>
      <c r="Y327" s="70"/>
      <c r="Z327" s="70"/>
      <c r="AA327" s="70"/>
      <c r="AB327" s="70"/>
    </row>
    <row r="328" spans="1:28" ht="15.75" customHeight="1" x14ac:dyDescent="0.25">
      <c r="A328" s="70"/>
      <c r="B328" s="71"/>
      <c r="C328" s="71"/>
      <c r="D328" s="72"/>
      <c r="E328" s="72"/>
      <c r="F328" s="70"/>
      <c r="G328" s="70"/>
      <c r="H328" s="70"/>
      <c r="I328" s="70"/>
      <c r="J328" s="70"/>
      <c r="K328" s="70"/>
      <c r="L328" s="70"/>
      <c r="M328" s="70"/>
      <c r="N328" s="70"/>
      <c r="O328" s="70"/>
      <c r="P328" s="70"/>
      <c r="Q328" s="70"/>
      <c r="R328" s="70"/>
      <c r="S328" s="70"/>
      <c r="T328" s="70"/>
      <c r="U328" s="70"/>
      <c r="V328" s="70"/>
      <c r="W328" s="70"/>
      <c r="X328" s="70"/>
      <c r="Y328" s="70"/>
      <c r="Z328" s="70"/>
      <c r="AA328" s="70"/>
      <c r="AB328" s="70"/>
    </row>
    <row r="329" spans="1:28" ht="15.75" customHeight="1" x14ac:dyDescent="0.25">
      <c r="A329" s="70"/>
      <c r="B329" s="71"/>
      <c r="C329" s="71"/>
      <c r="D329" s="72"/>
      <c r="E329" s="72"/>
      <c r="F329" s="70"/>
      <c r="G329" s="70"/>
      <c r="H329" s="70"/>
      <c r="I329" s="70"/>
      <c r="J329" s="70"/>
      <c r="K329" s="70"/>
      <c r="L329" s="70"/>
      <c r="M329" s="70"/>
      <c r="N329" s="70"/>
      <c r="O329" s="70"/>
      <c r="P329" s="70"/>
      <c r="Q329" s="70"/>
      <c r="R329" s="70"/>
      <c r="S329" s="70"/>
      <c r="T329" s="70"/>
      <c r="U329" s="70"/>
      <c r="V329" s="70"/>
      <c r="W329" s="70"/>
      <c r="X329" s="70"/>
      <c r="Y329" s="70"/>
      <c r="Z329" s="70"/>
      <c r="AA329" s="70"/>
      <c r="AB329" s="70"/>
    </row>
    <row r="330" spans="1:28" ht="15.75" customHeight="1" x14ac:dyDescent="0.25">
      <c r="A330" s="70"/>
      <c r="B330" s="71"/>
      <c r="C330" s="71"/>
      <c r="D330" s="72"/>
      <c r="E330" s="72"/>
      <c r="F330" s="70"/>
      <c r="G330" s="70"/>
      <c r="H330" s="70"/>
      <c r="I330" s="70"/>
      <c r="J330" s="70"/>
      <c r="K330" s="70"/>
      <c r="L330" s="70"/>
      <c r="M330" s="70"/>
      <c r="N330" s="70"/>
      <c r="O330" s="70"/>
      <c r="P330" s="70"/>
      <c r="Q330" s="70"/>
      <c r="R330" s="70"/>
      <c r="S330" s="70"/>
      <c r="T330" s="70"/>
      <c r="U330" s="70"/>
      <c r="V330" s="70"/>
      <c r="W330" s="70"/>
      <c r="X330" s="70"/>
      <c r="Y330" s="70"/>
      <c r="Z330" s="70"/>
      <c r="AA330" s="70"/>
      <c r="AB330" s="70"/>
    </row>
    <row r="331" spans="1:28" ht="15.75" customHeight="1" x14ac:dyDescent="0.25">
      <c r="A331" s="70"/>
      <c r="B331" s="71"/>
      <c r="C331" s="71"/>
      <c r="D331" s="72"/>
      <c r="E331" s="72"/>
      <c r="F331" s="70"/>
      <c r="G331" s="70"/>
      <c r="H331" s="70"/>
      <c r="I331" s="70"/>
      <c r="J331" s="70"/>
      <c r="K331" s="70"/>
      <c r="L331" s="70"/>
      <c r="M331" s="70"/>
      <c r="N331" s="70"/>
      <c r="O331" s="70"/>
      <c r="P331" s="70"/>
      <c r="Q331" s="70"/>
      <c r="R331" s="70"/>
      <c r="S331" s="70"/>
      <c r="T331" s="70"/>
      <c r="U331" s="70"/>
      <c r="V331" s="70"/>
      <c r="W331" s="70"/>
      <c r="X331" s="70"/>
      <c r="Y331" s="70"/>
      <c r="Z331" s="70"/>
      <c r="AA331" s="70"/>
      <c r="AB331" s="70"/>
    </row>
    <row r="332" spans="1:28" ht="15.75" customHeight="1" x14ac:dyDescent="0.25">
      <c r="A332" s="70"/>
      <c r="B332" s="71"/>
      <c r="C332" s="71"/>
      <c r="D332" s="72"/>
      <c r="E332" s="72"/>
      <c r="F332" s="70"/>
      <c r="G332" s="70"/>
      <c r="H332" s="70"/>
      <c r="I332" s="70"/>
      <c r="J332" s="70"/>
      <c r="K332" s="70"/>
      <c r="L332" s="70"/>
      <c r="M332" s="70"/>
      <c r="N332" s="70"/>
      <c r="O332" s="70"/>
      <c r="P332" s="70"/>
      <c r="Q332" s="70"/>
      <c r="R332" s="70"/>
      <c r="S332" s="70"/>
      <c r="T332" s="70"/>
      <c r="U332" s="70"/>
      <c r="V332" s="70"/>
      <c r="W332" s="70"/>
      <c r="X332" s="70"/>
      <c r="Y332" s="70"/>
      <c r="Z332" s="70"/>
      <c r="AA332" s="70"/>
      <c r="AB332" s="70"/>
    </row>
    <row r="333" spans="1:28" ht="15.75" customHeight="1" x14ac:dyDescent="0.25">
      <c r="A333" s="70"/>
      <c r="B333" s="71"/>
      <c r="C333" s="71"/>
      <c r="D333" s="72"/>
      <c r="E333" s="72"/>
      <c r="F333" s="70"/>
      <c r="G333" s="70"/>
      <c r="H333" s="70"/>
      <c r="I333" s="70"/>
      <c r="J333" s="70"/>
      <c r="K333" s="70"/>
      <c r="L333" s="70"/>
      <c r="M333" s="70"/>
      <c r="N333" s="70"/>
      <c r="O333" s="70"/>
      <c r="P333" s="70"/>
      <c r="Q333" s="70"/>
      <c r="R333" s="70"/>
      <c r="S333" s="70"/>
      <c r="T333" s="70"/>
      <c r="U333" s="70"/>
      <c r="V333" s="70"/>
      <c r="W333" s="70"/>
      <c r="X333" s="70"/>
      <c r="Y333" s="70"/>
      <c r="Z333" s="70"/>
      <c r="AA333" s="70"/>
      <c r="AB333" s="70"/>
    </row>
    <row r="334" spans="1:28" ht="15.75" customHeight="1" x14ac:dyDescent="0.25">
      <c r="A334" s="70"/>
      <c r="B334" s="71"/>
      <c r="C334" s="71"/>
      <c r="D334" s="72"/>
      <c r="E334" s="72"/>
      <c r="F334" s="70"/>
      <c r="G334" s="70"/>
      <c r="H334" s="70"/>
      <c r="I334" s="70"/>
      <c r="J334" s="70"/>
      <c r="K334" s="70"/>
      <c r="L334" s="70"/>
      <c r="M334" s="70"/>
      <c r="N334" s="70"/>
      <c r="O334" s="70"/>
      <c r="P334" s="70"/>
      <c r="Q334" s="70"/>
      <c r="R334" s="70"/>
      <c r="S334" s="70"/>
      <c r="T334" s="70"/>
      <c r="U334" s="70"/>
      <c r="V334" s="70"/>
      <c r="W334" s="70"/>
      <c r="X334" s="70"/>
      <c r="Y334" s="70"/>
      <c r="Z334" s="70"/>
      <c r="AA334" s="70"/>
      <c r="AB334" s="70"/>
    </row>
    <row r="335" spans="1:28" ht="15.75" customHeight="1" x14ac:dyDescent="0.25">
      <c r="A335" s="70"/>
      <c r="B335" s="71"/>
      <c r="C335" s="71"/>
      <c r="D335" s="72"/>
      <c r="E335" s="72"/>
      <c r="F335" s="70"/>
      <c r="G335" s="70"/>
      <c r="H335" s="70"/>
      <c r="I335" s="70"/>
      <c r="J335" s="70"/>
      <c r="K335" s="70"/>
      <c r="L335" s="70"/>
      <c r="M335" s="70"/>
      <c r="N335" s="70"/>
      <c r="O335" s="70"/>
      <c r="P335" s="70"/>
      <c r="Q335" s="70"/>
      <c r="R335" s="70"/>
      <c r="S335" s="70"/>
      <c r="T335" s="70"/>
      <c r="U335" s="70"/>
      <c r="V335" s="70"/>
      <c r="W335" s="70"/>
      <c r="X335" s="70"/>
      <c r="Y335" s="70"/>
      <c r="Z335" s="70"/>
      <c r="AA335" s="70"/>
      <c r="AB335" s="70"/>
    </row>
    <row r="336" spans="1:28" ht="15.75" customHeight="1" x14ac:dyDescent="0.25">
      <c r="A336" s="70"/>
      <c r="B336" s="71"/>
      <c r="C336" s="71"/>
      <c r="D336" s="72"/>
      <c r="E336" s="72"/>
      <c r="F336" s="70"/>
      <c r="G336" s="70"/>
      <c r="H336" s="70"/>
      <c r="I336" s="70"/>
      <c r="J336" s="70"/>
      <c r="K336" s="70"/>
      <c r="L336" s="70"/>
      <c r="M336" s="70"/>
      <c r="N336" s="70"/>
      <c r="O336" s="70"/>
      <c r="P336" s="70"/>
      <c r="Q336" s="70"/>
      <c r="R336" s="70"/>
      <c r="S336" s="70"/>
      <c r="T336" s="70"/>
      <c r="U336" s="70"/>
      <c r="V336" s="70"/>
      <c r="W336" s="70"/>
      <c r="X336" s="70"/>
      <c r="Y336" s="70"/>
      <c r="Z336" s="70"/>
      <c r="AA336" s="70"/>
      <c r="AB336" s="70"/>
    </row>
    <row r="337" spans="1:28" ht="15.75" customHeight="1" x14ac:dyDescent="0.25">
      <c r="A337" s="70"/>
      <c r="B337" s="71"/>
      <c r="C337" s="71"/>
      <c r="D337" s="72"/>
      <c r="E337" s="72"/>
      <c r="F337" s="70"/>
      <c r="G337" s="70"/>
      <c r="H337" s="70"/>
      <c r="I337" s="70"/>
      <c r="J337" s="70"/>
      <c r="K337" s="70"/>
      <c r="L337" s="70"/>
      <c r="M337" s="70"/>
      <c r="N337" s="70"/>
      <c r="O337" s="70"/>
      <c r="P337" s="70"/>
      <c r="Q337" s="70"/>
      <c r="R337" s="70"/>
      <c r="S337" s="70"/>
      <c r="T337" s="70"/>
      <c r="U337" s="70"/>
      <c r="V337" s="70"/>
      <c r="W337" s="70"/>
      <c r="X337" s="70"/>
      <c r="Y337" s="70"/>
      <c r="Z337" s="70"/>
      <c r="AA337" s="70"/>
      <c r="AB337" s="70"/>
    </row>
    <row r="338" spans="1:28" ht="15.75" customHeight="1" x14ac:dyDescent="0.25">
      <c r="A338" s="70"/>
      <c r="B338" s="71"/>
      <c r="C338" s="71"/>
      <c r="D338" s="72"/>
      <c r="E338" s="72"/>
      <c r="F338" s="70"/>
      <c r="G338" s="70"/>
      <c r="H338" s="70"/>
      <c r="I338" s="70"/>
      <c r="J338" s="70"/>
      <c r="K338" s="70"/>
      <c r="L338" s="70"/>
      <c r="M338" s="70"/>
      <c r="N338" s="70"/>
      <c r="O338" s="70"/>
      <c r="P338" s="70"/>
      <c r="Q338" s="70"/>
      <c r="R338" s="70"/>
      <c r="S338" s="70"/>
      <c r="T338" s="70"/>
      <c r="U338" s="70"/>
      <c r="V338" s="70"/>
      <c r="W338" s="70"/>
      <c r="X338" s="70"/>
      <c r="Y338" s="70"/>
      <c r="Z338" s="70"/>
      <c r="AA338" s="70"/>
      <c r="AB338" s="70"/>
    </row>
    <row r="339" spans="1:28" ht="15.75" customHeight="1" x14ac:dyDescent="0.25">
      <c r="A339" s="70"/>
      <c r="B339" s="71"/>
      <c r="C339" s="71"/>
      <c r="D339" s="72"/>
      <c r="E339" s="72"/>
      <c r="F339" s="70"/>
      <c r="G339" s="70"/>
      <c r="H339" s="70"/>
      <c r="I339" s="70"/>
      <c r="J339" s="70"/>
      <c r="K339" s="70"/>
      <c r="L339" s="70"/>
      <c r="M339" s="70"/>
      <c r="N339" s="70"/>
      <c r="O339" s="70"/>
      <c r="P339" s="70"/>
      <c r="Q339" s="70"/>
      <c r="R339" s="70"/>
      <c r="S339" s="70"/>
      <c r="T339" s="70"/>
      <c r="U339" s="70"/>
      <c r="V339" s="70"/>
      <c r="W339" s="70"/>
      <c r="X339" s="70"/>
      <c r="Y339" s="70"/>
      <c r="Z339" s="70"/>
      <c r="AA339" s="70"/>
      <c r="AB339" s="70"/>
    </row>
    <row r="340" spans="1:28" ht="15.75" customHeight="1" x14ac:dyDescent="0.25">
      <c r="A340" s="70"/>
      <c r="B340" s="71"/>
      <c r="C340" s="71"/>
      <c r="D340" s="72"/>
      <c r="E340" s="72"/>
      <c r="F340" s="70"/>
      <c r="G340" s="70"/>
      <c r="H340" s="70"/>
      <c r="I340" s="70"/>
      <c r="J340" s="70"/>
      <c r="K340" s="70"/>
      <c r="L340" s="70"/>
      <c r="M340" s="70"/>
      <c r="N340" s="70"/>
      <c r="O340" s="70"/>
      <c r="P340" s="70"/>
      <c r="Q340" s="70"/>
      <c r="R340" s="70"/>
      <c r="S340" s="70"/>
      <c r="T340" s="70"/>
      <c r="U340" s="70"/>
      <c r="V340" s="70"/>
      <c r="W340" s="70"/>
      <c r="X340" s="70"/>
      <c r="Y340" s="70"/>
      <c r="Z340" s="70"/>
      <c r="AA340" s="70"/>
      <c r="AB340" s="70"/>
    </row>
    <row r="341" spans="1:28" ht="15.75" customHeight="1" x14ac:dyDescent="0.25">
      <c r="A341" s="70"/>
      <c r="B341" s="71"/>
      <c r="C341" s="71"/>
      <c r="D341" s="72"/>
      <c r="E341" s="72"/>
      <c r="F341" s="70"/>
      <c r="G341" s="70"/>
      <c r="H341" s="70"/>
      <c r="I341" s="70"/>
      <c r="J341" s="70"/>
      <c r="K341" s="70"/>
      <c r="L341" s="70"/>
      <c r="M341" s="70"/>
      <c r="N341" s="70"/>
      <c r="O341" s="70"/>
      <c r="P341" s="70"/>
      <c r="Q341" s="70"/>
      <c r="R341" s="70"/>
      <c r="S341" s="70"/>
      <c r="T341" s="70"/>
      <c r="U341" s="70"/>
      <c r="V341" s="70"/>
      <c r="W341" s="70"/>
      <c r="X341" s="70"/>
      <c r="Y341" s="70"/>
      <c r="Z341" s="70"/>
      <c r="AA341" s="70"/>
      <c r="AB341" s="70"/>
    </row>
    <row r="342" spans="1:28" ht="15.75" customHeight="1" x14ac:dyDescent="0.25">
      <c r="A342" s="70"/>
      <c r="B342" s="71"/>
      <c r="C342" s="71"/>
      <c r="D342" s="72"/>
      <c r="E342" s="72"/>
      <c r="F342" s="70"/>
      <c r="G342" s="70"/>
      <c r="H342" s="70"/>
      <c r="I342" s="70"/>
      <c r="J342" s="70"/>
      <c r="K342" s="70"/>
      <c r="L342" s="70"/>
      <c r="M342" s="70"/>
      <c r="N342" s="70"/>
      <c r="O342" s="70"/>
      <c r="P342" s="70"/>
      <c r="Q342" s="70"/>
      <c r="R342" s="70"/>
      <c r="S342" s="70"/>
      <c r="T342" s="70"/>
      <c r="U342" s="70"/>
      <c r="V342" s="70"/>
      <c r="W342" s="70"/>
      <c r="X342" s="70"/>
      <c r="Y342" s="70"/>
      <c r="Z342" s="70"/>
      <c r="AA342" s="70"/>
      <c r="AB342" s="70"/>
    </row>
    <row r="343" spans="1:28" ht="15.75" customHeight="1" x14ac:dyDescent="0.25">
      <c r="A343" s="70"/>
      <c r="B343" s="71"/>
      <c r="C343" s="71"/>
      <c r="D343" s="72"/>
      <c r="E343" s="72"/>
      <c r="F343" s="70"/>
      <c r="G343" s="70"/>
      <c r="H343" s="70"/>
      <c r="I343" s="70"/>
      <c r="J343" s="70"/>
      <c r="K343" s="70"/>
      <c r="L343" s="70"/>
      <c r="M343" s="70"/>
      <c r="N343" s="70"/>
      <c r="O343" s="70"/>
      <c r="P343" s="70"/>
      <c r="Q343" s="70"/>
      <c r="R343" s="70"/>
      <c r="S343" s="70"/>
      <c r="T343" s="70"/>
      <c r="U343" s="70"/>
      <c r="V343" s="70"/>
      <c r="W343" s="70"/>
      <c r="X343" s="70"/>
      <c r="Y343" s="70"/>
      <c r="Z343" s="70"/>
      <c r="AA343" s="70"/>
      <c r="AB343" s="70"/>
    </row>
    <row r="344" spans="1:28" ht="15.75" customHeight="1" x14ac:dyDescent="0.25">
      <c r="A344" s="70"/>
      <c r="B344" s="71"/>
      <c r="C344" s="71"/>
      <c r="D344" s="72"/>
      <c r="E344" s="72"/>
      <c r="F344" s="70"/>
      <c r="G344" s="70"/>
      <c r="H344" s="70"/>
      <c r="I344" s="70"/>
      <c r="J344" s="70"/>
      <c r="K344" s="70"/>
      <c r="L344" s="70"/>
      <c r="M344" s="70"/>
      <c r="N344" s="70"/>
      <c r="O344" s="70"/>
      <c r="P344" s="70"/>
      <c r="Q344" s="70"/>
      <c r="R344" s="70"/>
      <c r="S344" s="70"/>
      <c r="T344" s="70"/>
      <c r="U344" s="70"/>
      <c r="V344" s="70"/>
      <c r="W344" s="70"/>
      <c r="X344" s="70"/>
      <c r="Y344" s="70"/>
      <c r="Z344" s="70"/>
      <c r="AA344" s="70"/>
      <c r="AB344" s="70"/>
    </row>
    <row r="345" spans="1:28" ht="15.75" customHeight="1" x14ac:dyDescent="0.25">
      <c r="A345" s="70"/>
      <c r="B345" s="71"/>
      <c r="C345" s="71"/>
      <c r="D345" s="72"/>
      <c r="E345" s="72"/>
      <c r="F345" s="70"/>
      <c r="G345" s="70"/>
      <c r="H345" s="70"/>
      <c r="I345" s="70"/>
      <c r="J345" s="70"/>
      <c r="K345" s="70"/>
      <c r="L345" s="70"/>
      <c r="M345" s="70"/>
      <c r="N345" s="70"/>
      <c r="O345" s="70"/>
      <c r="P345" s="70"/>
      <c r="Q345" s="70"/>
      <c r="R345" s="70"/>
      <c r="S345" s="70"/>
      <c r="T345" s="70"/>
      <c r="U345" s="70"/>
      <c r="V345" s="70"/>
      <c r="W345" s="70"/>
      <c r="X345" s="70"/>
      <c r="Y345" s="70"/>
      <c r="Z345" s="70"/>
      <c r="AA345" s="70"/>
      <c r="AB345" s="70"/>
    </row>
    <row r="346" spans="1:28" ht="15.75" customHeight="1" x14ac:dyDescent="0.25">
      <c r="A346" s="70"/>
      <c r="B346" s="71"/>
      <c r="C346" s="71"/>
      <c r="D346" s="72"/>
      <c r="E346" s="72"/>
      <c r="F346" s="70"/>
      <c r="G346" s="70"/>
      <c r="H346" s="70"/>
      <c r="I346" s="70"/>
      <c r="J346" s="70"/>
      <c r="K346" s="70"/>
      <c r="L346" s="70"/>
      <c r="M346" s="70"/>
      <c r="N346" s="70"/>
      <c r="O346" s="70"/>
      <c r="P346" s="70"/>
      <c r="Q346" s="70"/>
      <c r="R346" s="70"/>
      <c r="S346" s="70"/>
      <c r="T346" s="70"/>
      <c r="U346" s="70"/>
      <c r="V346" s="70"/>
      <c r="W346" s="70"/>
      <c r="X346" s="70"/>
      <c r="Y346" s="70"/>
      <c r="Z346" s="70"/>
      <c r="AA346" s="70"/>
      <c r="AB346" s="70"/>
    </row>
    <row r="347" spans="1:28" ht="15.75" customHeight="1" x14ac:dyDescent="0.25">
      <c r="A347" s="70"/>
      <c r="B347" s="71"/>
      <c r="C347" s="71"/>
      <c r="D347" s="72"/>
      <c r="E347" s="72"/>
      <c r="F347" s="70"/>
      <c r="G347" s="70"/>
      <c r="H347" s="70"/>
      <c r="I347" s="70"/>
      <c r="J347" s="70"/>
      <c r="K347" s="70"/>
      <c r="L347" s="70"/>
      <c r="M347" s="70"/>
      <c r="N347" s="70"/>
      <c r="O347" s="70"/>
      <c r="P347" s="70"/>
      <c r="Q347" s="70"/>
      <c r="R347" s="70"/>
      <c r="S347" s="70"/>
      <c r="T347" s="70"/>
      <c r="U347" s="70"/>
      <c r="V347" s="70"/>
      <c r="W347" s="70"/>
      <c r="X347" s="70"/>
      <c r="Y347" s="70"/>
      <c r="Z347" s="70"/>
      <c r="AA347" s="70"/>
      <c r="AB347" s="70"/>
    </row>
    <row r="348" spans="1:28" ht="15.75" customHeight="1" x14ac:dyDescent="0.25">
      <c r="A348" s="70"/>
      <c r="B348" s="71"/>
      <c r="C348" s="71"/>
      <c r="D348" s="72"/>
      <c r="E348" s="72"/>
      <c r="F348" s="70"/>
      <c r="G348" s="70"/>
      <c r="H348" s="70"/>
      <c r="I348" s="70"/>
      <c r="J348" s="70"/>
      <c r="K348" s="70"/>
      <c r="L348" s="70"/>
      <c r="M348" s="70"/>
      <c r="N348" s="70"/>
      <c r="O348" s="70"/>
      <c r="P348" s="70"/>
      <c r="Q348" s="70"/>
      <c r="R348" s="70"/>
      <c r="S348" s="70"/>
      <c r="T348" s="70"/>
      <c r="U348" s="70"/>
      <c r="V348" s="70"/>
      <c r="W348" s="70"/>
      <c r="X348" s="70"/>
      <c r="Y348" s="70"/>
      <c r="Z348" s="70"/>
      <c r="AA348" s="70"/>
      <c r="AB348" s="70"/>
    </row>
    <row r="349" spans="1:28" ht="15.75" customHeight="1" x14ac:dyDescent="0.25">
      <c r="A349" s="70"/>
      <c r="B349" s="71"/>
      <c r="C349" s="71"/>
      <c r="D349" s="72"/>
      <c r="E349" s="72"/>
      <c r="F349" s="70"/>
      <c r="G349" s="70"/>
      <c r="H349" s="70"/>
      <c r="I349" s="70"/>
      <c r="J349" s="70"/>
      <c r="K349" s="70"/>
      <c r="L349" s="70"/>
      <c r="M349" s="70"/>
      <c r="N349" s="70"/>
      <c r="O349" s="70"/>
      <c r="P349" s="70"/>
      <c r="Q349" s="70"/>
      <c r="R349" s="70"/>
      <c r="S349" s="70"/>
      <c r="T349" s="70"/>
      <c r="U349" s="70"/>
      <c r="V349" s="70"/>
      <c r="W349" s="70"/>
      <c r="X349" s="70"/>
      <c r="Y349" s="70"/>
      <c r="Z349" s="70"/>
      <c r="AA349" s="70"/>
      <c r="AB349" s="70"/>
    </row>
    <row r="350" spans="1:28" ht="15.75" customHeight="1" x14ac:dyDescent="0.25">
      <c r="A350" s="70"/>
      <c r="B350" s="71"/>
      <c r="C350" s="71"/>
      <c r="D350" s="72"/>
      <c r="E350" s="72"/>
      <c r="F350" s="70"/>
      <c r="G350" s="70"/>
      <c r="H350" s="70"/>
      <c r="I350" s="70"/>
      <c r="J350" s="70"/>
      <c r="K350" s="70"/>
      <c r="L350" s="70"/>
      <c r="M350" s="70"/>
      <c r="N350" s="70"/>
      <c r="O350" s="70"/>
      <c r="P350" s="70"/>
      <c r="Q350" s="70"/>
      <c r="R350" s="70"/>
      <c r="S350" s="70"/>
      <c r="T350" s="70"/>
      <c r="U350" s="70"/>
      <c r="V350" s="70"/>
      <c r="W350" s="70"/>
      <c r="X350" s="70"/>
      <c r="Y350" s="70"/>
      <c r="Z350" s="70"/>
      <c r="AA350" s="70"/>
      <c r="AB350" s="70"/>
    </row>
    <row r="351" spans="1:28" ht="15.75" customHeight="1" x14ac:dyDescent="0.25">
      <c r="A351" s="70"/>
      <c r="B351" s="71"/>
      <c r="C351" s="71"/>
      <c r="D351" s="72"/>
      <c r="E351" s="72"/>
      <c r="F351" s="70"/>
      <c r="G351" s="70"/>
      <c r="H351" s="70"/>
      <c r="I351" s="70"/>
      <c r="J351" s="70"/>
      <c r="K351" s="70"/>
      <c r="L351" s="70"/>
      <c r="M351" s="70"/>
      <c r="N351" s="70"/>
      <c r="O351" s="70"/>
      <c r="P351" s="70"/>
      <c r="Q351" s="70"/>
      <c r="R351" s="70"/>
      <c r="S351" s="70"/>
      <c r="T351" s="70"/>
      <c r="U351" s="70"/>
      <c r="V351" s="70"/>
      <c r="W351" s="70"/>
      <c r="X351" s="70"/>
      <c r="Y351" s="70"/>
      <c r="Z351" s="70"/>
      <c r="AA351" s="70"/>
      <c r="AB351" s="70"/>
    </row>
    <row r="352" spans="1:28" ht="15.75" customHeight="1" x14ac:dyDescent="0.25">
      <c r="A352" s="70"/>
      <c r="B352" s="71"/>
      <c r="C352" s="71"/>
      <c r="D352" s="72"/>
      <c r="E352" s="72"/>
      <c r="F352" s="70"/>
      <c r="G352" s="70"/>
      <c r="H352" s="70"/>
      <c r="I352" s="70"/>
      <c r="J352" s="70"/>
      <c r="K352" s="70"/>
      <c r="L352" s="70"/>
      <c r="M352" s="70"/>
      <c r="N352" s="70"/>
      <c r="O352" s="70"/>
      <c r="P352" s="70"/>
      <c r="Q352" s="70"/>
      <c r="R352" s="70"/>
      <c r="S352" s="70"/>
      <c r="T352" s="70"/>
      <c r="U352" s="70"/>
      <c r="V352" s="70"/>
      <c r="W352" s="70"/>
      <c r="X352" s="70"/>
      <c r="Y352" s="70"/>
      <c r="Z352" s="70"/>
      <c r="AA352" s="70"/>
      <c r="AB352" s="70"/>
    </row>
    <row r="353" spans="1:28" ht="15.75" customHeight="1" x14ac:dyDescent="0.25">
      <c r="A353" s="70"/>
      <c r="B353" s="71"/>
      <c r="C353" s="71"/>
      <c r="D353" s="72"/>
      <c r="E353" s="72"/>
      <c r="F353" s="70"/>
      <c r="G353" s="70"/>
      <c r="H353" s="70"/>
      <c r="I353" s="70"/>
      <c r="J353" s="70"/>
      <c r="K353" s="70"/>
      <c r="L353" s="70"/>
      <c r="M353" s="70"/>
      <c r="N353" s="70"/>
      <c r="O353" s="70"/>
      <c r="P353" s="70"/>
      <c r="Q353" s="70"/>
      <c r="R353" s="70"/>
      <c r="S353" s="70"/>
      <c r="T353" s="70"/>
      <c r="U353" s="70"/>
      <c r="V353" s="70"/>
      <c r="W353" s="70"/>
      <c r="X353" s="70"/>
      <c r="Y353" s="70"/>
      <c r="Z353" s="70"/>
      <c r="AA353" s="70"/>
      <c r="AB353" s="70"/>
    </row>
    <row r="354" spans="1:28" ht="15.75" customHeight="1" x14ac:dyDescent="0.25">
      <c r="A354" s="70"/>
      <c r="B354" s="71"/>
      <c r="C354" s="71"/>
      <c r="D354" s="72"/>
      <c r="E354" s="72"/>
      <c r="F354" s="70"/>
      <c r="G354" s="70"/>
      <c r="H354" s="70"/>
      <c r="I354" s="70"/>
      <c r="J354" s="70"/>
      <c r="K354" s="70"/>
      <c r="L354" s="70"/>
      <c r="M354" s="70"/>
      <c r="N354" s="70"/>
      <c r="O354" s="70"/>
      <c r="P354" s="70"/>
      <c r="Q354" s="70"/>
      <c r="R354" s="70"/>
      <c r="S354" s="70"/>
      <c r="T354" s="70"/>
      <c r="U354" s="70"/>
      <c r="V354" s="70"/>
      <c r="W354" s="70"/>
      <c r="X354" s="70"/>
      <c r="Y354" s="70"/>
      <c r="Z354" s="70"/>
      <c r="AA354" s="70"/>
      <c r="AB354" s="70"/>
    </row>
    <row r="355" spans="1:28" ht="15.75" customHeight="1" x14ac:dyDescent="0.25">
      <c r="A355" s="70"/>
      <c r="B355" s="71"/>
      <c r="C355" s="71"/>
      <c r="D355" s="72"/>
      <c r="E355" s="72"/>
      <c r="F355" s="70"/>
      <c r="G355" s="70"/>
      <c r="H355" s="70"/>
      <c r="I355" s="70"/>
      <c r="J355" s="70"/>
      <c r="K355" s="70"/>
      <c r="L355" s="70"/>
      <c r="M355" s="70"/>
      <c r="N355" s="70"/>
      <c r="O355" s="70"/>
      <c r="P355" s="70"/>
      <c r="Q355" s="70"/>
      <c r="R355" s="70"/>
      <c r="S355" s="70"/>
      <c r="T355" s="70"/>
      <c r="U355" s="70"/>
      <c r="V355" s="70"/>
      <c r="W355" s="70"/>
      <c r="X355" s="70"/>
      <c r="Y355" s="70"/>
      <c r="Z355" s="70"/>
      <c r="AA355" s="70"/>
      <c r="AB355" s="70"/>
    </row>
    <row r="356" spans="1:28" ht="15.75" customHeight="1" x14ac:dyDescent="0.25">
      <c r="A356" s="70"/>
      <c r="B356" s="71"/>
      <c r="C356" s="71"/>
      <c r="D356" s="72"/>
      <c r="E356" s="72"/>
      <c r="F356" s="70"/>
      <c r="G356" s="70"/>
      <c r="H356" s="70"/>
      <c r="I356" s="70"/>
      <c r="J356" s="70"/>
      <c r="K356" s="70"/>
      <c r="L356" s="70"/>
      <c r="M356" s="70"/>
      <c r="N356" s="70"/>
      <c r="O356" s="70"/>
      <c r="P356" s="70"/>
      <c r="Q356" s="70"/>
      <c r="R356" s="70"/>
      <c r="S356" s="70"/>
      <c r="T356" s="70"/>
      <c r="U356" s="70"/>
      <c r="V356" s="70"/>
      <c r="W356" s="70"/>
      <c r="X356" s="70"/>
      <c r="Y356" s="70"/>
      <c r="Z356" s="70"/>
      <c r="AA356" s="70"/>
      <c r="AB356" s="70"/>
    </row>
    <row r="357" spans="1:28" ht="15.75" customHeight="1" x14ac:dyDescent="0.25">
      <c r="A357" s="70"/>
      <c r="B357" s="71"/>
      <c r="C357" s="71"/>
      <c r="D357" s="72"/>
      <c r="E357" s="72"/>
      <c r="F357" s="70"/>
      <c r="G357" s="70"/>
      <c r="H357" s="70"/>
      <c r="I357" s="70"/>
      <c r="J357" s="70"/>
      <c r="K357" s="70"/>
      <c r="L357" s="70"/>
      <c r="M357" s="70"/>
      <c r="N357" s="70"/>
      <c r="O357" s="70"/>
      <c r="P357" s="70"/>
      <c r="Q357" s="70"/>
      <c r="R357" s="70"/>
      <c r="S357" s="70"/>
      <c r="T357" s="70"/>
      <c r="U357" s="70"/>
      <c r="V357" s="70"/>
      <c r="W357" s="70"/>
      <c r="X357" s="70"/>
      <c r="Y357" s="70"/>
      <c r="Z357" s="70"/>
      <c r="AA357" s="70"/>
      <c r="AB357" s="70"/>
    </row>
    <row r="358" spans="1:28" ht="15.75" customHeight="1" x14ac:dyDescent="0.25">
      <c r="A358" s="70"/>
      <c r="B358" s="71"/>
      <c r="C358" s="71"/>
      <c r="D358" s="72"/>
      <c r="E358" s="72"/>
      <c r="F358" s="70"/>
      <c r="G358" s="70"/>
      <c r="H358" s="70"/>
      <c r="I358" s="70"/>
      <c r="J358" s="70"/>
      <c r="K358" s="70"/>
      <c r="L358" s="70"/>
      <c r="M358" s="70"/>
      <c r="N358" s="70"/>
      <c r="O358" s="70"/>
      <c r="P358" s="70"/>
      <c r="Q358" s="70"/>
      <c r="R358" s="70"/>
      <c r="S358" s="70"/>
      <c r="T358" s="70"/>
      <c r="U358" s="70"/>
      <c r="V358" s="70"/>
      <c r="W358" s="70"/>
      <c r="X358" s="70"/>
      <c r="Y358" s="70"/>
      <c r="Z358" s="70"/>
      <c r="AA358" s="70"/>
      <c r="AB358" s="70"/>
    </row>
    <row r="359" spans="1:28" ht="15.75" customHeight="1" x14ac:dyDescent="0.25">
      <c r="A359" s="70"/>
      <c r="B359" s="71"/>
      <c r="C359" s="71"/>
      <c r="D359" s="72"/>
      <c r="E359" s="72"/>
      <c r="F359" s="70"/>
      <c r="G359" s="70"/>
      <c r="H359" s="70"/>
      <c r="I359" s="70"/>
      <c r="J359" s="70"/>
      <c r="K359" s="70"/>
      <c r="L359" s="70"/>
      <c r="M359" s="70"/>
      <c r="N359" s="70"/>
      <c r="O359" s="70"/>
      <c r="P359" s="70"/>
      <c r="Q359" s="70"/>
      <c r="R359" s="70"/>
      <c r="S359" s="70"/>
      <c r="T359" s="70"/>
      <c r="U359" s="70"/>
      <c r="V359" s="70"/>
      <c r="W359" s="70"/>
      <c r="X359" s="70"/>
      <c r="Y359" s="70"/>
      <c r="Z359" s="70"/>
      <c r="AA359" s="70"/>
      <c r="AB359" s="70"/>
    </row>
    <row r="360" spans="1:28" ht="15.75" customHeight="1" x14ac:dyDescent="0.25">
      <c r="A360" s="70"/>
      <c r="B360" s="71"/>
      <c r="C360" s="71"/>
      <c r="D360" s="72"/>
      <c r="E360" s="72"/>
      <c r="F360" s="70"/>
      <c r="G360" s="70"/>
      <c r="H360" s="70"/>
      <c r="I360" s="70"/>
      <c r="J360" s="70"/>
      <c r="K360" s="70"/>
      <c r="L360" s="70"/>
      <c r="M360" s="70"/>
      <c r="N360" s="70"/>
      <c r="O360" s="70"/>
      <c r="P360" s="70"/>
      <c r="Q360" s="70"/>
      <c r="R360" s="70"/>
      <c r="S360" s="70"/>
      <c r="T360" s="70"/>
      <c r="U360" s="70"/>
      <c r="V360" s="70"/>
      <c r="W360" s="70"/>
      <c r="X360" s="70"/>
      <c r="Y360" s="70"/>
      <c r="Z360" s="70"/>
      <c r="AA360" s="70"/>
      <c r="AB360" s="70"/>
    </row>
    <row r="361" spans="1:28" ht="15.75" customHeight="1" x14ac:dyDescent="0.25">
      <c r="A361" s="70"/>
      <c r="B361" s="71"/>
      <c r="C361" s="71"/>
      <c r="D361" s="72"/>
      <c r="E361" s="72"/>
      <c r="F361" s="70"/>
      <c r="G361" s="70"/>
      <c r="H361" s="70"/>
      <c r="I361" s="70"/>
      <c r="J361" s="70"/>
      <c r="K361" s="70"/>
      <c r="L361" s="70"/>
      <c r="M361" s="70"/>
      <c r="N361" s="70"/>
      <c r="O361" s="70"/>
      <c r="P361" s="70"/>
      <c r="Q361" s="70"/>
      <c r="R361" s="70"/>
      <c r="S361" s="70"/>
      <c r="T361" s="70"/>
      <c r="U361" s="70"/>
      <c r="V361" s="70"/>
      <c r="W361" s="70"/>
      <c r="X361" s="70"/>
      <c r="Y361" s="70"/>
      <c r="Z361" s="70"/>
      <c r="AA361" s="70"/>
      <c r="AB361" s="70"/>
    </row>
    <row r="362" spans="1:28" ht="15.75" customHeight="1" x14ac:dyDescent="0.25">
      <c r="A362" s="70"/>
      <c r="B362" s="71"/>
      <c r="C362" s="71"/>
      <c r="D362" s="72"/>
      <c r="E362" s="72"/>
      <c r="F362" s="70"/>
      <c r="G362" s="70"/>
      <c r="H362" s="70"/>
      <c r="I362" s="70"/>
      <c r="J362" s="70"/>
      <c r="K362" s="70"/>
      <c r="L362" s="70"/>
      <c r="M362" s="70"/>
      <c r="N362" s="70"/>
      <c r="O362" s="70"/>
      <c r="P362" s="70"/>
      <c r="Q362" s="70"/>
      <c r="R362" s="70"/>
      <c r="S362" s="70"/>
      <c r="T362" s="70"/>
      <c r="U362" s="70"/>
      <c r="V362" s="70"/>
      <c r="W362" s="70"/>
      <c r="X362" s="70"/>
      <c r="Y362" s="70"/>
      <c r="Z362" s="70"/>
      <c r="AA362" s="70"/>
      <c r="AB362" s="70"/>
    </row>
    <row r="363" spans="1:28" ht="15.75" customHeight="1" x14ac:dyDescent="0.25">
      <c r="A363" s="70"/>
      <c r="B363" s="71"/>
      <c r="C363" s="71"/>
      <c r="D363" s="72"/>
      <c r="E363" s="72"/>
      <c r="F363" s="70"/>
      <c r="G363" s="70"/>
      <c r="H363" s="70"/>
      <c r="I363" s="70"/>
      <c r="J363" s="70"/>
      <c r="K363" s="70"/>
      <c r="L363" s="70"/>
      <c r="M363" s="70"/>
      <c r="N363" s="70"/>
      <c r="O363" s="70"/>
      <c r="P363" s="70"/>
      <c r="Q363" s="70"/>
      <c r="R363" s="70"/>
      <c r="S363" s="70"/>
      <c r="T363" s="70"/>
      <c r="U363" s="70"/>
      <c r="V363" s="70"/>
      <c r="W363" s="70"/>
      <c r="X363" s="70"/>
      <c r="Y363" s="70"/>
      <c r="Z363" s="70"/>
      <c r="AA363" s="70"/>
      <c r="AB363" s="70"/>
    </row>
    <row r="364" spans="1:28" ht="15.75" customHeight="1" x14ac:dyDescent="0.25">
      <c r="A364" s="70"/>
      <c r="B364" s="71"/>
      <c r="C364" s="71"/>
      <c r="D364" s="72"/>
      <c r="E364" s="72"/>
      <c r="F364" s="70"/>
      <c r="G364" s="70"/>
      <c r="H364" s="70"/>
      <c r="I364" s="70"/>
      <c r="J364" s="70"/>
      <c r="K364" s="70"/>
      <c r="L364" s="70"/>
      <c r="M364" s="70"/>
      <c r="N364" s="70"/>
      <c r="O364" s="70"/>
      <c r="P364" s="70"/>
      <c r="Q364" s="70"/>
      <c r="R364" s="70"/>
      <c r="S364" s="70"/>
      <c r="T364" s="70"/>
      <c r="U364" s="70"/>
      <c r="V364" s="70"/>
      <c r="W364" s="70"/>
      <c r="X364" s="70"/>
      <c r="Y364" s="70"/>
      <c r="Z364" s="70"/>
      <c r="AA364" s="70"/>
      <c r="AB364" s="70"/>
    </row>
    <row r="365" spans="1:28" ht="15.75" customHeight="1" x14ac:dyDescent="0.25">
      <c r="A365" s="70"/>
      <c r="B365" s="71"/>
      <c r="C365" s="71"/>
      <c r="D365" s="72"/>
      <c r="E365" s="72"/>
      <c r="F365" s="70"/>
      <c r="G365" s="70"/>
      <c r="H365" s="70"/>
      <c r="I365" s="70"/>
      <c r="J365" s="70"/>
      <c r="K365" s="70"/>
      <c r="L365" s="70"/>
      <c r="M365" s="70"/>
      <c r="N365" s="70"/>
      <c r="O365" s="70"/>
      <c r="P365" s="70"/>
      <c r="Q365" s="70"/>
      <c r="R365" s="70"/>
      <c r="S365" s="70"/>
      <c r="T365" s="70"/>
      <c r="U365" s="70"/>
      <c r="V365" s="70"/>
      <c r="W365" s="70"/>
      <c r="X365" s="70"/>
      <c r="Y365" s="70"/>
      <c r="Z365" s="70"/>
      <c r="AA365" s="70"/>
      <c r="AB365" s="70"/>
    </row>
    <row r="366" spans="1:28" ht="15.75" customHeight="1" x14ac:dyDescent="0.25">
      <c r="A366" s="70"/>
      <c r="B366" s="71"/>
      <c r="C366" s="71"/>
      <c r="D366" s="72"/>
      <c r="E366" s="72"/>
      <c r="F366" s="70"/>
      <c r="G366" s="70"/>
      <c r="H366" s="70"/>
      <c r="I366" s="70"/>
      <c r="J366" s="70"/>
      <c r="K366" s="70"/>
      <c r="L366" s="70"/>
      <c r="M366" s="70"/>
      <c r="N366" s="70"/>
      <c r="O366" s="70"/>
      <c r="P366" s="70"/>
      <c r="Q366" s="70"/>
      <c r="R366" s="70"/>
      <c r="S366" s="70"/>
      <c r="T366" s="70"/>
      <c r="U366" s="70"/>
      <c r="V366" s="70"/>
      <c r="W366" s="70"/>
      <c r="X366" s="70"/>
      <c r="Y366" s="70"/>
      <c r="Z366" s="70"/>
      <c r="AA366" s="70"/>
      <c r="AB366" s="70"/>
    </row>
    <row r="367" spans="1:28" ht="15.75" customHeight="1" x14ac:dyDescent="0.25">
      <c r="A367" s="70"/>
      <c r="B367" s="71"/>
      <c r="C367" s="71"/>
      <c r="D367" s="72"/>
      <c r="E367" s="72"/>
      <c r="F367" s="70"/>
      <c r="G367" s="70"/>
      <c r="H367" s="70"/>
      <c r="I367" s="70"/>
      <c r="J367" s="70"/>
      <c r="K367" s="70"/>
      <c r="L367" s="70"/>
      <c r="M367" s="70"/>
      <c r="N367" s="70"/>
      <c r="O367" s="70"/>
      <c r="P367" s="70"/>
      <c r="Q367" s="70"/>
      <c r="R367" s="70"/>
      <c r="S367" s="70"/>
      <c r="T367" s="70"/>
      <c r="U367" s="70"/>
      <c r="V367" s="70"/>
      <c r="W367" s="70"/>
      <c r="X367" s="70"/>
      <c r="Y367" s="70"/>
      <c r="Z367" s="70"/>
      <c r="AA367" s="70"/>
      <c r="AB367" s="70"/>
    </row>
    <row r="368" spans="1:28" ht="15.75" customHeight="1" x14ac:dyDescent="0.25">
      <c r="A368" s="70"/>
      <c r="B368" s="71"/>
      <c r="C368" s="71"/>
      <c r="D368" s="72"/>
      <c r="E368" s="72"/>
      <c r="F368" s="70"/>
      <c r="G368" s="70"/>
      <c r="H368" s="70"/>
      <c r="I368" s="70"/>
      <c r="J368" s="70"/>
      <c r="K368" s="70"/>
      <c r="L368" s="70"/>
      <c r="M368" s="70"/>
      <c r="N368" s="70"/>
      <c r="O368" s="70"/>
      <c r="P368" s="70"/>
      <c r="Q368" s="70"/>
      <c r="R368" s="70"/>
      <c r="S368" s="70"/>
      <c r="T368" s="70"/>
      <c r="U368" s="70"/>
      <c r="V368" s="70"/>
      <c r="W368" s="70"/>
      <c r="X368" s="70"/>
      <c r="Y368" s="70"/>
      <c r="Z368" s="70"/>
      <c r="AA368" s="70"/>
      <c r="AB368" s="70"/>
    </row>
    <row r="369" spans="1:28" ht="15.75" customHeight="1" x14ac:dyDescent="0.25">
      <c r="A369" s="70"/>
      <c r="B369" s="71"/>
      <c r="C369" s="71"/>
      <c r="D369" s="72"/>
      <c r="E369" s="72"/>
      <c r="F369" s="70"/>
      <c r="G369" s="70"/>
      <c r="H369" s="70"/>
      <c r="I369" s="70"/>
      <c r="J369" s="70"/>
      <c r="K369" s="70"/>
      <c r="L369" s="70"/>
      <c r="M369" s="70"/>
      <c r="N369" s="70"/>
      <c r="O369" s="70"/>
      <c r="P369" s="70"/>
      <c r="Q369" s="70"/>
      <c r="R369" s="70"/>
      <c r="S369" s="70"/>
      <c r="T369" s="70"/>
      <c r="U369" s="70"/>
      <c r="V369" s="70"/>
      <c r="W369" s="70"/>
      <c r="X369" s="70"/>
      <c r="Y369" s="70"/>
      <c r="Z369" s="70"/>
      <c r="AA369" s="70"/>
      <c r="AB369" s="70"/>
    </row>
    <row r="370" spans="1:28" ht="15.75" customHeight="1" x14ac:dyDescent="0.25">
      <c r="A370" s="70"/>
      <c r="B370" s="71"/>
      <c r="C370" s="71"/>
      <c r="D370" s="72"/>
      <c r="E370" s="72"/>
      <c r="F370" s="70"/>
      <c r="G370" s="70"/>
      <c r="H370" s="70"/>
      <c r="I370" s="70"/>
      <c r="J370" s="70"/>
      <c r="K370" s="70"/>
      <c r="L370" s="70"/>
      <c r="M370" s="70"/>
      <c r="N370" s="70"/>
      <c r="O370" s="70"/>
      <c r="P370" s="70"/>
      <c r="Q370" s="70"/>
      <c r="R370" s="70"/>
      <c r="S370" s="70"/>
      <c r="T370" s="70"/>
      <c r="U370" s="70"/>
      <c r="V370" s="70"/>
      <c r="W370" s="70"/>
      <c r="X370" s="70"/>
      <c r="Y370" s="70"/>
      <c r="Z370" s="70"/>
      <c r="AA370" s="70"/>
      <c r="AB370" s="70"/>
    </row>
    <row r="371" spans="1:28" ht="15.75" customHeight="1" x14ac:dyDescent="0.25">
      <c r="A371" s="70"/>
      <c r="B371" s="71"/>
      <c r="C371" s="71"/>
      <c r="D371" s="72"/>
      <c r="E371" s="72"/>
      <c r="F371" s="70"/>
      <c r="G371" s="70"/>
      <c r="H371" s="70"/>
      <c r="I371" s="70"/>
      <c r="J371" s="70"/>
      <c r="K371" s="70"/>
      <c r="L371" s="70"/>
      <c r="M371" s="70"/>
      <c r="N371" s="70"/>
      <c r="O371" s="70"/>
      <c r="P371" s="70"/>
      <c r="Q371" s="70"/>
      <c r="R371" s="70"/>
      <c r="S371" s="70"/>
      <c r="T371" s="70"/>
      <c r="U371" s="70"/>
      <c r="V371" s="70"/>
      <c r="W371" s="70"/>
      <c r="X371" s="70"/>
      <c r="Y371" s="70"/>
      <c r="Z371" s="70"/>
      <c r="AA371" s="70"/>
      <c r="AB371" s="70"/>
    </row>
    <row r="372" spans="1:28" ht="15.75" customHeight="1" x14ac:dyDescent="0.25">
      <c r="A372" s="70"/>
      <c r="B372" s="71"/>
      <c r="C372" s="71"/>
      <c r="D372" s="72"/>
      <c r="E372" s="72"/>
      <c r="F372" s="70"/>
      <c r="G372" s="70"/>
      <c r="H372" s="70"/>
      <c r="I372" s="70"/>
      <c r="J372" s="70"/>
      <c r="K372" s="70"/>
      <c r="L372" s="70"/>
      <c r="M372" s="70"/>
      <c r="N372" s="70"/>
      <c r="O372" s="70"/>
      <c r="P372" s="70"/>
      <c r="Q372" s="70"/>
      <c r="R372" s="70"/>
      <c r="S372" s="70"/>
      <c r="T372" s="70"/>
      <c r="U372" s="70"/>
      <c r="V372" s="70"/>
      <c r="W372" s="70"/>
      <c r="X372" s="70"/>
      <c r="Y372" s="70"/>
      <c r="Z372" s="70"/>
      <c r="AA372" s="70"/>
      <c r="AB372" s="70"/>
    </row>
    <row r="373" spans="1:28" ht="15.75" customHeight="1" x14ac:dyDescent="0.25">
      <c r="A373" s="70"/>
      <c r="B373" s="71"/>
      <c r="C373" s="71"/>
      <c r="D373" s="72"/>
      <c r="E373" s="72"/>
      <c r="F373" s="70"/>
      <c r="G373" s="70"/>
      <c r="H373" s="70"/>
      <c r="I373" s="70"/>
      <c r="J373" s="70"/>
      <c r="K373" s="70"/>
      <c r="L373" s="70"/>
      <c r="M373" s="70"/>
      <c r="N373" s="70"/>
      <c r="O373" s="70"/>
      <c r="P373" s="70"/>
      <c r="Q373" s="70"/>
      <c r="R373" s="70"/>
      <c r="S373" s="70"/>
      <c r="T373" s="70"/>
      <c r="U373" s="70"/>
      <c r="V373" s="70"/>
      <c r="W373" s="70"/>
      <c r="X373" s="70"/>
      <c r="Y373" s="70"/>
      <c r="Z373" s="70"/>
      <c r="AA373" s="70"/>
      <c r="AB373" s="70"/>
    </row>
    <row r="374" spans="1:28" ht="15.75" customHeight="1" x14ac:dyDescent="0.25">
      <c r="A374" s="70"/>
      <c r="B374" s="71"/>
      <c r="C374" s="71"/>
      <c r="D374" s="72"/>
      <c r="E374" s="72"/>
      <c r="F374" s="70"/>
      <c r="G374" s="70"/>
      <c r="H374" s="70"/>
      <c r="I374" s="70"/>
      <c r="J374" s="70"/>
      <c r="K374" s="70"/>
      <c r="L374" s="70"/>
      <c r="M374" s="70"/>
      <c r="N374" s="70"/>
      <c r="O374" s="70"/>
      <c r="P374" s="70"/>
      <c r="Q374" s="70"/>
      <c r="R374" s="70"/>
      <c r="S374" s="70"/>
      <c r="T374" s="70"/>
      <c r="U374" s="70"/>
      <c r="V374" s="70"/>
      <c r="W374" s="70"/>
      <c r="X374" s="70"/>
      <c r="Y374" s="70"/>
      <c r="Z374" s="70"/>
      <c r="AA374" s="70"/>
      <c r="AB374" s="70"/>
    </row>
    <row r="375" spans="1:28" ht="15.75" customHeight="1" x14ac:dyDescent="0.25">
      <c r="A375" s="70"/>
      <c r="B375" s="71"/>
      <c r="C375" s="71"/>
      <c r="D375" s="72"/>
      <c r="E375" s="72"/>
      <c r="F375" s="70"/>
      <c r="G375" s="70"/>
      <c r="H375" s="70"/>
      <c r="I375" s="70"/>
      <c r="J375" s="70"/>
      <c r="K375" s="70"/>
      <c r="L375" s="70"/>
      <c r="M375" s="70"/>
      <c r="N375" s="70"/>
      <c r="O375" s="70"/>
      <c r="P375" s="70"/>
      <c r="Q375" s="70"/>
      <c r="R375" s="70"/>
      <c r="S375" s="70"/>
      <c r="T375" s="70"/>
      <c r="U375" s="70"/>
      <c r="V375" s="70"/>
      <c r="W375" s="70"/>
      <c r="X375" s="70"/>
      <c r="Y375" s="70"/>
      <c r="Z375" s="70"/>
      <c r="AA375" s="70"/>
      <c r="AB375" s="70"/>
    </row>
    <row r="376" spans="1:28" ht="15.75" customHeight="1" x14ac:dyDescent="0.25">
      <c r="A376" s="70"/>
      <c r="B376" s="71"/>
      <c r="C376" s="71"/>
      <c r="D376" s="72"/>
      <c r="E376" s="72"/>
      <c r="F376" s="70"/>
      <c r="G376" s="70"/>
      <c r="H376" s="70"/>
      <c r="I376" s="70"/>
      <c r="J376" s="70"/>
      <c r="K376" s="70"/>
      <c r="L376" s="70"/>
      <c r="M376" s="70"/>
      <c r="N376" s="70"/>
      <c r="O376" s="70"/>
      <c r="P376" s="70"/>
      <c r="Q376" s="70"/>
      <c r="R376" s="70"/>
      <c r="S376" s="70"/>
      <c r="T376" s="70"/>
      <c r="U376" s="70"/>
      <c r="V376" s="70"/>
      <c r="W376" s="70"/>
      <c r="X376" s="70"/>
      <c r="Y376" s="70"/>
      <c r="Z376" s="70"/>
      <c r="AA376" s="70"/>
      <c r="AB376" s="70"/>
    </row>
    <row r="377" spans="1:28" ht="15.75" customHeight="1" x14ac:dyDescent="0.25">
      <c r="A377" s="70"/>
      <c r="B377" s="71"/>
      <c r="C377" s="71"/>
      <c r="D377" s="72"/>
      <c r="E377" s="72"/>
      <c r="F377" s="70"/>
      <c r="G377" s="70"/>
      <c r="H377" s="70"/>
      <c r="I377" s="70"/>
      <c r="J377" s="70"/>
      <c r="K377" s="70"/>
      <c r="L377" s="70"/>
      <c r="M377" s="70"/>
      <c r="N377" s="70"/>
      <c r="O377" s="70"/>
      <c r="P377" s="70"/>
      <c r="Q377" s="70"/>
      <c r="R377" s="70"/>
      <c r="S377" s="70"/>
      <c r="T377" s="70"/>
      <c r="U377" s="70"/>
      <c r="V377" s="70"/>
      <c r="W377" s="70"/>
      <c r="X377" s="70"/>
      <c r="Y377" s="70"/>
      <c r="Z377" s="70"/>
      <c r="AA377" s="70"/>
      <c r="AB377" s="70"/>
    </row>
    <row r="378" spans="1:28" ht="15.75" customHeight="1" x14ac:dyDescent="0.25">
      <c r="A378" s="70"/>
      <c r="B378" s="71"/>
      <c r="C378" s="71"/>
      <c r="D378" s="72"/>
      <c r="E378" s="72"/>
      <c r="F378" s="70"/>
      <c r="G378" s="70"/>
      <c r="H378" s="70"/>
      <c r="I378" s="70"/>
      <c r="J378" s="70"/>
      <c r="K378" s="70"/>
      <c r="L378" s="70"/>
      <c r="M378" s="70"/>
      <c r="N378" s="70"/>
      <c r="O378" s="70"/>
      <c r="P378" s="70"/>
      <c r="Q378" s="70"/>
      <c r="R378" s="70"/>
      <c r="S378" s="70"/>
      <c r="T378" s="70"/>
      <c r="U378" s="70"/>
      <c r="V378" s="70"/>
      <c r="W378" s="70"/>
      <c r="X378" s="70"/>
      <c r="Y378" s="70"/>
      <c r="Z378" s="70"/>
      <c r="AA378" s="70"/>
      <c r="AB378" s="70"/>
    </row>
    <row r="379" spans="1:28" ht="15.75" customHeight="1" x14ac:dyDescent="0.25">
      <c r="A379" s="70"/>
      <c r="B379" s="71"/>
      <c r="C379" s="71"/>
      <c r="D379" s="72"/>
      <c r="E379" s="72"/>
      <c r="F379" s="70"/>
      <c r="G379" s="70"/>
      <c r="H379" s="70"/>
      <c r="I379" s="70"/>
      <c r="J379" s="70"/>
      <c r="K379" s="70"/>
      <c r="L379" s="70"/>
      <c r="M379" s="70"/>
      <c r="N379" s="70"/>
      <c r="O379" s="70"/>
      <c r="P379" s="70"/>
      <c r="Q379" s="70"/>
      <c r="R379" s="70"/>
      <c r="S379" s="70"/>
      <c r="T379" s="70"/>
      <c r="U379" s="70"/>
      <c r="V379" s="70"/>
      <c r="W379" s="70"/>
      <c r="X379" s="70"/>
      <c r="Y379" s="70"/>
      <c r="Z379" s="70"/>
      <c r="AA379" s="70"/>
      <c r="AB379" s="70"/>
    </row>
    <row r="380" spans="1:28" ht="15.75" customHeight="1" x14ac:dyDescent="0.25">
      <c r="A380" s="70"/>
      <c r="B380" s="71"/>
      <c r="C380" s="71"/>
      <c r="D380" s="72"/>
      <c r="E380" s="72"/>
      <c r="F380" s="70"/>
      <c r="G380" s="70"/>
      <c r="H380" s="70"/>
      <c r="I380" s="70"/>
      <c r="J380" s="70"/>
      <c r="K380" s="70"/>
      <c r="L380" s="70"/>
      <c r="M380" s="70"/>
      <c r="N380" s="70"/>
      <c r="O380" s="70"/>
      <c r="P380" s="70"/>
      <c r="Q380" s="70"/>
      <c r="R380" s="70"/>
      <c r="S380" s="70"/>
      <c r="T380" s="70"/>
      <c r="U380" s="70"/>
      <c r="V380" s="70"/>
      <c r="W380" s="70"/>
      <c r="X380" s="70"/>
      <c r="Y380" s="70"/>
      <c r="Z380" s="70"/>
      <c r="AA380" s="70"/>
      <c r="AB380" s="70"/>
    </row>
    <row r="381" spans="1:28" ht="15.75" customHeight="1" x14ac:dyDescent="0.25">
      <c r="A381" s="70"/>
      <c r="B381" s="71"/>
      <c r="C381" s="71"/>
      <c r="D381" s="72"/>
      <c r="E381" s="72"/>
      <c r="F381" s="70"/>
      <c r="G381" s="70"/>
      <c r="H381" s="70"/>
      <c r="I381" s="70"/>
      <c r="J381" s="70"/>
      <c r="K381" s="70"/>
      <c r="L381" s="70"/>
      <c r="M381" s="70"/>
      <c r="N381" s="70"/>
      <c r="O381" s="70"/>
      <c r="P381" s="70"/>
      <c r="Q381" s="70"/>
      <c r="R381" s="70"/>
      <c r="S381" s="70"/>
      <c r="T381" s="70"/>
      <c r="U381" s="70"/>
      <c r="V381" s="70"/>
      <c r="W381" s="70"/>
      <c r="X381" s="70"/>
      <c r="Y381" s="70"/>
      <c r="Z381" s="70"/>
      <c r="AA381" s="70"/>
      <c r="AB381" s="70"/>
    </row>
    <row r="382" spans="1:28" ht="15.75" customHeight="1" x14ac:dyDescent="0.25">
      <c r="A382" s="70"/>
      <c r="B382" s="71"/>
      <c r="C382" s="71"/>
      <c r="D382" s="72"/>
      <c r="E382" s="72"/>
      <c r="F382" s="70"/>
      <c r="G382" s="70"/>
      <c r="H382" s="70"/>
      <c r="I382" s="70"/>
      <c r="J382" s="70"/>
      <c r="K382" s="70"/>
      <c r="L382" s="70"/>
      <c r="M382" s="70"/>
      <c r="N382" s="70"/>
      <c r="O382" s="70"/>
      <c r="P382" s="70"/>
      <c r="Q382" s="70"/>
      <c r="R382" s="70"/>
      <c r="S382" s="70"/>
      <c r="T382" s="70"/>
      <c r="U382" s="70"/>
      <c r="V382" s="70"/>
      <c r="W382" s="70"/>
      <c r="X382" s="70"/>
      <c r="Y382" s="70"/>
      <c r="Z382" s="70"/>
      <c r="AA382" s="70"/>
      <c r="AB382" s="70"/>
    </row>
    <row r="383" spans="1:28" ht="15.75" customHeight="1" x14ac:dyDescent="0.25">
      <c r="A383" s="70"/>
      <c r="B383" s="71"/>
      <c r="C383" s="71"/>
      <c r="D383" s="72"/>
      <c r="E383" s="72"/>
      <c r="F383" s="70"/>
      <c r="G383" s="70"/>
      <c r="H383" s="70"/>
      <c r="I383" s="70"/>
      <c r="J383" s="70"/>
      <c r="K383" s="70"/>
      <c r="L383" s="70"/>
      <c r="M383" s="70"/>
      <c r="N383" s="70"/>
      <c r="O383" s="70"/>
      <c r="P383" s="70"/>
      <c r="Q383" s="70"/>
      <c r="R383" s="70"/>
      <c r="S383" s="70"/>
      <c r="T383" s="70"/>
      <c r="U383" s="70"/>
      <c r="V383" s="70"/>
      <c r="W383" s="70"/>
      <c r="X383" s="70"/>
      <c r="Y383" s="70"/>
      <c r="Z383" s="70"/>
      <c r="AA383" s="70"/>
      <c r="AB383" s="70"/>
    </row>
    <row r="384" spans="1:28" ht="15.75" customHeight="1" x14ac:dyDescent="0.25">
      <c r="A384" s="70"/>
      <c r="B384" s="71"/>
      <c r="C384" s="71"/>
      <c r="D384" s="72"/>
      <c r="E384" s="72"/>
      <c r="F384" s="70"/>
      <c r="G384" s="70"/>
      <c r="H384" s="70"/>
      <c r="I384" s="70"/>
      <c r="J384" s="70"/>
      <c r="K384" s="70"/>
      <c r="L384" s="70"/>
      <c r="M384" s="70"/>
      <c r="N384" s="70"/>
      <c r="O384" s="70"/>
      <c r="P384" s="70"/>
      <c r="Q384" s="70"/>
      <c r="R384" s="70"/>
      <c r="S384" s="70"/>
      <c r="T384" s="70"/>
      <c r="U384" s="70"/>
      <c r="V384" s="70"/>
      <c r="W384" s="70"/>
      <c r="X384" s="70"/>
      <c r="Y384" s="70"/>
      <c r="Z384" s="70"/>
      <c r="AA384" s="70"/>
      <c r="AB384" s="70"/>
    </row>
    <row r="385" spans="1:28" ht="15.75" customHeight="1" x14ac:dyDescent="0.25">
      <c r="A385" s="70"/>
      <c r="B385" s="71"/>
      <c r="C385" s="71"/>
      <c r="D385" s="72"/>
      <c r="E385" s="72"/>
      <c r="F385" s="70"/>
      <c r="G385" s="70"/>
      <c r="H385" s="70"/>
      <c r="I385" s="70"/>
      <c r="J385" s="70"/>
      <c r="K385" s="70"/>
      <c r="L385" s="70"/>
      <c r="M385" s="70"/>
      <c r="N385" s="70"/>
      <c r="O385" s="70"/>
      <c r="P385" s="70"/>
      <c r="Q385" s="70"/>
      <c r="R385" s="70"/>
      <c r="S385" s="70"/>
      <c r="T385" s="70"/>
      <c r="U385" s="70"/>
      <c r="V385" s="70"/>
      <c r="W385" s="70"/>
      <c r="X385" s="70"/>
      <c r="Y385" s="70"/>
      <c r="Z385" s="70"/>
      <c r="AA385" s="70"/>
      <c r="AB385" s="70"/>
    </row>
    <row r="386" spans="1:28" ht="15.75" customHeight="1" x14ac:dyDescent="0.25">
      <c r="A386" s="70"/>
      <c r="B386" s="71"/>
      <c r="C386" s="71"/>
      <c r="D386" s="72"/>
      <c r="E386" s="72"/>
      <c r="F386" s="70"/>
      <c r="G386" s="70"/>
      <c r="H386" s="70"/>
      <c r="I386" s="70"/>
      <c r="J386" s="70"/>
      <c r="K386" s="70"/>
      <c r="L386" s="70"/>
      <c r="M386" s="70"/>
      <c r="N386" s="70"/>
      <c r="O386" s="70"/>
      <c r="P386" s="70"/>
      <c r="Q386" s="70"/>
      <c r="R386" s="70"/>
      <c r="S386" s="70"/>
      <c r="T386" s="70"/>
      <c r="U386" s="70"/>
      <c r="V386" s="70"/>
      <c r="W386" s="70"/>
      <c r="X386" s="70"/>
      <c r="Y386" s="70"/>
      <c r="Z386" s="70"/>
      <c r="AA386" s="70"/>
      <c r="AB386" s="70"/>
    </row>
    <row r="387" spans="1:28" ht="15.75" customHeight="1" x14ac:dyDescent="0.25">
      <c r="A387" s="70"/>
      <c r="B387" s="71"/>
      <c r="C387" s="71"/>
      <c r="D387" s="72"/>
      <c r="E387" s="72"/>
      <c r="F387" s="70"/>
      <c r="G387" s="70"/>
      <c r="H387" s="70"/>
      <c r="I387" s="70"/>
      <c r="J387" s="70"/>
      <c r="K387" s="70"/>
      <c r="L387" s="70"/>
      <c r="M387" s="70"/>
      <c r="N387" s="70"/>
      <c r="O387" s="70"/>
      <c r="P387" s="70"/>
      <c r="Q387" s="70"/>
      <c r="R387" s="70"/>
      <c r="S387" s="70"/>
      <c r="T387" s="70"/>
      <c r="U387" s="70"/>
      <c r="V387" s="70"/>
      <c r="W387" s="70"/>
      <c r="X387" s="70"/>
      <c r="Y387" s="70"/>
      <c r="Z387" s="70"/>
      <c r="AA387" s="70"/>
      <c r="AB387" s="70"/>
    </row>
    <row r="388" spans="1:28" ht="15.75" customHeight="1" x14ac:dyDescent="0.25">
      <c r="A388" s="70"/>
      <c r="B388" s="71"/>
      <c r="C388" s="71"/>
      <c r="D388" s="72"/>
      <c r="E388" s="72"/>
      <c r="F388" s="70"/>
      <c r="G388" s="70"/>
      <c r="H388" s="70"/>
      <c r="I388" s="70"/>
      <c r="J388" s="70"/>
      <c r="K388" s="70"/>
      <c r="L388" s="70"/>
      <c r="M388" s="70"/>
      <c r="N388" s="70"/>
      <c r="O388" s="70"/>
      <c r="P388" s="70"/>
      <c r="Q388" s="70"/>
      <c r="R388" s="70"/>
      <c r="S388" s="70"/>
      <c r="T388" s="70"/>
      <c r="U388" s="70"/>
      <c r="V388" s="70"/>
      <c r="W388" s="70"/>
      <c r="X388" s="70"/>
      <c r="Y388" s="70"/>
      <c r="Z388" s="70"/>
      <c r="AA388" s="70"/>
      <c r="AB388" s="70"/>
    </row>
    <row r="389" spans="1:28" ht="15.75" customHeight="1" x14ac:dyDescent="0.25">
      <c r="A389" s="70"/>
      <c r="B389" s="71"/>
      <c r="C389" s="71"/>
      <c r="D389" s="72"/>
      <c r="E389" s="72"/>
      <c r="F389" s="70"/>
      <c r="G389" s="70"/>
      <c r="H389" s="70"/>
      <c r="I389" s="70"/>
      <c r="J389" s="70"/>
      <c r="K389" s="70"/>
      <c r="L389" s="70"/>
      <c r="M389" s="70"/>
      <c r="N389" s="70"/>
      <c r="O389" s="70"/>
      <c r="P389" s="70"/>
      <c r="Q389" s="70"/>
      <c r="R389" s="70"/>
      <c r="S389" s="70"/>
      <c r="T389" s="70"/>
      <c r="U389" s="70"/>
      <c r="V389" s="70"/>
      <c r="W389" s="70"/>
      <c r="X389" s="70"/>
      <c r="Y389" s="70"/>
      <c r="Z389" s="70"/>
      <c r="AA389" s="70"/>
      <c r="AB389" s="70"/>
    </row>
    <row r="390" spans="1:28" ht="15.75" customHeight="1" x14ac:dyDescent="0.25">
      <c r="A390" s="70"/>
      <c r="B390" s="71"/>
      <c r="C390" s="71"/>
      <c r="D390" s="72"/>
      <c r="E390" s="72"/>
      <c r="F390" s="70"/>
      <c r="G390" s="70"/>
      <c r="H390" s="70"/>
      <c r="I390" s="70"/>
      <c r="J390" s="70"/>
      <c r="K390" s="70"/>
      <c r="L390" s="70"/>
      <c r="M390" s="70"/>
      <c r="N390" s="70"/>
      <c r="O390" s="70"/>
      <c r="P390" s="70"/>
      <c r="Q390" s="70"/>
      <c r="R390" s="70"/>
      <c r="S390" s="70"/>
      <c r="T390" s="70"/>
      <c r="U390" s="70"/>
      <c r="V390" s="70"/>
      <c r="W390" s="70"/>
      <c r="X390" s="70"/>
      <c r="Y390" s="70"/>
      <c r="Z390" s="70"/>
      <c r="AA390" s="70"/>
      <c r="AB390" s="70"/>
    </row>
    <row r="391" spans="1:28" ht="15.75" customHeight="1" x14ac:dyDescent="0.25">
      <c r="A391" s="70"/>
      <c r="B391" s="71"/>
      <c r="C391" s="71"/>
      <c r="D391" s="72"/>
      <c r="E391" s="72"/>
      <c r="F391" s="70"/>
      <c r="G391" s="70"/>
      <c r="H391" s="70"/>
      <c r="I391" s="70"/>
      <c r="J391" s="70"/>
      <c r="K391" s="70"/>
      <c r="L391" s="70"/>
      <c r="M391" s="70"/>
      <c r="N391" s="70"/>
      <c r="O391" s="70"/>
      <c r="P391" s="70"/>
      <c r="Q391" s="70"/>
      <c r="R391" s="70"/>
      <c r="S391" s="70"/>
      <c r="T391" s="70"/>
      <c r="U391" s="70"/>
      <c r="V391" s="70"/>
      <c r="W391" s="70"/>
      <c r="X391" s="70"/>
      <c r="Y391" s="70"/>
      <c r="Z391" s="70"/>
      <c r="AA391" s="70"/>
      <c r="AB391" s="70"/>
    </row>
    <row r="392" spans="1:28" ht="15.75" customHeight="1" x14ac:dyDescent="0.25">
      <c r="A392" s="70"/>
      <c r="B392" s="71"/>
      <c r="C392" s="71"/>
      <c r="D392" s="72"/>
      <c r="E392" s="72"/>
      <c r="F392" s="70"/>
      <c r="G392" s="70"/>
      <c r="H392" s="70"/>
      <c r="I392" s="70"/>
      <c r="J392" s="70"/>
      <c r="K392" s="70"/>
      <c r="L392" s="70"/>
      <c r="M392" s="70"/>
      <c r="N392" s="70"/>
      <c r="O392" s="70"/>
      <c r="P392" s="70"/>
      <c r="Q392" s="70"/>
      <c r="R392" s="70"/>
      <c r="S392" s="70"/>
      <c r="T392" s="70"/>
      <c r="U392" s="70"/>
      <c r="V392" s="70"/>
      <c r="W392" s="70"/>
      <c r="X392" s="70"/>
      <c r="Y392" s="70"/>
      <c r="Z392" s="70"/>
      <c r="AA392" s="70"/>
      <c r="AB392" s="70"/>
    </row>
    <row r="393" spans="1:28" ht="15.75" customHeight="1" x14ac:dyDescent="0.25">
      <c r="A393" s="70"/>
      <c r="B393" s="71"/>
      <c r="C393" s="71"/>
      <c r="D393" s="72"/>
      <c r="E393" s="72"/>
      <c r="F393" s="70"/>
      <c r="G393" s="70"/>
      <c r="H393" s="70"/>
      <c r="I393" s="70"/>
      <c r="J393" s="70"/>
      <c r="K393" s="70"/>
      <c r="L393" s="70"/>
      <c r="M393" s="70"/>
      <c r="N393" s="70"/>
      <c r="O393" s="70"/>
      <c r="P393" s="70"/>
      <c r="Q393" s="70"/>
      <c r="R393" s="70"/>
      <c r="S393" s="70"/>
      <c r="T393" s="70"/>
      <c r="U393" s="70"/>
      <c r="V393" s="70"/>
      <c r="W393" s="70"/>
      <c r="X393" s="70"/>
      <c r="Y393" s="70"/>
      <c r="Z393" s="70"/>
      <c r="AA393" s="70"/>
      <c r="AB393" s="70"/>
    </row>
    <row r="394" spans="1:28" ht="15.75" customHeight="1" x14ac:dyDescent="0.25">
      <c r="A394" s="70"/>
      <c r="B394" s="71"/>
      <c r="C394" s="71"/>
      <c r="D394" s="72"/>
      <c r="E394" s="72"/>
      <c r="F394" s="70"/>
      <c r="G394" s="70"/>
      <c r="H394" s="70"/>
      <c r="I394" s="70"/>
      <c r="J394" s="70"/>
      <c r="K394" s="70"/>
      <c r="L394" s="70"/>
      <c r="M394" s="70"/>
      <c r="N394" s="70"/>
      <c r="O394" s="70"/>
      <c r="P394" s="70"/>
      <c r="Q394" s="70"/>
      <c r="R394" s="70"/>
      <c r="S394" s="70"/>
      <c r="T394" s="70"/>
      <c r="U394" s="70"/>
      <c r="V394" s="70"/>
      <c r="W394" s="70"/>
      <c r="X394" s="70"/>
      <c r="Y394" s="70"/>
      <c r="Z394" s="70"/>
      <c r="AA394" s="70"/>
      <c r="AB394" s="70"/>
    </row>
    <row r="395" spans="1:28" ht="15.75" customHeight="1" x14ac:dyDescent="0.25">
      <c r="A395" s="70"/>
      <c r="B395" s="71"/>
      <c r="C395" s="71"/>
      <c r="D395" s="72"/>
      <c r="E395" s="72"/>
      <c r="F395" s="70"/>
      <c r="G395" s="70"/>
      <c r="H395" s="70"/>
      <c r="I395" s="70"/>
      <c r="J395" s="70"/>
      <c r="K395" s="70"/>
      <c r="L395" s="70"/>
      <c r="M395" s="70"/>
      <c r="N395" s="70"/>
      <c r="O395" s="70"/>
      <c r="P395" s="70"/>
      <c r="Q395" s="70"/>
      <c r="R395" s="70"/>
      <c r="S395" s="70"/>
      <c r="T395" s="70"/>
      <c r="U395" s="70"/>
      <c r="V395" s="70"/>
      <c r="W395" s="70"/>
      <c r="X395" s="70"/>
      <c r="Y395" s="70"/>
      <c r="Z395" s="70"/>
      <c r="AA395" s="70"/>
      <c r="AB395" s="70"/>
    </row>
    <row r="396" spans="1:28" ht="15.75" customHeight="1" x14ac:dyDescent="0.25">
      <c r="A396" s="70"/>
      <c r="B396" s="71"/>
      <c r="C396" s="71"/>
      <c r="D396" s="72"/>
      <c r="E396" s="72"/>
      <c r="F396" s="70"/>
      <c r="G396" s="70"/>
      <c r="H396" s="70"/>
      <c r="I396" s="70"/>
      <c r="J396" s="70"/>
      <c r="K396" s="70"/>
      <c r="L396" s="70"/>
      <c r="M396" s="70"/>
      <c r="N396" s="70"/>
      <c r="O396" s="70"/>
      <c r="P396" s="70"/>
      <c r="Q396" s="70"/>
      <c r="R396" s="70"/>
      <c r="S396" s="70"/>
      <c r="T396" s="70"/>
      <c r="U396" s="70"/>
      <c r="V396" s="70"/>
      <c r="W396" s="70"/>
      <c r="X396" s="70"/>
      <c r="Y396" s="70"/>
      <c r="Z396" s="70"/>
      <c r="AA396" s="70"/>
      <c r="AB396" s="70"/>
    </row>
    <row r="397" spans="1:28" ht="15.75" customHeight="1" x14ac:dyDescent="0.25">
      <c r="A397" s="70"/>
      <c r="B397" s="71"/>
      <c r="C397" s="71"/>
      <c r="D397" s="72"/>
      <c r="E397" s="72"/>
      <c r="F397" s="70"/>
      <c r="G397" s="70"/>
      <c r="H397" s="70"/>
      <c r="I397" s="70"/>
      <c r="J397" s="70"/>
      <c r="K397" s="70"/>
      <c r="L397" s="70"/>
      <c r="M397" s="70"/>
      <c r="N397" s="70"/>
      <c r="O397" s="70"/>
      <c r="P397" s="70"/>
      <c r="Q397" s="70"/>
      <c r="R397" s="70"/>
      <c r="S397" s="70"/>
      <c r="T397" s="70"/>
      <c r="U397" s="70"/>
      <c r="V397" s="70"/>
      <c r="W397" s="70"/>
      <c r="X397" s="70"/>
      <c r="Y397" s="70"/>
      <c r="Z397" s="70"/>
      <c r="AA397" s="70"/>
      <c r="AB397" s="70"/>
    </row>
    <row r="398" spans="1:28" ht="15.75" customHeight="1" x14ac:dyDescent="0.25">
      <c r="A398" s="70"/>
      <c r="B398" s="71"/>
      <c r="C398" s="71"/>
      <c r="D398" s="72"/>
      <c r="E398" s="72"/>
      <c r="F398" s="70"/>
      <c r="G398" s="70"/>
      <c r="H398" s="70"/>
      <c r="I398" s="70"/>
      <c r="J398" s="70"/>
      <c r="K398" s="70"/>
      <c r="L398" s="70"/>
      <c r="M398" s="70"/>
      <c r="N398" s="70"/>
      <c r="O398" s="70"/>
      <c r="P398" s="70"/>
      <c r="Q398" s="70"/>
      <c r="R398" s="70"/>
      <c r="S398" s="70"/>
      <c r="T398" s="70"/>
      <c r="U398" s="70"/>
      <c r="V398" s="70"/>
      <c r="W398" s="70"/>
      <c r="X398" s="70"/>
      <c r="Y398" s="70"/>
      <c r="Z398" s="70"/>
      <c r="AA398" s="70"/>
      <c r="AB398" s="70"/>
    </row>
    <row r="399" spans="1:28" ht="15.75" customHeight="1" x14ac:dyDescent="0.25">
      <c r="A399" s="70"/>
      <c r="B399" s="71"/>
      <c r="C399" s="71"/>
      <c r="D399" s="72"/>
      <c r="E399" s="72"/>
      <c r="F399" s="70"/>
      <c r="G399" s="70"/>
      <c r="H399" s="70"/>
      <c r="I399" s="70"/>
      <c r="J399" s="70"/>
      <c r="K399" s="70"/>
      <c r="L399" s="70"/>
      <c r="M399" s="70"/>
      <c r="N399" s="70"/>
      <c r="O399" s="70"/>
      <c r="P399" s="70"/>
      <c r="Q399" s="70"/>
      <c r="R399" s="70"/>
      <c r="S399" s="70"/>
      <c r="T399" s="70"/>
      <c r="U399" s="70"/>
      <c r="V399" s="70"/>
      <c r="W399" s="70"/>
      <c r="X399" s="70"/>
      <c r="Y399" s="70"/>
      <c r="Z399" s="70"/>
      <c r="AA399" s="70"/>
      <c r="AB399" s="70"/>
    </row>
    <row r="400" spans="1:28" ht="15.75" customHeight="1" x14ac:dyDescent="0.25">
      <c r="A400" s="70"/>
      <c r="B400" s="71"/>
      <c r="C400" s="71"/>
      <c r="D400" s="72"/>
      <c r="E400" s="72"/>
      <c r="F400" s="70"/>
      <c r="G400" s="70"/>
      <c r="H400" s="70"/>
      <c r="I400" s="70"/>
      <c r="J400" s="70"/>
      <c r="K400" s="70"/>
      <c r="L400" s="70"/>
      <c r="M400" s="70"/>
      <c r="N400" s="70"/>
      <c r="O400" s="70"/>
      <c r="P400" s="70"/>
      <c r="Q400" s="70"/>
      <c r="R400" s="70"/>
      <c r="S400" s="70"/>
      <c r="T400" s="70"/>
      <c r="U400" s="70"/>
      <c r="V400" s="70"/>
      <c r="W400" s="70"/>
      <c r="X400" s="70"/>
      <c r="Y400" s="70"/>
      <c r="Z400" s="70"/>
      <c r="AA400" s="70"/>
      <c r="AB400" s="70"/>
    </row>
    <row r="401" spans="1:28" ht="15.75" customHeight="1" x14ac:dyDescent="0.25">
      <c r="A401" s="70"/>
      <c r="B401" s="71"/>
      <c r="C401" s="71"/>
      <c r="D401" s="72"/>
      <c r="E401" s="72"/>
      <c r="F401" s="70"/>
      <c r="G401" s="70"/>
      <c r="H401" s="70"/>
      <c r="I401" s="70"/>
      <c r="J401" s="70"/>
      <c r="K401" s="70"/>
      <c r="L401" s="70"/>
      <c r="M401" s="70"/>
      <c r="N401" s="70"/>
      <c r="O401" s="70"/>
      <c r="P401" s="70"/>
      <c r="Q401" s="70"/>
      <c r="R401" s="70"/>
      <c r="S401" s="70"/>
      <c r="T401" s="70"/>
      <c r="U401" s="70"/>
      <c r="V401" s="70"/>
      <c r="W401" s="70"/>
      <c r="X401" s="70"/>
      <c r="Y401" s="70"/>
      <c r="Z401" s="70"/>
      <c r="AA401" s="70"/>
      <c r="AB401" s="70"/>
    </row>
    <row r="402" spans="1:28" ht="15.75" customHeight="1" x14ac:dyDescent="0.25">
      <c r="A402" s="70"/>
      <c r="B402" s="71"/>
      <c r="C402" s="71"/>
      <c r="D402" s="72"/>
      <c r="E402" s="72"/>
      <c r="F402" s="70"/>
      <c r="G402" s="70"/>
      <c r="H402" s="70"/>
      <c r="I402" s="70"/>
      <c r="J402" s="70"/>
      <c r="K402" s="70"/>
      <c r="L402" s="70"/>
      <c r="M402" s="70"/>
      <c r="N402" s="70"/>
      <c r="O402" s="70"/>
      <c r="P402" s="70"/>
      <c r="Q402" s="70"/>
      <c r="R402" s="70"/>
      <c r="S402" s="70"/>
      <c r="T402" s="70"/>
      <c r="U402" s="70"/>
      <c r="V402" s="70"/>
      <c r="W402" s="70"/>
      <c r="X402" s="70"/>
      <c r="Y402" s="70"/>
      <c r="Z402" s="70"/>
      <c r="AA402" s="70"/>
      <c r="AB402" s="70"/>
    </row>
    <row r="403" spans="1:28" ht="15.75" customHeight="1" x14ac:dyDescent="0.25">
      <c r="A403" s="70"/>
      <c r="B403" s="71"/>
      <c r="C403" s="71"/>
      <c r="D403" s="72"/>
      <c r="E403" s="72"/>
      <c r="F403" s="70"/>
      <c r="G403" s="70"/>
      <c r="H403" s="70"/>
      <c r="I403" s="70"/>
      <c r="J403" s="70"/>
      <c r="K403" s="70"/>
      <c r="L403" s="70"/>
      <c r="M403" s="70"/>
      <c r="N403" s="70"/>
      <c r="O403" s="70"/>
      <c r="P403" s="70"/>
      <c r="Q403" s="70"/>
      <c r="R403" s="70"/>
      <c r="S403" s="70"/>
      <c r="T403" s="70"/>
      <c r="U403" s="70"/>
      <c r="V403" s="70"/>
      <c r="W403" s="70"/>
      <c r="X403" s="70"/>
      <c r="Y403" s="70"/>
      <c r="Z403" s="70"/>
      <c r="AA403" s="70"/>
      <c r="AB403" s="70"/>
    </row>
    <row r="404" spans="1:28" ht="15.75" customHeight="1" x14ac:dyDescent="0.25">
      <c r="A404" s="70"/>
      <c r="B404" s="71"/>
      <c r="C404" s="71"/>
      <c r="D404" s="72"/>
      <c r="E404" s="72"/>
      <c r="F404" s="70"/>
      <c r="G404" s="70"/>
      <c r="H404" s="70"/>
      <c r="I404" s="70"/>
      <c r="J404" s="70"/>
      <c r="K404" s="70"/>
      <c r="L404" s="70"/>
      <c r="M404" s="70"/>
      <c r="N404" s="70"/>
      <c r="O404" s="70"/>
      <c r="P404" s="70"/>
      <c r="Q404" s="70"/>
      <c r="R404" s="70"/>
      <c r="S404" s="70"/>
      <c r="T404" s="70"/>
      <c r="U404" s="70"/>
      <c r="V404" s="70"/>
      <c r="W404" s="70"/>
      <c r="X404" s="70"/>
      <c r="Y404" s="70"/>
      <c r="Z404" s="70"/>
      <c r="AA404" s="70"/>
      <c r="AB404" s="70"/>
    </row>
    <row r="405" spans="1:28" ht="15.75" customHeight="1" x14ac:dyDescent="0.25">
      <c r="A405" s="70"/>
      <c r="B405" s="71"/>
      <c r="C405" s="71"/>
      <c r="D405" s="72"/>
      <c r="E405" s="72"/>
      <c r="F405" s="70"/>
      <c r="G405" s="70"/>
      <c r="H405" s="70"/>
      <c r="I405" s="70"/>
      <c r="J405" s="70"/>
      <c r="K405" s="70"/>
      <c r="L405" s="70"/>
      <c r="M405" s="70"/>
      <c r="N405" s="70"/>
      <c r="O405" s="70"/>
      <c r="P405" s="70"/>
      <c r="Q405" s="70"/>
      <c r="R405" s="70"/>
      <c r="S405" s="70"/>
      <c r="T405" s="70"/>
      <c r="U405" s="70"/>
      <c r="V405" s="70"/>
      <c r="W405" s="70"/>
      <c r="X405" s="70"/>
      <c r="Y405" s="70"/>
      <c r="Z405" s="70"/>
      <c r="AA405" s="70"/>
      <c r="AB405" s="70"/>
    </row>
    <row r="406" spans="1:28" ht="15.75" customHeight="1" x14ac:dyDescent="0.25">
      <c r="A406" s="70"/>
      <c r="B406" s="71"/>
      <c r="C406" s="71"/>
      <c r="D406" s="72"/>
      <c r="E406" s="72"/>
      <c r="F406" s="70"/>
      <c r="G406" s="70"/>
      <c r="H406" s="70"/>
      <c r="I406" s="70"/>
      <c r="J406" s="70"/>
      <c r="K406" s="70"/>
      <c r="L406" s="70"/>
      <c r="M406" s="70"/>
      <c r="N406" s="70"/>
      <c r="O406" s="70"/>
      <c r="P406" s="70"/>
      <c r="Q406" s="70"/>
      <c r="R406" s="70"/>
      <c r="S406" s="70"/>
      <c r="T406" s="70"/>
      <c r="U406" s="70"/>
      <c r="V406" s="70"/>
      <c r="W406" s="70"/>
      <c r="X406" s="70"/>
      <c r="Y406" s="70"/>
      <c r="Z406" s="70"/>
      <c r="AA406" s="70"/>
      <c r="AB406" s="70"/>
    </row>
    <row r="407" spans="1:28" ht="15.75" customHeight="1" x14ac:dyDescent="0.25">
      <c r="A407" s="70"/>
      <c r="B407" s="71"/>
      <c r="C407" s="71"/>
      <c r="D407" s="72"/>
      <c r="E407" s="72"/>
      <c r="F407" s="70"/>
      <c r="G407" s="70"/>
      <c r="H407" s="70"/>
      <c r="I407" s="70"/>
      <c r="J407" s="70"/>
      <c r="K407" s="70"/>
      <c r="L407" s="70"/>
      <c r="M407" s="70"/>
      <c r="N407" s="70"/>
      <c r="O407" s="70"/>
      <c r="P407" s="70"/>
      <c r="Q407" s="70"/>
      <c r="R407" s="70"/>
      <c r="S407" s="70"/>
      <c r="T407" s="70"/>
      <c r="U407" s="70"/>
      <c r="V407" s="70"/>
      <c r="W407" s="70"/>
      <c r="X407" s="70"/>
      <c r="Y407" s="70"/>
      <c r="Z407" s="70"/>
      <c r="AA407" s="70"/>
      <c r="AB407" s="70"/>
    </row>
    <row r="408" spans="1:28" ht="15.75" customHeight="1" x14ac:dyDescent="0.25">
      <c r="A408" s="70"/>
      <c r="B408" s="71"/>
      <c r="C408" s="71"/>
      <c r="D408" s="72"/>
      <c r="E408" s="72"/>
      <c r="F408" s="70"/>
      <c r="G408" s="70"/>
      <c r="H408" s="70"/>
      <c r="I408" s="70"/>
      <c r="J408" s="70"/>
      <c r="K408" s="70"/>
      <c r="L408" s="70"/>
      <c r="M408" s="70"/>
      <c r="N408" s="70"/>
      <c r="O408" s="70"/>
      <c r="P408" s="70"/>
      <c r="Q408" s="70"/>
      <c r="R408" s="70"/>
      <c r="S408" s="70"/>
      <c r="T408" s="70"/>
      <c r="U408" s="70"/>
      <c r="V408" s="70"/>
      <c r="W408" s="70"/>
      <c r="X408" s="70"/>
      <c r="Y408" s="70"/>
      <c r="Z408" s="70"/>
      <c r="AA408" s="70"/>
      <c r="AB408" s="70"/>
    </row>
    <row r="409" spans="1:28" ht="15.75" customHeight="1" x14ac:dyDescent="0.25">
      <c r="A409" s="70"/>
      <c r="B409" s="71"/>
      <c r="C409" s="71"/>
      <c r="D409" s="72"/>
      <c r="E409" s="72"/>
      <c r="F409" s="70"/>
      <c r="G409" s="70"/>
      <c r="H409" s="70"/>
      <c r="I409" s="70"/>
      <c r="J409" s="70"/>
      <c r="K409" s="70"/>
      <c r="L409" s="70"/>
      <c r="M409" s="70"/>
      <c r="N409" s="70"/>
      <c r="O409" s="70"/>
      <c r="P409" s="70"/>
      <c r="Q409" s="70"/>
      <c r="R409" s="70"/>
      <c r="S409" s="70"/>
      <c r="T409" s="70"/>
      <c r="U409" s="70"/>
      <c r="V409" s="70"/>
      <c r="W409" s="70"/>
      <c r="X409" s="70"/>
      <c r="Y409" s="70"/>
      <c r="Z409" s="70"/>
      <c r="AA409" s="70"/>
      <c r="AB409" s="70"/>
    </row>
    <row r="410" spans="1:28" ht="15.75" customHeight="1" x14ac:dyDescent="0.25">
      <c r="A410" s="70"/>
      <c r="B410" s="71"/>
      <c r="C410" s="71"/>
      <c r="D410" s="72"/>
      <c r="E410" s="72"/>
      <c r="F410" s="70"/>
      <c r="G410" s="70"/>
      <c r="H410" s="70"/>
      <c r="I410" s="70"/>
      <c r="J410" s="70"/>
      <c r="K410" s="70"/>
      <c r="L410" s="70"/>
      <c r="M410" s="70"/>
      <c r="N410" s="70"/>
      <c r="O410" s="70"/>
      <c r="P410" s="70"/>
      <c r="Q410" s="70"/>
      <c r="R410" s="70"/>
      <c r="S410" s="70"/>
      <c r="T410" s="70"/>
      <c r="U410" s="70"/>
      <c r="V410" s="70"/>
      <c r="W410" s="70"/>
      <c r="X410" s="70"/>
      <c r="Y410" s="70"/>
      <c r="Z410" s="70"/>
      <c r="AA410" s="70"/>
      <c r="AB410" s="70"/>
    </row>
    <row r="411" spans="1:28" ht="15.75" customHeight="1" x14ac:dyDescent="0.25">
      <c r="A411" s="70"/>
      <c r="B411" s="71"/>
      <c r="C411" s="71"/>
      <c r="D411" s="72"/>
      <c r="E411" s="72"/>
      <c r="F411" s="70"/>
      <c r="G411" s="70"/>
      <c r="H411" s="70"/>
      <c r="I411" s="70"/>
      <c r="J411" s="70"/>
      <c r="K411" s="70"/>
      <c r="L411" s="70"/>
      <c r="M411" s="70"/>
      <c r="N411" s="70"/>
      <c r="O411" s="70"/>
      <c r="P411" s="70"/>
      <c r="Q411" s="70"/>
      <c r="R411" s="70"/>
      <c r="S411" s="70"/>
      <c r="T411" s="70"/>
      <c r="U411" s="70"/>
      <c r="V411" s="70"/>
      <c r="W411" s="70"/>
      <c r="X411" s="70"/>
      <c r="Y411" s="70"/>
      <c r="Z411" s="70"/>
      <c r="AA411" s="70"/>
      <c r="AB411" s="70"/>
    </row>
    <row r="412" spans="1:28" ht="15.75" customHeight="1" x14ac:dyDescent="0.25">
      <c r="A412" s="70"/>
      <c r="B412" s="71"/>
      <c r="C412" s="71"/>
      <c r="D412" s="72"/>
      <c r="E412" s="72"/>
      <c r="F412" s="70"/>
      <c r="G412" s="70"/>
      <c r="H412" s="70"/>
      <c r="I412" s="70"/>
      <c r="J412" s="70"/>
      <c r="K412" s="70"/>
      <c r="L412" s="70"/>
      <c r="M412" s="70"/>
      <c r="N412" s="70"/>
      <c r="O412" s="70"/>
      <c r="P412" s="70"/>
      <c r="Q412" s="70"/>
      <c r="R412" s="70"/>
      <c r="S412" s="70"/>
      <c r="T412" s="70"/>
      <c r="U412" s="70"/>
      <c r="V412" s="70"/>
      <c r="W412" s="70"/>
      <c r="X412" s="70"/>
      <c r="Y412" s="70"/>
      <c r="Z412" s="70"/>
      <c r="AA412" s="70"/>
      <c r="AB412" s="70"/>
    </row>
    <row r="413" spans="1:28" ht="15.75" customHeight="1" x14ac:dyDescent="0.25">
      <c r="A413" s="70"/>
      <c r="B413" s="71"/>
      <c r="C413" s="71"/>
      <c r="D413" s="72"/>
      <c r="E413" s="72"/>
      <c r="F413" s="70"/>
      <c r="G413" s="70"/>
      <c r="H413" s="70"/>
      <c r="I413" s="70"/>
      <c r="J413" s="70"/>
      <c r="K413" s="70"/>
      <c r="L413" s="70"/>
      <c r="M413" s="70"/>
      <c r="N413" s="70"/>
      <c r="O413" s="70"/>
      <c r="P413" s="70"/>
      <c r="Q413" s="70"/>
      <c r="R413" s="70"/>
      <c r="S413" s="70"/>
      <c r="T413" s="70"/>
      <c r="U413" s="70"/>
      <c r="V413" s="70"/>
      <c r="W413" s="70"/>
      <c r="X413" s="70"/>
      <c r="Y413" s="70"/>
      <c r="Z413" s="70"/>
      <c r="AA413" s="70"/>
      <c r="AB413" s="70"/>
    </row>
    <row r="414" spans="1:28" ht="15.75" customHeight="1" x14ac:dyDescent="0.25">
      <c r="A414" s="70"/>
      <c r="B414" s="71"/>
      <c r="C414" s="71"/>
      <c r="D414" s="72"/>
      <c r="E414" s="72"/>
      <c r="F414" s="70"/>
      <c r="G414" s="70"/>
      <c r="H414" s="70"/>
      <c r="I414" s="70"/>
      <c r="J414" s="70"/>
      <c r="K414" s="70"/>
      <c r="L414" s="70"/>
      <c r="M414" s="70"/>
      <c r="N414" s="70"/>
      <c r="O414" s="70"/>
      <c r="P414" s="70"/>
      <c r="Q414" s="70"/>
      <c r="R414" s="70"/>
      <c r="S414" s="70"/>
      <c r="T414" s="70"/>
      <c r="U414" s="70"/>
      <c r="V414" s="70"/>
      <c r="W414" s="70"/>
      <c r="X414" s="70"/>
      <c r="Y414" s="70"/>
      <c r="Z414" s="70"/>
      <c r="AA414" s="70"/>
      <c r="AB414" s="70"/>
    </row>
    <row r="415" spans="1:28" ht="15.75" customHeight="1" x14ac:dyDescent="0.25">
      <c r="A415" s="70"/>
      <c r="B415" s="71"/>
      <c r="C415" s="71"/>
      <c r="D415" s="72"/>
      <c r="E415" s="72"/>
      <c r="F415" s="70"/>
      <c r="G415" s="70"/>
      <c r="H415" s="70"/>
      <c r="I415" s="70"/>
      <c r="J415" s="70"/>
      <c r="K415" s="70"/>
      <c r="L415" s="70"/>
      <c r="M415" s="70"/>
      <c r="N415" s="70"/>
      <c r="O415" s="70"/>
      <c r="P415" s="70"/>
      <c r="Q415" s="70"/>
      <c r="R415" s="70"/>
      <c r="S415" s="70"/>
      <c r="T415" s="70"/>
      <c r="U415" s="70"/>
      <c r="V415" s="70"/>
      <c r="W415" s="70"/>
      <c r="X415" s="70"/>
      <c r="Y415" s="70"/>
      <c r="Z415" s="70"/>
      <c r="AA415" s="70"/>
      <c r="AB415" s="70"/>
    </row>
    <row r="416" spans="1:28" ht="15.75" customHeight="1" x14ac:dyDescent="0.25">
      <c r="A416" s="70"/>
      <c r="B416" s="71"/>
      <c r="C416" s="71"/>
      <c r="D416" s="72"/>
      <c r="E416" s="72"/>
      <c r="F416" s="70"/>
      <c r="G416" s="70"/>
      <c r="H416" s="70"/>
      <c r="I416" s="70"/>
      <c r="J416" s="70"/>
      <c r="K416" s="70"/>
      <c r="L416" s="70"/>
      <c r="M416" s="70"/>
      <c r="N416" s="70"/>
      <c r="O416" s="70"/>
      <c r="P416" s="70"/>
      <c r="Q416" s="70"/>
      <c r="R416" s="70"/>
      <c r="S416" s="70"/>
      <c r="T416" s="70"/>
      <c r="U416" s="70"/>
      <c r="V416" s="70"/>
      <c r="W416" s="70"/>
      <c r="X416" s="70"/>
      <c r="Y416" s="70"/>
      <c r="Z416" s="70"/>
      <c r="AA416" s="70"/>
      <c r="AB416" s="70"/>
    </row>
    <row r="417" spans="1:28" ht="15.75" customHeight="1" x14ac:dyDescent="0.25">
      <c r="A417" s="70"/>
      <c r="B417" s="71"/>
      <c r="C417" s="71"/>
      <c r="D417" s="72"/>
      <c r="E417" s="72"/>
      <c r="F417" s="70"/>
      <c r="G417" s="70"/>
      <c r="H417" s="70"/>
      <c r="I417" s="70"/>
      <c r="J417" s="70"/>
      <c r="K417" s="70"/>
      <c r="L417" s="70"/>
      <c r="M417" s="70"/>
      <c r="N417" s="70"/>
      <c r="O417" s="70"/>
      <c r="P417" s="70"/>
      <c r="Q417" s="70"/>
      <c r="R417" s="70"/>
      <c r="S417" s="70"/>
      <c r="T417" s="70"/>
      <c r="U417" s="70"/>
      <c r="V417" s="70"/>
      <c r="W417" s="70"/>
      <c r="X417" s="70"/>
      <c r="Y417" s="70"/>
      <c r="Z417" s="70"/>
      <c r="AA417" s="70"/>
      <c r="AB417" s="70"/>
    </row>
    <row r="418" spans="1:28" ht="15.75" customHeight="1" x14ac:dyDescent="0.25">
      <c r="A418" s="70"/>
      <c r="B418" s="71"/>
      <c r="C418" s="71"/>
      <c r="D418" s="72"/>
      <c r="E418" s="72"/>
      <c r="F418" s="70"/>
      <c r="G418" s="70"/>
      <c r="H418" s="70"/>
      <c r="I418" s="70"/>
      <c r="J418" s="70"/>
      <c r="K418" s="70"/>
      <c r="L418" s="70"/>
      <c r="M418" s="70"/>
      <c r="N418" s="70"/>
      <c r="O418" s="70"/>
      <c r="P418" s="70"/>
      <c r="Q418" s="70"/>
      <c r="R418" s="70"/>
      <c r="S418" s="70"/>
      <c r="T418" s="70"/>
      <c r="U418" s="70"/>
      <c r="V418" s="70"/>
      <c r="W418" s="70"/>
      <c r="X418" s="70"/>
      <c r="Y418" s="70"/>
      <c r="Z418" s="70"/>
      <c r="AA418" s="70"/>
      <c r="AB418" s="70"/>
    </row>
    <row r="419" spans="1:28" ht="15.75" customHeight="1" x14ac:dyDescent="0.25">
      <c r="A419" s="70"/>
      <c r="B419" s="71"/>
      <c r="C419" s="71"/>
      <c r="D419" s="72"/>
      <c r="E419" s="72"/>
      <c r="F419" s="70"/>
      <c r="G419" s="70"/>
      <c r="H419" s="70"/>
      <c r="I419" s="70"/>
      <c r="J419" s="70"/>
      <c r="K419" s="70"/>
      <c r="L419" s="70"/>
      <c r="M419" s="70"/>
      <c r="N419" s="70"/>
      <c r="O419" s="70"/>
      <c r="P419" s="70"/>
      <c r="Q419" s="70"/>
      <c r="R419" s="70"/>
      <c r="S419" s="70"/>
      <c r="T419" s="70"/>
      <c r="U419" s="70"/>
      <c r="V419" s="70"/>
      <c r="W419" s="70"/>
      <c r="X419" s="70"/>
      <c r="Y419" s="70"/>
      <c r="Z419" s="70"/>
      <c r="AA419" s="70"/>
      <c r="AB419" s="70"/>
    </row>
    <row r="420" spans="1:28" ht="15.75" customHeight="1" x14ac:dyDescent="0.25">
      <c r="A420" s="70"/>
      <c r="B420" s="71"/>
      <c r="C420" s="71"/>
      <c r="D420" s="72"/>
      <c r="E420" s="72"/>
      <c r="F420" s="70"/>
      <c r="G420" s="70"/>
      <c r="H420" s="70"/>
      <c r="I420" s="70"/>
      <c r="J420" s="70"/>
      <c r="K420" s="70"/>
      <c r="L420" s="70"/>
      <c r="M420" s="70"/>
      <c r="N420" s="70"/>
      <c r="O420" s="70"/>
      <c r="P420" s="70"/>
      <c r="Q420" s="70"/>
      <c r="R420" s="70"/>
      <c r="S420" s="70"/>
      <c r="T420" s="70"/>
      <c r="U420" s="70"/>
      <c r="V420" s="70"/>
      <c r="W420" s="70"/>
      <c r="X420" s="70"/>
      <c r="Y420" s="70"/>
      <c r="Z420" s="70"/>
      <c r="AA420" s="70"/>
      <c r="AB420" s="70"/>
    </row>
    <row r="421" spans="1:28" ht="15.75" customHeight="1" x14ac:dyDescent="0.25">
      <c r="A421" s="70"/>
      <c r="B421" s="71"/>
      <c r="C421" s="71"/>
      <c r="D421" s="72"/>
      <c r="E421" s="72"/>
      <c r="F421" s="70"/>
      <c r="G421" s="70"/>
      <c r="H421" s="70"/>
      <c r="I421" s="70"/>
      <c r="J421" s="70"/>
      <c r="K421" s="70"/>
      <c r="L421" s="70"/>
      <c r="M421" s="70"/>
      <c r="N421" s="70"/>
      <c r="O421" s="70"/>
      <c r="P421" s="70"/>
      <c r="Q421" s="70"/>
      <c r="R421" s="70"/>
      <c r="S421" s="70"/>
      <c r="T421" s="70"/>
      <c r="U421" s="70"/>
      <c r="V421" s="70"/>
      <c r="W421" s="70"/>
      <c r="X421" s="70"/>
      <c r="Y421" s="70"/>
      <c r="Z421" s="70"/>
      <c r="AA421" s="70"/>
      <c r="AB421" s="70"/>
    </row>
    <row r="422" spans="1:28" ht="15.75" customHeight="1" x14ac:dyDescent="0.25">
      <c r="A422" s="70"/>
      <c r="B422" s="71"/>
      <c r="C422" s="71"/>
      <c r="D422" s="72"/>
      <c r="E422" s="72"/>
      <c r="F422" s="70"/>
      <c r="G422" s="70"/>
      <c r="H422" s="70"/>
      <c r="I422" s="70"/>
      <c r="J422" s="70"/>
      <c r="K422" s="70"/>
      <c r="L422" s="70"/>
      <c r="M422" s="70"/>
      <c r="N422" s="70"/>
      <c r="O422" s="70"/>
      <c r="P422" s="70"/>
      <c r="Q422" s="70"/>
      <c r="R422" s="70"/>
      <c r="S422" s="70"/>
      <c r="T422" s="70"/>
      <c r="U422" s="70"/>
      <c r="V422" s="70"/>
      <c r="W422" s="70"/>
      <c r="X422" s="70"/>
      <c r="Y422" s="70"/>
      <c r="Z422" s="70"/>
      <c r="AA422" s="70"/>
      <c r="AB422" s="70"/>
    </row>
    <row r="423" spans="1:28" ht="15.75" customHeight="1" x14ac:dyDescent="0.25">
      <c r="A423" s="70"/>
      <c r="B423" s="71"/>
      <c r="C423" s="71"/>
      <c r="D423" s="72"/>
      <c r="E423" s="72"/>
      <c r="F423" s="70"/>
      <c r="G423" s="70"/>
      <c r="H423" s="70"/>
      <c r="I423" s="70"/>
      <c r="J423" s="70"/>
      <c r="K423" s="70"/>
      <c r="L423" s="70"/>
      <c r="M423" s="70"/>
      <c r="N423" s="70"/>
      <c r="O423" s="70"/>
      <c r="P423" s="70"/>
      <c r="Q423" s="70"/>
      <c r="R423" s="70"/>
      <c r="S423" s="70"/>
      <c r="T423" s="70"/>
      <c r="U423" s="70"/>
      <c r="V423" s="70"/>
      <c r="W423" s="70"/>
      <c r="X423" s="70"/>
      <c r="Y423" s="70"/>
      <c r="Z423" s="70"/>
      <c r="AA423" s="70"/>
      <c r="AB423" s="70"/>
    </row>
    <row r="424" spans="1:28" ht="15.75" customHeight="1" x14ac:dyDescent="0.25">
      <c r="A424" s="70"/>
      <c r="B424" s="71"/>
      <c r="C424" s="71"/>
      <c r="D424" s="72"/>
      <c r="E424" s="72"/>
      <c r="F424" s="70"/>
      <c r="G424" s="70"/>
      <c r="H424" s="70"/>
      <c r="I424" s="70"/>
      <c r="J424" s="70"/>
      <c r="K424" s="70"/>
      <c r="L424" s="70"/>
      <c r="M424" s="70"/>
      <c r="N424" s="70"/>
      <c r="O424" s="70"/>
      <c r="P424" s="70"/>
      <c r="Q424" s="70"/>
      <c r="R424" s="70"/>
      <c r="S424" s="70"/>
      <c r="T424" s="70"/>
      <c r="U424" s="70"/>
      <c r="V424" s="70"/>
      <c r="W424" s="70"/>
      <c r="X424" s="70"/>
      <c r="Y424" s="70"/>
      <c r="Z424" s="70"/>
      <c r="AA424" s="70"/>
      <c r="AB424" s="70"/>
    </row>
    <row r="425" spans="1:28" ht="15.75" customHeight="1" x14ac:dyDescent="0.25">
      <c r="A425" s="70"/>
      <c r="B425" s="71"/>
      <c r="C425" s="71"/>
      <c r="D425" s="72"/>
      <c r="E425" s="72"/>
      <c r="F425" s="70"/>
      <c r="G425" s="70"/>
      <c r="H425" s="70"/>
      <c r="I425" s="70"/>
      <c r="J425" s="70"/>
      <c r="K425" s="70"/>
      <c r="L425" s="70"/>
      <c r="M425" s="70"/>
      <c r="N425" s="70"/>
      <c r="O425" s="70"/>
      <c r="P425" s="70"/>
      <c r="Q425" s="70"/>
      <c r="R425" s="70"/>
      <c r="S425" s="70"/>
      <c r="T425" s="70"/>
      <c r="U425" s="70"/>
      <c r="V425" s="70"/>
      <c r="W425" s="70"/>
      <c r="X425" s="70"/>
      <c r="Y425" s="70"/>
      <c r="Z425" s="70"/>
      <c r="AA425" s="70"/>
      <c r="AB425" s="70"/>
    </row>
    <row r="426" spans="1:28" ht="15.75" customHeight="1" x14ac:dyDescent="0.25">
      <c r="A426" s="70"/>
      <c r="B426" s="71"/>
      <c r="C426" s="71"/>
      <c r="D426" s="72"/>
      <c r="E426" s="72"/>
      <c r="F426" s="70"/>
      <c r="G426" s="70"/>
      <c r="H426" s="70"/>
      <c r="I426" s="70"/>
      <c r="J426" s="70"/>
      <c r="K426" s="70"/>
      <c r="L426" s="70"/>
      <c r="M426" s="70"/>
      <c r="N426" s="70"/>
      <c r="O426" s="70"/>
      <c r="P426" s="70"/>
      <c r="Q426" s="70"/>
      <c r="R426" s="70"/>
      <c r="S426" s="70"/>
      <c r="T426" s="70"/>
      <c r="U426" s="70"/>
      <c r="V426" s="70"/>
      <c r="W426" s="70"/>
      <c r="X426" s="70"/>
      <c r="Y426" s="70"/>
      <c r="Z426" s="70"/>
      <c r="AA426" s="70"/>
      <c r="AB426" s="70"/>
    </row>
    <row r="427" spans="1:28" ht="15.75" customHeight="1" x14ac:dyDescent="0.25">
      <c r="A427" s="70"/>
      <c r="B427" s="71"/>
      <c r="C427" s="71"/>
      <c r="D427" s="72"/>
      <c r="E427" s="72"/>
      <c r="F427" s="70"/>
      <c r="G427" s="70"/>
      <c r="H427" s="70"/>
      <c r="I427" s="70"/>
      <c r="J427" s="70"/>
      <c r="K427" s="70"/>
      <c r="L427" s="70"/>
      <c r="M427" s="70"/>
      <c r="N427" s="70"/>
      <c r="O427" s="70"/>
      <c r="P427" s="70"/>
      <c r="Q427" s="70"/>
      <c r="R427" s="70"/>
      <c r="S427" s="70"/>
      <c r="T427" s="70"/>
      <c r="U427" s="70"/>
      <c r="V427" s="70"/>
      <c r="W427" s="70"/>
      <c r="X427" s="70"/>
      <c r="Y427" s="70"/>
      <c r="Z427" s="70"/>
      <c r="AA427" s="70"/>
      <c r="AB427" s="70"/>
    </row>
    <row r="428" spans="1:28" ht="15.75" customHeight="1" x14ac:dyDescent="0.25">
      <c r="A428" s="70"/>
      <c r="B428" s="71"/>
      <c r="C428" s="71"/>
      <c r="D428" s="72"/>
      <c r="E428" s="72"/>
      <c r="F428" s="70"/>
      <c r="G428" s="70"/>
      <c r="H428" s="70"/>
      <c r="I428" s="70"/>
      <c r="J428" s="70"/>
      <c r="K428" s="70"/>
      <c r="L428" s="70"/>
      <c r="M428" s="70"/>
      <c r="N428" s="70"/>
      <c r="O428" s="70"/>
      <c r="P428" s="70"/>
      <c r="Q428" s="70"/>
      <c r="R428" s="70"/>
      <c r="S428" s="70"/>
      <c r="T428" s="70"/>
      <c r="U428" s="70"/>
      <c r="V428" s="70"/>
      <c r="W428" s="70"/>
      <c r="X428" s="70"/>
      <c r="Y428" s="70"/>
      <c r="Z428" s="70"/>
      <c r="AA428" s="70"/>
      <c r="AB428" s="70"/>
    </row>
    <row r="429" spans="1:28" ht="15.75" customHeight="1" x14ac:dyDescent="0.25">
      <c r="A429" s="70"/>
      <c r="B429" s="71"/>
      <c r="C429" s="71"/>
      <c r="D429" s="72"/>
      <c r="E429" s="72"/>
      <c r="F429" s="70"/>
      <c r="G429" s="70"/>
      <c r="H429" s="70"/>
      <c r="I429" s="70"/>
      <c r="J429" s="70"/>
      <c r="K429" s="70"/>
      <c r="L429" s="70"/>
      <c r="M429" s="70"/>
      <c r="N429" s="70"/>
      <c r="O429" s="70"/>
      <c r="P429" s="70"/>
      <c r="Q429" s="70"/>
      <c r="R429" s="70"/>
      <c r="S429" s="70"/>
      <c r="T429" s="70"/>
      <c r="U429" s="70"/>
      <c r="V429" s="70"/>
      <c r="W429" s="70"/>
      <c r="X429" s="70"/>
      <c r="Y429" s="70"/>
      <c r="Z429" s="70"/>
      <c r="AA429" s="70"/>
      <c r="AB429" s="70"/>
    </row>
    <row r="430" spans="1:28" ht="15.75" customHeight="1" x14ac:dyDescent="0.25">
      <c r="A430" s="70"/>
      <c r="B430" s="71"/>
      <c r="C430" s="71"/>
      <c r="D430" s="72"/>
      <c r="E430" s="72"/>
      <c r="F430" s="70"/>
      <c r="G430" s="70"/>
      <c r="H430" s="70"/>
      <c r="I430" s="70"/>
      <c r="J430" s="70"/>
      <c r="K430" s="70"/>
      <c r="L430" s="70"/>
      <c r="M430" s="70"/>
      <c r="N430" s="70"/>
      <c r="O430" s="70"/>
      <c r="P430" s="70"/>
      <c r="Q430" s="70"/>
      <c r="R430" s="70"/>
      <c r="S430" s="70"/>
      <c r="T430" s="70"/>
      <c r="U430" s="70"/>
      <c r="V430" s="70"/>
      <c r="W430" s="70"/>
      <c r="X430" s="70"/>
      <c r="Y430" s="70"/>
      <c r="Z430" s="70"/>
      <c r="AA430" s="70"/>
      <c r="AB430" s="70"/>
    </row>
    <row r="431" spans="1:28" ht="15.75" customHeight="1" x14ac:dyDescent="0.25">
      <c r="A431" s="70"/>
      <c r="B431" s="71"/>
      <c r="C431" s="71"/>
      <c r="D431" s="72"/>
      <c r="E431" s="72"/>
      <c r="F431" s="70"/>
      <c r="G431" s="70"/>
      <c r="H431" s="70"/>
      <c r="I431" s="70"/>
      <c r="J431" s="70"/>
      <c r="K431" s="70"/>
      <c r="L431" s="70"/>
      <c r="M431" s="70"/>
      <c r="N431" s="70"/>
      <c r="O431" s="70"/>
      <c r="P431" s="70"/>
      <c r="Q431" s="70"/>
      <c r="R431" s="70"/>
      <c r="S431" s="70"/>
      <c r="T431" s="70"/>
      <c r="U431" s="70"/>
      <c r="V431" s="70"/>
      <c r="W431" s="70"/>
      <c r="X431" s="70"/>
      <c r="Y431" s="70"/>
      <c r="Z431" s="70"/>
      <c r="AA431" s="70"/>
      <c r="AB431" s="70"/>
    </row>
    <row r="432" spans="1:28" ht="15.75" customHeight="1" x14ac:dyDescent="0.25">
      <c r="A432" s="70"/>
      <c r="B432" s="71"/>
      <c r="C432" s="71"/>
      <c r="D432" s="72"/>
      <c r="E432" s="72"/>
      <c r="F432" s="70"/>
      <c r="G432" s="70"/>
      <c r="H432" s="70"/>
      <c r="I432" s="70"/>
      <c r="J432" s="70"/>
      <c r="K432" s="70"/>
      <c r="L432" s="70"/>
      <c r="M432" s="70"/>
      <c r="N432" s="70"/>
      <c r="O432" s="70"/>
      <c r="P432" s="70"/>
      <c r="Q432" s="70"/>
      <c r="R432" s="70"/>
      <c r="S432" s="70"/>
      <c r="T432" s="70"/>
      <c r="U432" s="70"/>
      <c r="V432" s="70"/>
      <c r="W432" s="70"/>
      <c r="X432" s="70"/>
      <c r="Y432" s="70"/>
      <c r="Z432" s="70"/>
      <c r="AA432" s="70"/>
      <c r="AB432" s="70"/>
    </row>
    <row r="433" spans="1:28" ht="15.75" customHeight="1" x14ac:dyDescent="0.25">
      <c r="A433" s="70"/>
      <c r="B433" s="71"/>
      <c r="C433" s="71"/>
      <c r="D433" s="72"/>
      <c r="E433" s="72"/>
      <c r="F433" s="70"/>
      <c r="G433" s="70"/>
      <c r="H433" s="70"/>
      <c r="I433" s="70"/>
      <c r="J433" s="70"/>
      <c r="K433" s="70"/>
      <c r="L433" s="70"/>
      <c r="M433" s="70"/>
      <c r="N433" s="70"/>
      <c r="O433" s="70"/>
      <c r="P433" s="70"/>
      <c r="Q433" s="70"/>
      <c r="R433" s="70"/>
      <c r="S433" s="70"/>
      <c r="T433" s="70"/>
      <c r="U433" s="70"/>
      <c r="V433" s="70"/>
      <c r="W433" s="70"/>
      <c r="X433" s="70"/>
      <c r="Y433" s="70"/>
      <c r="Z433" s="70"/>
      <c r="AA433" s="70"/>
      <c r="AB433" s="70"/>
    </row>
    <row r="434" spans="1:28" ht="15.75" customHeight="1" x14ac:dyDescent="0.25">
      <c r="A434" s="70"/>
      <c r="B434" s="71"/>
      <c r="C434" s="71"/>
      <c r="D434" s="72"/>
      <c r="E434" s="72"/>
      <c r="F434" s="70"/>
      <c r="G434" s="70"/>
      <c r="H434" s="70"/>
      <c r="I434" s="70"/>
      <c r="J434" s="70"/>
      <c r="K434" s="70"/>
      <c r="L434" s="70"/>
      <c r="M434" s="70"/>
      <c r="N434" s="70"/>
      <c r="O434" s="70"/>
      <c r="P434" s="70"/>
      <c r="Q434" s="70"/>
      <c r="R434" s="70"/>
      <c r="S434" s="70"/>
      <c r="T434" s="70"/>
      <c r="U434" s="70"/>
      <c r="V434" s="70"/>
      <c r="W434" s="70"/>
      <c r="X434" s="70"/>
      <c r="Y434" s="70"/>
      <c r="Z434" s="70"/>
      <c r="AA434" s="70"/>
      <c r="AB434" s="70"/>
    </row>
    <row r="435" spans="1:28" ht="15.75" customHeight="1" x14ac:dyDescent="0.25">
      <c r="A435" s="70"/>
      <c r="B435" s="71"/>
      <c r="C435" s="71"/>
      <c r="D435" s="72"/>
      <c r="E435" s="72"/>
      <c r="F435" s="70"/>
      <c r="G435" s="70"/>
      <c r="H435" s="70"/>
      <c r="I435" s="70"/>
      <c r="J435" s="70"/>
      <c r="K435" s="70"/>
      <c r="L435" s="70"/>
      <c r="M435" s="70"/>
      <c r="N435" s="70"/>
      <c r="O435" s="70"/>
      <c r="P435" s="70"/>
      <c r="Q435" s="70"/>
      <c r="R435" s="70"/>
      <c r="S435" s="70"/>
      <c r="T435" s="70"/>
      <c r="U435" s="70"/>
      <c r="V435" s="70"/>
      <c r="W435" s="70"/>
      <c r="X435" s="70"/>
      <c r="Y435" s="70"/>
      <c r="Z435" s="70"/>
      <c r="AA435" s="70"/>
      <c r="AB435" s="70"/>
    </row>
    <row r="436" spans="1:28" ht="15.75" customHeight="1" x14ac:dyDescent="0.25">
      <c r="A436" s="70"/>
      <c r="B436" s="71"/>
      <c r="C436" s="71"/>
      <c r="D436" s="72"/>
      <c r="E436" s="72"/>
      <c r="F436" s="70"/>
      <c r="G436" s="70"/>
      <c r="H436" s="70"/>
      <c r="I436" s="70"/>
      <c r="J436" s="70"/>
      <c r="K436" s="70"/>
      <c r="L436" s="70"/>
      <c r="M436" s="70"/>
      <c r="N436" s="70"/>
      <c r="O436" s="70"/>
      <c r="P436" s="70"/>
      <c r="Q436" s="70"/>
      <c r="R436" s="70"/>
      <c r="S436" s="70"/>
      <c r="T436" s="70"/>
      <c r="U436" s="70"/>
      <c r="V436" s="70"/>
      <c r="W436" s="70"/>
      <c r="X436" s="70"/>
      <c r="Y436" s="70"/>
      <c r="Z436" s="70"/>
      <c r="AA436" s="70"/>
      <c r="AB436" s="70"/>
    </row>
    <row r="437" spans="1:28" ht="15.75" customHeight="1" x14ac:dyDescent="0.25">
      <c r="A437" s="70"/>
      <c r="B437" s="71"/>
      <c r="C437" s="71"/>
      <c r="D437" s="72"/>
      <c r="E437" s="72"/>
      <c r="F437" s="70"/>
      <c r="G437" s="70"/>
      <c r="H437" s="70"/>
      <c r="I437" s="70"/>
      <c r="J437" s="70"/>
      <c r="K437" s="70"/>
      <c r="L437" s="70"/>
      <c r="M437" s="70"/>
      <c r="N437" s="70"/>
      <c r="O437" s="70"/>
      <c r="P437" s="70"/>
      <c r="Q437" s="70"/>
      <c r="R437" s="70"/>
      <c r="S437" s="70"/>
      <c r="T437" s="70"/>
      <c r="U437" s="70"/>
      <c r="V437" s="70"/>
      <c r="W437" s="70"/>
      <c r="X437" s="70"/>
      <c r="Y437" s="70"/>
      <c r="Z437" s="70"/>
      <c r="AA437" s="70"/>
      <c r="AB437" s="70"/>
    </row>
    <row r="438" spans="1:28" ht="15.75" customHeight="1" x14ac:dyDescent="0.25">
      <c r="A438" s="70"/>
      <c r="B438" s="71"/>
      <c r="C438" s="71"/>
      <c r="D438" s="72"/>
      <c r="E438" s="72"/>
      <c r="F438" s="70"/>
      <c r="G438" s="70"/>
      <c r="H438" s="70"/>
      <c r="I438" s="70"/>
      <c r="J438" s="70"/>
      <c r="K438" s="70"/>
      <c r="L438" s="70"/>
      <c r="M438" s="70"/>
      <c r="N438" s="70"/>
      <c r="O438" s="70"/>
      <c r="P438" s="70"/>
      <c r="Q438" s="70"/>
      <c r="R438" s="70"/>
      <c r="S438" s="70"/>
      <c r="T438" s="70"/>
      <c r="U438" s="70"/>
      <c r="V438" s="70"/>
      <c r="W438" s="70"/>
      <c r="X438" s="70"/>
      <c r="Y438" s="70"/>
      <c r="Z438" s="70"/>
      <c r="AA438" s="70"/>
      <c r="AB438" s="70"/>
    </row>
    <row r="439" spans="1:28" ht="15.75" customHeight="1" x14ac:dyDescent="0.25">
      <c r="A439" s="70"/>
      <c r="B439" s="71"/>
      <c r="C439" s="71"/>
      <c r="D439" s="72"/>
      <c r="E439" s="72"/>
      <c r="F439" s="70"/>
      <c r="G439" s="70"/>
      <c r="H439" s="70"/>
      <c r="I439" s="70"/>
      <c r="J439" s="70"/>
      <c r="K439" s="70"/>
      <c r="L439" s="70"/>
      <c r="M439" s="70"/>
      <c r="N439" s="70"/>
      <c r="O439" s="70"/>
      <c r="P439" s="70"/>
      <c r="Q439" s="70"/>
      <c r="R439" s="70"/>
      <c r="S439" s="70"/>
      <c r="T439" s="70"/>
      <c r="U439" s="70"/>
      <c r="V439" s="70"/>
      <c r="W439" s="70"/>
      <c r="X439" s="70"/>
      <c r="Y439" s="70"/>
      <c r="Z439" s="70"/>
      <c r="AA439" s="70"/>
      <c r="AB439" s="70"/>
    </row>
    <row r="440" spans="1:28" ht="15.75" customHeight="1" x14ac:dyDescent="0.25">
      <c r="A440" s="70"/>
      <c r="B440" s="71"/>
      <c r="C440" s="71"/>
      <c r="D440" s="72"/>
      <c r="E440" s="72"/>
      <c r="F440" s="70"/>
      <c r="G440" s="70"/>
      <c r="H440" s="70"/>
      <c r="I440" s="70"/>
      <c r="J440" s="70"/>
      <c r="K440" s="70"/>
      <c r="L440" s="70"/>
      <c r="M440" s="70"/>
      <c r="N440" s="70"/>
      <c r="O440" s="70"/>
      <c r="P440" s="70"/>
      <c r="Q440" s="70"/>
      <c r="R440" s="70"/>
      <c r="S440" s="70"/>
      <c r="T440" s="70"/>
      <c r="U440" s="70"/>
      <c r="V440" s="70"/>
      <c r="W440" s="70"/>
      <c r="X440" s="70"/>
      <c r="Y440" s="70"/>
      <c r="Z440" s="70"/>
      <c r="AA440" s="70"/>
      <c r="AB440" s="70"/>
    </row>
    <row r="441" spans="1:28" ht="15.75" customHeight="1" x14ac:dyDescent="0.25">
      <c r="A441" s="70"/>
      <c r="B441" s="71"/>
      <c r="C441" s="71"/>
      <c r="D441" s="72"/>
      <c r="E441" s="72"/>
      <c r="F441" s="70"/>
      <c r="G441" s="70"/>
      <c r="H441" s="70"/>
      <c r="I441" s="70"/>
      <c r="J441" s="70"/>
      <c r="K441" s="70"/>
      <c r="L441" s="70"/>
      <c r="M441" s="70"/>
      <c r="N441" s="70"/>
      <c r="O441" s="70"/>
      <c r="P441" s="70"/>
      <c r="Q441" s="70"/>
      <c r="R441" s="70"/>
      <c r="S441" s="70"/>
      <c r="T441" s="70"/>
      <c r="U441" s="70"/>
      <c r="V441" s="70"/>
      <c r="W441" s="70"/>
      <c r="X441" s="70"/>
      <c r="Y441" s="70"/>
      <c r="Z441" s="70"/>
      <c r="AA441" s="70"/>
      <c r="AB441" s="70"/>
    </row>
    <row r="442" spans="1:28" ht="15.75" customHeight="1" x14ac:dyDescent="0.25">
      <c r="A442" s="70"/>
      <c r="B442" s="71"/>
      <c r="C442" s="71"/>
      <c r="D442" s="72"/>
      <c r="E442" s="72"/>
      <c r="F442" s="70"/>
      <c r="G442" s="70"/>
      <c r="H442" s="70"/>
      <c r="I442" s="70"/>
      <c r="J442" s="70"/>
      <c r="K442" s="70"/>
      <c r="L442" s="70"/>
      <c r="M442" s="70"/>
      <c r="N442" s="70"/>
      <c r="O442" s="70"/>
      <c r="P442" s="70"/>
      <c r="Q442" s="70"/>
      <c r="R442" s="70"/>
      <c r="S442" s="70"/>
      <c r="T442" s="70"/>
      <c r="U442" s="70"/>
      <c r="V442" s="70"/>
      <c r="W442" s="70"/>
      <c r="X442" s="70"/>
      <c r="Y442" s="70"/>
      <c r="Z442" s="70"/>
      <c r="AA442" s="70"/>
      <c r="AB442" s="70"/>
    </row>
    <row r="443" spans="1:28" ht="15.75" customHeight="1" x14ac:dyDescent="0.25">
      <c r="A443" s="70"/>
      <c r="B443" s="71"/>
      <c r="C443" s="71"/>
      <c r="D443" s="72"/>
      <c r="E443" s="72"/>
      <c r="F443" s="70"/>
      <c r="G443" s="70"/>
      <c r="H443" s="70"/>
      <c r="I443" s="70"/>
      <c r="J443" s="70"/>
      <c r="K443" s="70"/>
      <c r="L443" s="70"/>
      <c r="M443" s="70"/>
      <c r="N443" s="70"/>
      <c r="O443" s="70"/>
      <c r="P443" s="70"/>
      <c r="Q443" s="70"/>
      <c r="R443" s="70"/>
      <c r="S443" s="70"/>
      <c r="T443" s="70"/>
      <c r="U443" s="70"/>
      <c r="V443" s="70"/>
      <c r="W443" s="70"/>
      <c r="X443" s="70"/>
      <c r="Y443" s="70"/>
      <c r="Z443" s="70"/>
      <c r="AA443" s="70"/>
      <c r="AB443" s="70"/>
    </row>
    <row r="444" spans="1:28" ht="15.75" customHeight="1" x14ac:dyDescent="0.25">
      <c r="A444" s="70"/>
      <c r="B444" s="71"/>
      <c r="C444" s="71"/>
      <c r="D444" s="72"/>
      <c r="E444" s="72"/>
      <c r="F444" s="70"/>
      <c r="G444" s="70"/>
      <c r="H444" s="70"/>
      <c r="I444" s="70"/>
      <c r="J444" s="70"/>
      <c r="K444" s="70"/>
      <c r="L444" s="70"/>
      <c r="M444" s="70"/>
      <c r="N444" s="70"/>
      <c r="O444" s="70"/>
      <c r="P444" s="70"/>
      <c r="Q444" s="70"/>
      <c r="R444" s="70"/>
      <c r="S444" s="70"/>
      <c r="T444" s="70"/>
      <c r="U444" s="70"/>
      <c r="V444" s="70"/>
      <c r="W444" s="70"/>
      <c r="X444" s="70"/>
      <c r="Y444" s="70"/>
      <c r="Z444" s="70"/>
      <c r="AA444" s="70"/>
      <c r="AB444" s="70"/>
    </row>
    <row r="445" spans="1:28" ht="15.75" customHeight="1" x14ac:dyDescent="0.25">
      <c r="A445" s="70"/>
      <c r="B445" s="71"/>
      <c r="C445" s="71"/>
      <c r="D445" s="72"/>
      <c r="E445" s="72"/>
      <c r="F445" s="70"/>
      <c r="G445" s="70"/>
      <c r="H445" s="70"/>
      <c r="I445" s="70"/>
      <c r="J445" s="70"/>
      <c r="K445" s="70"/>
      <c r="L445" s="70"/>
      <c r="M445" s="70"/>
      <c r="N445" s="70"/>
      <c r="O445" s="70"/>
      <c r="P445" s="70"/>
      <c r="Q445" s="70"/>
      <c r="R445" s="70"/>
      <c r="S445" s="70"/>
      <c r="T445" s="70"/>
      <c r="U445" s="70"/>
      <c r="V445" s="70"/>
      <c r="W445" s="70"/>
      <c r="X445" s="70"/>
      <c r="Y445" s="70"/>
      <c r="Z445" s="70"/>
      <c r="AA445" s="70"/>
      <c r="AB445" s="70"/>
    </row>
    <row r="446" spans="1:28" ht="15.75" customHeight="1" x14ac:dyDescent="0.25">
      <c r="A446" s="70"/>
      <c r="B446" s="71"/>
      <c r="C446" s="71"/>
      <c r="D446" s="72"/>
      <c r="E446" s="72"/>
      <c r="F446" s="70"/>
      <c r="G446" s="70"/>
      <c r="H446" s="70"/>
      <c r="I446" s="70"/>
      <c r="J446" s="70"/>
      <c r="K446" s="70"/>
      <c r="L446" s="70"/>
      <c r="M446" s="70"/>
      <c r="N446" s="70"/>
      <c r="O446" s="70"/>
      <c r="P446" s="70"/>
      <c r="Q446" s="70"/>
      <c r="R446" s="70"/>
      <c r="S446" s="70"/>
      <c r="T446" s="70"/>
      <c r="U446" s="70"/>
      <c r="V446" s="70"/>
      <c r="W446" s="70"/>
      <c r="X446" s="70"/>
      <c r="Y446" s="70"/>
      <c r="Z446" s="70"/>
      <c r="AA446" s="70"/>
      <c r="AB446" s="70"/>
    </row>
    <row r="447" spans="1:28" ht="15.75" customHeight="1" x14ac:dyDescent="0.25">
      <c r="A447" s="70"/>
      <c r="B447" s="71"/>
      <c r="C447" s="71"/>
      <c r="D447" s="72"/>
      <c r="E447" s="72"/>
      <c r="F447" s="70"/>
      <c r="G447" s="70"/>
      <c r="H447" s="70"/>
      <c r="I447" s="70"/>
      <c r="J447" s="70"/>
      <c r="K447" s="70"/>
      <c r="L447" s="70"/>
      <c r="M447" s="70"/>
      <c r="N447" s="70"/>
      <c r="O447" s="70"/>
      <c r="P447" s="70"/>
      <c r="Q447" s="70"/>
      <c r="R447" s="70"/>
      <c r="S447" s="70"/>
      <c r="T447" s="70"/>
      <c r="U447" s="70"/>
      <c r="V447" s="70"/>
      <c r="W447" s="70"/>
      <c r="X447" s="70"/>
      <c r="Y447" s="70"/>
      <c r="Z447" s="70"/>
      <c r="AA447" s="70"/>
      <c r="AB447" s="70"/>
    </row>
    <row r="448" spans="1:28" ht="15.75" customHeight="1" x14ac:dyDescent="0.25">
      <c r="A448" s="70"/>
      <c r="B448" s="71"/>
      <c r="C448" s="71"/>
      <c r="D448" s="72"/>
      <c r="E448" s="72"/>
      <c r="F448" s="70"/>
      <c r="G448" s="70"/>
      <c r="H448" s="70"/>
      <c r="I448" s="70"/>
      <c r="J448" s="70"/>
      <c r="K448" s="70"/>
      <c r="L448" s="70"/>
      <c r="M448" s="70"/>
      <c r="N448" s="70"/>
      <c r="O448" s="70"/>
      <c r="P448" s="70"/>
      <c r="Q448" s="70"/>
      <c r="R448" s="70"/>
      <c r="S448" s="70"/>
      <c r="T448" s="70"/>
      <c r="U448" s="70"/>
      <c r="V448" s="70"/>
      <c r="W448" s="70"/>
      <c r="X448" s="70"/>
      <c r="Y448" s="70"/>
      <c r="Z448" s="70"/>
      <c r="AA448" s="70"/>
      <c r="AB448" s="70"/>
    </row>
    <row r="449" spans="1:28" ht="15.75" customHeight="1" x14ac:dyDescent="0.25">
      <c r="A449" s="70"/>
      <c r="B449" s="71"/>
      <c r="C449" s="71"/>
      <c r="D449" s="72"/>
      <c r="E449" s="72"/>
      <c r="F449" s="70"/>
      <c r="G449" s="70"/>
      <c r="H449" s="70"/>
      <c r="I449" s="70"/>
      <c r="J449" s="70"/>
      <c r="K449" s="70"/>
      <c r="L449" s="70"/>
      <c r="M449" s="70"/>
      <c r="N449" s="70"/>
      <c r="O449" s="70"/>
      <c r="P449" s="70"/>
      <c r="Q449" s="70"/>
      <c r="R449" s="70"/>
      <c r="S449" s="70"/>
      <c r="T449" s="70"/>
      <c r="U449" s="70"/>
      <c r="V449" s="70"/>
      <c r="W449" s="70"/>
      <c r="X449" s="70"/>
      <c r="Y449" s="70"/>
      <c r="Z449" s="70"/>
      <c r="AA449" s="70"/>
      <c r="AB449" s="70"/>
    </row>
    <row r="450" spans="1:28" ht="15.75" customHeight="1" x14ac:dyDescent="0.25">
      <c r="A450" s="70"/>
      <c r="B450" s="71"/>
      <c r="C450" s="71"/>
      <c r="D450" s="72"/>
      <c r="E450" s="72"/>
      <c r="F450" s="70"/>
      <c r="G450" s="70"/>
      <c r="H450" s="70"/>
      <c r="I450" s="70"/>
      <c r="J450" s="70"/>
      <c r="K450" s="70"/>
      <c r="L450" s="70"/>
      <c r="M450" s="70"/>
      <c r="N450" s="70"/>
      <c r="O450" s="70"/>
      <c r="P450" s="70"/>
      <c r="Q450" s="70"/>
      <c r="R450" s="70"/>
      <c r="S450" s="70"/>
      <c r="T450" s="70"/>
      <c r="U450" s="70"/>
      <c r="V450" s="70"/>
      <c r="W450" s="70"/>
      <c r="X450" s="70"/>
      <c r="Y450" s="70"/>
      <c r="Z450" s="70"/>
      <c r="AA450" s="70"/>
      <c r="AB450" s="70"/>
    </row>
    <row r="451" spans="1:28" ht="15.75" customHeight="1" x14ac:dyDescent="0.25">
      <c r="A451" s="70"/>
      <c r="B451" s="71"/>
      <c r="C451" s="71"/>
      <c r="D451" s="72"/>
      <c r="E451" s="72"/>
      <c r="F451" s="70"/>
      <c r="G451" s="70"/>
      <c r="H451" s="70"/>
      <c r="I451" s="70"/>
      <c r="J451" s="70"/>
      <c r="K451" s="70"/>
      <c r="L451" s="70"/>
      <c r="M451" s="70"/>
      <c r="N451" s="70"/>
      <c r="O451" s="70"/>
      <c r="P451" s="70"/>
      <c r="Q451" s="70"/>
      <c r="R451" s="70"/>
      <c r="S451" s="70"/>
      <c r="T451" s="70"/>
      <c r="U451" s="70"/>
      <c r="V451" s="70"/>
      <c r="W451" s="70"/>
      <c r="X451" s="70"/>
      <c r="Y451" s="70"/>
      <c r="Z451" s="70"/>
      <c r="AA451" s="70"/>
      <c r="AB451" s="70"/>
    </row>
    <row r="452" spans="1:28" ht="15.75" customHeight="1" x14ac:dyDescent="0.25">
      <c r="A452" s="70"/>
      <c r="B452" s="71"/>
      <c r="C452" s="71"/>
      <c r="D452" s="72"/>
      <c r="E452" s="72"/>
      <c r="F452" s="70"/>
      <c r="G452" s="70"/>
      <c r="H452" s="70"/>
      <c r="I452" s="70"/>
      <c r="J452" s="70"/>
      <c r="K452" s="70"/>
      <c r="L452" s="70"/>
      <c r="M452" s="70"/>
      <c r="N452" s="70"/>
      <c r="O452" s="70"/>
      <c r="P452" s="70"/>
      <c r="Q452" s="70"/>
      <c r="R452" s="70"/>
      <c r="S452" s="70"/>
      <c r="T452" s="70"/>
      <c r="U452" s="70"/>
      <c r="V452" s="70"/>
      <c r="W452" s="70"/>
      <c r="X452" s="70"/>
      <c r="Y452" s="70"/>
      <c r="Z452" s="70"/>
      <c r="AA452" s="70"/>
      <c r="AB452" s="70"/>
    </row>
    <row r="453" spans="1:28" ht="15.75" customHeight="1" x14ac:dyDescent="0.25">
      <c r="A453" s="70"/>
      <c r="B453" s="71"/>
      <c r="C453" s="71"/>
      <c r="D453" s="72"/>
      <c r="E453" s="72"/>
      <c r="F453" s="70"/>
      <c r="G453" s="70"/>
      <c r="H453" s="70"/>
      <c r="I453" s="70"/>
      <c r="J453" s="70"/>
      <c r="K453" s="70"/>
      <c r="L453" s="70"/>
      <c r="M453" s="70"/>
      <c r="N453" s="70"/>
      <c r="O453" s="70"/>
      <c r="P453" s="70"/>
      <c r="Q453" s="70"/>
      <c r="R453" s="70"/>
      <c r="S453" s="70"/>
      <c r="T453" s="70"/>
      <c r="U453" s="70"/>
      <c r="V453" s="70"/>
      <c r="W453" s="70"/>
      <c r="X453" s="70"/>
      <c r="Y453" s="70"/>
      <c r="Z453" s="70"/>
      <c r="AA453" s="70"/>
      <c r="AB453" s="70"/>
    </row>
    <row r="454" spans="1:28" ht="15.75" customHeight="1" x14ac:dyDescent="0.25">
      <c r="A454" s="70"/>
      <c r="B454" s="71"/>
      <c r="C454" s="71"/>
      <c r="D454" s="72"/>
      <c r="E454" s="72"/>
      <c r="F454" s="70"/>
      <c r="G454" s="70"/>
      <c r="H454" s="70"/>
      <c r="I454" s="70"/>
      <c r="J454" s="70"/>
      <c r="K454" s="70"/>
      <c r="L454" s="70"/>
      <c r="M454" s="70"/>
      <c r="N454" s="70"/>
      <c r="O454" s="70"/>
      <c r="P454" s="70"/>
      <c r="Q454" s="70"/>
      <c r="R454" s="70"/>
      <c r="S454" s="70"/>
      <c r="T454" s="70"/>
      <c r="U454" s="70"/>
      <c r="V454" s="70"/>
      <c r="W454" s="70"/>
      <c r="X454" s="70"/>
      <c r="Y454" s="70"/>
      <c r="Z454" s="70"/>
      <c r="AA454" s="70"/>
      <c r="AB454" s="70"/>
    </row>
    <row r="455" spans="1:28" ht="15.75" customHeight="1" x14ac:dyDescent="0.25">
      <c r="A455" s="70"/>
      <c r="B455" s="71"/>
      <c r="C455" s="71"/>
      <c r="D455" s="72"/>
      <c r="E455" s="72"/>
      <c r="F455" s="70"/>
      <c r="G455" s="70"/>
      <c r="H455" s="70"/>
      <c r="I455" s="70"/>
      <c r="J455" s="70"/>
      <c r="K455" s="70"/>
      <c r="L455" s="70"/>
      <c r="M455" s="70"/>
      <c r="N455" s="70"/>
      <c r="O455" s="70"/>
      <c r="P455" s="70"/>
      <c r="Q455" s="70"/>
      <c r="R455" s="70"/>
      <c r="S455" s="70"/>
      <c r="T455" s="70"/>
      <c r="U455" s="70"/>
      <c r="V455" s="70"/>
      <c r="W455" s="70"/>
      <c r="X455" s="70"/>
      <c r="Y455" s="70"/>
      <c r="Z455" s="70"/>
      <c r="AA455" s="70"/>
      <c r="AB455" s="70"/>
    </row>
    <row r="456" spans="1:28" ht="15.75" customHeight="1" x14ac:dyDescent="0.25">
      <c r="A456" s="70"/>
      <c r="B456" s="71"/>
      <c r="C456" s="71"/>
      <c r="D456" s="72"/>
      <c r="E456" s="72"/>
      <c r="F456" s="70"/>
      <c r="G456" s="70"/>
      <c r="H456" s="70"/>
      <c r="I456" s="70"/>
      <c r="J456" s="70"/>
      <c r="K456" s="70"/>
      <c r="L456" s="70"/>
      <c r="M456" s="70"/>
      <c r="N456" s="70"/>
      <c r="O456" s="70"/>
      <c r="P456" s="70"/>
      <c r="Q456" s="70"/>
      <c r="R456" s="70"/>
      <c r="S456" s="70"/>
      <c r="T456" s="70"/>
      <c r="U456" s="70"/>
      <c r="V456" s="70"/>
      <c r="W456" s="70"/>
      <c r="X456" s="70"/>
      <c r="Y456" s="70"/>
      <c r="Z456" s="70"/>
      <c r="AA456" s="70"/>
      <c r="AB456" s="70"/>
    </row>
    <row r="457" spans="1:28" ht="15.75" customHeight="1" x14ac:dyDescent="0.25">
      <c r="A457" s="70"/>
      <c r="B457" s="71"/>
      <c r="C457" s="71"/>
      <c r="D457" s="72"/>
      <c r="E457" s="72"/>
      <c r="F457" s="70"/>
      <c r="G457" s="70"/>
      <c r="H457" s="70"/>
      <c r="I457" s="70"/>
      <c r="J457" s="70"/>
      <c r="K457" s="70"/>
      <c r="L457" s="70"/>
      <c r="M457" s="70"/>
      <c r="N457" s="70"/>
      <c r="O457" s="70"/>
      <c r="P457" s="70"/>
      <c r="Q457" s="70"/>
      <c r="R457" s="70"/>
      <c r="S457" s="70"/>
      <c r="T457" s="70"/>
      <c r="U457" s="70"/>
      <c r="V457" s="70"/>
      <c r="W457" s="70"/>
      <c r="X457" s="70"/>
      <c r="Y457" s="70"/>
      <c r="Z457" s="70"/>
      <c r="AA457" s="70"/>
      <c r="AB457" s="70"/>
    </row>
    <row r="458" spans="1:28" ht="15.75" customHeight="1" x14ac:dyDescent="0.25">
      <c r="A458" s="70"/>
      <c r="B458" s="71"/>
      <c r="C458" s="71"/>
      <c r="D458" s="72"/>
      <c r="E458" s="72"/>
      <c r="F458" s="70"/>
      <c r="G458" s="70"/>
      <c r="H458" s="70"/>
      <c r="I458" s="70"/>
      <c r="J458" s="70"/>
      <c r="K458" s="70"/>
      <c r="L458" s="70"/>
      <c r="M458" s="70"/>
      <c r="N458" s="70"/>
      <c r="O458" s="70"/>
      <c r="P458" s="70"/>
      <c r="Q458" s="70"/>
      <c r="R458" s="70"/>
      <c r="S458" s="70"/>
      <c r="T458" s="70"/>
      <c r="U458" s="70"/>
      <c r="V458" s="70"/>
      <c r="W458" s="70"/>
      <c r="X458" s="70"/>
      <c r="Y458" s="70"/>
      <c r="Z458" s="70"/>
      <c r="AA458" s="70"/>
      <c r="AB458" s="70"/>
    </row>
    <row r="459" spans="1:28" ht="15.75" customHeight="1" x14ac:dyDescent="0.25">
      <c r="A459" s="70"/>
      <c r="B459" s="71"/>
      <c r="C459" s="71"/>
      <c r="D459" s="72"/>
      <c r="E459" s="72"/>
      <c r="F459" s="70"/>
      <c r="G459" s="70"/>
      <c r="H459" s="70"/>
      <c r="I459" s="70"/>
      <c r="J459" s="70"/>
      <c r="K459" s="70"/>
      <c r="L459" s="70"/>
      <c r="M459" s="70"/>
      <c r="N459" s="70"/>
      <c r="O459" s="70"/>
      <c r="P459" s="70"/>
      <c r="Q459" s="70"/>
      <c r="R459" s="70"/>
      <c r="S459" s="70"/>
      <c r="T459" s="70"/>
      <c r="U459" s="70"/>
      <c r="V459" s="70"/>
      <c r="W459" s="70"/>
      <c r="X459" s="70"/>
      <c r="Y459" s="70"/>
      <c r="Z459" s="70"/>
      <c r="AA459" s="70"/>
      <c r="AB459" s="70"/>
    </row>
    <row r="460" spans="1:28" ht="15.75" customHeight="1" x14ac:dyDescent="0.25">
      <c r="A460" s="70"/>
      <c r="B460" s="71"/>
      <c r="C460" s="71"/>
      <c r="D460" s="72"/>
      <c r="E460" s="72"/>
      <c r="F460" s="70"/>
      <c r="G460" s="70"/>
      <c r="H460" s="70"/>
      <c r="I460" s="70"/>
      <c r="J460" s="70"/>
      <c r="K460" s="70"/>
      <c r="L460" s="70"/>
      <c r="M460" s="70"/>
      <c r="N460" s="70"/>
      <c r="O460" s="70"/>
      <c r="P460" s="70"/>
      <c r="Q460" s="70"/>
      <c r="R460" s="70"/>
      <c r="S460" s="70"/>
      <c r="T460" s="70"/>
      <c r="U460" s="70"/>
      <c r="V460" s="70"/>
      <c r="W460" s="70"/>
      <c r="X460" s="70"/>
      <c r="Y460" s="70"/>
      <c r="Z460" s="70"/>
      <c r="AA460" s="70"/>
      <c r="AB460" s="70"/>
    </row>
    <row r="461" spans="1:28" ht="15.75" customHeight="1" x14ac:dyDescent="0.25">
      <c r="A461" s="70"/>
      <c r="B461" s="71"/>
      <c r="C461" s="71"/>
      <c r="D461" s="72"/>
      <c r="E461" s="72"/>
      <c r="F461" s="70"/>
      <c r="G461" s="70"/>
      <c r="H461" s="70"/>
      <c r="I461" s="70"/>
      <c r="J461" s="70"/>
      <c r="K461" s="70"/>
      <c r="L461" s="70"/>
      <c r="M461" s="70"/>
      <c r="N461" s="70"/>
      <c r="O461" s="70"/>
      <c r="P461" s="70"/>
      <c r="Q461" s="70"/>
      <c r="R461" s="70"/>
      <c r="S461" s="70"/>
      <c r="T461" s="70"/>
      <c r="U461" s="70"/>
      <c r="V461" s="70"/>
      <c r="W461" s="70"/>
      <c r="X461" s="70"/>
      <c r="Y461" s="70"/>
      <c r="Z461" s="70"/>
      <c r="AA461" s="70"/>
      <c r="AB461" s="70"/>
    </row>
    <row r="462" spans="1:28" ht="15.75" customHeight="1" x14ac:dyDescent="0.25">
      <c r="A462" s="70"/>
      <c r="B462" s="71"/>
      <c r="C462" s="71"/>
      <c r="D462" s="72"/>
      <c r="E462" s="72"/>
      <c r="F462" s="70"/>
      <c r="G462" s="70"/>
      <c r="H462" s="70"/>
      <c r="I462" s="70"/>
      <c r="J462" s="70"/>
      <c r="K462" s="70"/>
      <c r="L462" s="70"/>
      <c r="M462" s="70"/>
      <c r="N462" s="70"/>
      <c r="O462" s="70"/>
      <c r="P462" s="70"/>
      <c r="Q462" s="70"/>
      <c r="R462" s="70"/>
      <c r="S462" s="70"/>
      <c r="T462" s="70"/>
      <c r="U462" s="70"/>
      <c r="V462" s="70"/>
      <c r="W462" s="70"/>
      <c r="X462" s="70"/>
      <c r="Y462" s="70"/>
      <c r="Z462" s="70"/>
      <c r="AA462" s="70"/>
      <c r="AB462" s="70"/>
    </row>
    <row r="463" spans="1:28" ht="15.75" customHeight="1" x14ac:dyDescent="0.25">
      <c r="A463" s="70"/>
      <c r="B463" s="71"/>
      <c r="C463" s="71"/>
      <c r="D463" s="72"/>
      <c r="E463" s="72"/>
      <c r="F463" s="70"/>
      <c r="G463" s="70"/>
      <c r="H463" s="70"/>
      <c r="I463" s="70"/>
      <c r="J463" s="70"/>
      <c r="K463" s="70"/>
      <c r="L463" s="70"/>
      <c r="M463" s="70"/>
      <c r="N463" s="70"/>
      <c r="O463" s="70"/>
      <c r="P463" s="70"/>
      <c r="Q463" s="70"/>
      <c r="R463" s="70"/>
      <c r="S463" s="70"/>
      <c r="T463" s="70"/>
      <c r="U463" s="70"/>
      <c r="V463" s="70"/>
      <c r="W463" s="70"/>
      <c r="X463" s="70"/>
      <c r="Y463" s="70"/>
      <c r="Z463" s="70"/>
      <c r="AA463" s="70"/>
      <c r="AB463" s="70"/>
    </row>
    <row r="464" spans="1:28" ht="15.75" customHeight="1" x14ac:dyDescent="0.25">
      <c r="A464" s="70"/>
      <c r="B464" s="71"/>
      <c r="C464" s="71"/>
      <c r="D464" s="72"/>
      <c r="E464" s="72"/>
      <c r="F464" s="70"/>
      <c r="G464" s="70"/>
      <c r="H464" s="70"/>
      <c r="I464" s="70"/>
      <c r="J464" s="70"/>
      <c r="K464" s="70"/>
      <c r="L464" s="70"/>
      <c r="M464" s="70"/>
      <c r="N464" s="70"/>
      <c r="O464" s="70"/>
      <c r="P464" s="70"/>
      <c r="Q464" s="70"/>
      <c r="R464" s="70"/>
      <c r="S464" s="70"/>
      <c r="T464" s="70"/>
      <c r="U464" s="70"/>
      <c r="V464" s="70"/>
      <c r="W464" s="70"/>
      <c r="X464" s="70"/>
      <c r="Y464" s="70"/>
      <c r="Z464" s="70"/>
      <c r="AA464" s="70"/>
      <c r="AB464" s="70"/>
    </row>
    <row r="465" spans="1:28" ht="15.75" customHeight="1" x14ac:dyDescent="0.25">
      <c r="A465" s="70"/>
      <c r="B465" s="71"/>
      <c r="C465" s="71"/>
      <c r="D465" s="72"/>
      <c r="E465" s="72"/>
      <c r="F465" s="70"/>
      <c r="G465" s="70"/>
      <c r="H465" s="70"/>
      <c r="I465" s="70"/>
      <c r="J465" s="70"/>
      <c r="K465" s="70"/>
      <c r="L465" s="70"/>
      <c r="M465" s="70"/>
      <c r="N465" s="70"/>
      <c r="O465" s="70"/>
      <c r="P465" s="70"/>
      <c r="Q465" s="70"/>
      <c r="R465" s="70"/>
      <c r="S465" s="70"/>
      <c r="T465" s="70"/>
      <c r="U465" s="70"/>
      <c r="V465" s="70"/>
      <c r="W465" s="70"/>
      <c r="X465" s="70"/>
      <c r="Y465" s="70"/>
      <c r="Z465" s="70"/>
      <c r="AA465" s="70"/>
      <c r="AB465" s="70"/>
    </row>
    <row r="466" spans="1:28" ht="15.75" customHeight="1" x14ac:dyDescent="0.25">
      <c r="A466" s="70"/>
      <c r="B466" s="71"/>
      <c r="C466" s="71"/>
      <c r="D466" s="72"/>
      <c r="E466" s="72"/>
      <c r="F466" s="70"/>
      <c r="G466" s="70"/>
      <c r="H466" s="70"/>
      <c r="I466" s="70"/>
      <c r="J466" s="70"/>
      <c r="K466" s="70"/>
      <c r="L466" s="70"/>
      <c r="M466" s="70"/>
      <c r="N466" s="70"/>
      <c r="O466" s="70"/>
      <c r="P466" s="70"/>
      <c r="Q466" s="70"/>
      <c r="R466" s="70"/>
      <c r="S466" s="70"/>
      <c r="T466" s="70"/>
      <c r="U466" s="70"/>
      <c r="V466" s="70"/>
      <c r="W466" s="70"/>
      <c r="X466" s="70"/>
      <c r="Y466" s="70"/>
      <c r="Z466" s="70"/>
      <c r="AA466" s="70"/>
      <c r="AB466" s="70"/>
    </row>
    <row r="467" spans="1:28" ht="15.75" customHeight="1" x14ac:dyDescent="0.25">
      <c r="A467" s="70"/>
      <c r="B467" s="71"/>
      <c r="C467" s="71"/>
      <c r="D467" s="72"/>
      <c r="E467" s="72"/>
      <c r="F467" s="70"/>
      <c r="G467" s="70"/>
      <c r="H467" s="70"/>
      <c r="I467" s="70"/>
      <c r="J467" s="70"/>
      <c r="K467" s="70"/>
      <c r="L467" s="70"/>
      <c r="M467" s="70"/>
      <c r="N467" s="70"/>
      <c r="O467" s="70"/>
      <c r="P467" s="70"/>
      <c r="Q467" s="70"/>
      <c r="R467" s="70"/>
      <c r="S467" s="70"/>
      <c r="T467" s="70"/>
      <c r="U467" s="70"/>
      <c r="V467" s="70"/>
      <c r="W467" s="70"/>
      <c r="X467" s="70"/>
      <c r="Y467" s="70"/>
      <c r="Z467" s="70"/>
      <c r="AA467" s="70"/>
      <c r="AB467" s="70"/>
    </row>
    <row r="468" spans="1:28" ht="15.75" customHeight="1" x14ac:dyDescent="0.25">
      <c r="A468" s="70"/>
      <c r="B468" s="71"/>
      <c r="C468" s="71"/>
      <c r="D468" s="72"/>
      <c r="E468" s="72"/>
      <c r="F468" s="70"/>
      <c r="G468" s="70"/>
      <c r="H468" s="70"/>
      <c r="I468" s="70"/>
      <c r="J468" s="70"/>
      <c r="K468" s="70"/>
      <c r="L468" s="70"/>
      <c r="M468" s="70"/>
      <c r="N468" s="70"/>
      <c r="O468" s="70"/>
      <c r="P468" s="70"/>
      <c r="Q468" s="70"/>
      <c r="R468" s="70"/>
      <c r="S468" s="70"/>
      <c r="T468" s="70"/>
      <c r="U468" s="70"/>
      <c r="V468" s="70"/>
      <c r="W468" s="70"/>
      <c r="X468" s="70"/>
      <c r="Y468" s="70"/>
      <c r="Z468" s="70"/>
      <c r="AA468" s="70"/>
      <c r="AB468" s="70"/>
    </row>
    <row r="469" spans="1:28" ht="15.75" customHeight="1" x14ac:dyDescent="0.25">
      <c r="A469" s="70"/>
      <c r="B469" s="71"/>
      <c r="C469" s="71"/>
      <c r="D469" s="72"/>
      <c r="E469" s="72"/>
      <c r="F469" s="70"/>
      <c r="G469" s="70"/>
      <c r="H469" s="70"/>
      <c r="I469" s="70"/>
      <c r="J469" s="70"/>
      <c r="K469" s="70"/>
      <c r="L469" s="70"/>
      <c r="M469" s="70"/>
      <c r="N469" s="70"/>
      <c r="O469" s="70"/>
      <c r="P469" s="70"/>
      <c r="Q469" s="70"/>
      <c r="R469" s="70"/>
      <c r="S469" s="70"/>
      <c r="T469" s="70"/>
      <c r="U469" s="70"/>
      <c r="V469" s="70"/>
      <c r="W469" s="70"/>
      <c r="X469" s="70"/>
      <c r="Y469" s="70"/>
      <c r="Z469" s="70"/>
      <c r="AA469" s="70"/>
      <c r="AB469" s="70"/>
    </row>
    <row r="470" spans="1:28" ht="15.75" customHeight="1" x14ac:dyDescent="0.25">
      <c r="A470" s="70"/>
      <c r="B470" s="71"/>
      <c r="C470" s="71"/>
      <c r="D470" s="72"/>
      <c r="E470" s="72"/>
      <c r="F470" s="70"/>
      <c r="G470" s="70"/>
      <c r="H470" s="70"/>
      <c r="I470" s="70"/>
      <c r="J470" s="70"/>
      <c r="K470" s="70"/>
      <c r="L470" s="70"/>
      <c r="M470" s="70"/>
      <c r="N470" s="70"/>
      <c r="O470" s="70"/>
      <c r="P470" s="70"/>
      <c r="Q470" s="70"/>
      <c r="R470" s="70"/>
      <c r="S470" s="70"/>
      <c r="T470" s="70"/>
      <c r="U470" s="70"/>
      <c r="V470" s="70"/>
      <c r="W470" s="70"/>
      <c r="X470" s="70"/>
      <c r="Y470" s="70"/>
      <c r="Z470" s="70"/>
      <c r="AA470" s="70"/>
      <c r="AB470" s="70"/>
    </row>
    <row r="471" spans="1:28" ht="15.75" customHeight="1" x14ac:dyDescent="0.25">
      <c r="A471" s="70"/>
      <c r="B471" s="71"/>
      <c r="C471" s="71"/>
      <c r="D471" s="72"/>
      <c r="E471" s="72"/>
      <c r="F471" s="70"/>
      <c r="G471" s="70"/>
      <c r="H471" s="70"/>
      <c r="I471" s="70"/>
      <c r="J471" s="70"/>
      <c r="K471" s="70"/>
      <c r="L471" s="70"/>
      <c r="M471" s="70"/>
      <c r="N471" s="70"/>
      <c r="O471" s="70"/>
      <c r="P471" s="70"/>
      <c r="Q471" s="70"/>
      <c r="R471" s="70"/>
      <c r="S471" s="70"/>
      <c r="T471" s="70"/>
      <c r="U471" s="70"/>
      <c r="V471" s="70"/>
      <c r="W471" s="70"/>
      <c r="X471" s="70"/>
      <c r="Y471" s="70"/>
      <c r="Z471" s="70"/>
      <c r="AA471" s="70"/>
      <c r="AB471" s="70"/>
    </row>
    <row r="472" spans="1:28" ht="15.75" customHeight="1" x14ac:dyDescent="0.25">
      <c r="A472" s="70"/>
      <c r="B472" s="71"/>
      <c r="C472" s="71"/>
      <c r="D472" s="72"/>
      <c r="E472" s="72"/>
      <c r="F472" s="70"/>
      <c r="G472" s="70"/>
      <c r="H472" s="70"/>
      <c r="I472" s="70"/>
      <c r="J472" s="70"/>
      <c r="K472" s="70"/>
      <c r="L472" s="70"/>
      <c r="M472" s="70"/>
      <c r="N472" s="70"/>
      <c r="O472" s="70"/>
      <c r="P472" s="70"/>
      <c r="Q472" s="70"/>
      <c r="R472" s="70"/>
      <c r="S472" s="70"/>
      <c r="T472" s="70"/>
      <c r="U472" s="70"/>
      <c r="V472" s="70"/>
      <c r="W472" s="70"/>
      <c r="X472" s="70"/>
      <c r="Y472" s="70"/>
      <c r="Z472" s="70"/>
      <c r="AA472" s="70"/>
      <c r="AB472" s="70"/>
    </row>
    <row r="473" spans="1:28" ht="15.75" customHeight="1" x14ac:dyDescent="0.25">
      <c r="A473" s="70"/>
      <c r="B473" s="71"/>
      <c r="C473" s="71"/>
      <c r="D473" s="72"/>
      <c r="E473" s="72"/>
      <c r="F473" s="70"/>
      <c r="G473" s="70"/>
      <c r="H473" s="70"/>
      <c r="I473" s="70"/>
      <c r="J473" s="70"/>
      <c r="K473" s="70"/>
      <c r="L473" s="70"/>
      <c r="M473" s="70"/>
      <c r="N473" s="70"/>
      <c r="O473" s="70"/>
      <c r="P473" s="70"/>
      <c r="Q473" s="70"/>
      <c r="R473" s="70"/>
      <c r="S473" s="70"/>
      <c r="T473" s="70"/>
      <c r="U473" s="70"/>
      <c r="V473" s="70"/>
      <c r="W473" s="70"/>
      <c r="X473" s="70"/>
      <c r="Y473" s="70"/>
      <c r="Z473" s="70"/>
      <c r="AA473" s="70"/>
      <c r="AB473" s="70"/>
    </row>
    <row r="474" spans="1:28" ht="15.75" customHeight="1" x14ac:dyDescent="0.25">
      <c r="A474" s="70"/>
      <c r="B474" s="71"/>
      <c r="C474" s="71"/>
      <c r="D474" s="72"/>
      <c r="E474" s="72"/>
      <c r="F474" s="70"/>
      <c r="G474" s="70"/>
      <c r="H474" s="70"/>
      <c r="I474" s="70"/>
      <c r="J474" s="70"/>
      <c r="K474" s="70"/>
      <c r="L474" s="70"/>
      <c r="M474" s="70"/>
      <c r="N474" s="70"/>
      <c r="O474" s="70"/>
      <c r="P474" s="70"/>
      <c r="Q474" s="70"/>
      <c r="R474" s="70"/>
      <c r="S474" s="70"/>
      <c r="T474" s="70"/>
      <c r="U474" s="70"/>
      <c r="V474" s="70"/>
      <c r="W474" s="70"/>
      <c r="X474" s="70"/>
      <c r="Y474" s="70"/>
      <c r="Z474" s="70"/>
      <c r="AA474" s="70"/>
      <c r="AB474" s="70"/>
    </row>
    <row r="475" spans="1:28" ht="15.75" customHeight="1" x14ac:dyDescent="0.25">
      <c r="A475" s="70"/>
      <c r="B475" s="71"/>
      <c r="C475" s="71"/>
      <c r="D475" s="72"/>
      <c r="E475" s="72"/>
      <c r="F475" s="70"/>
      <c r="G475" s="70"/>
      <c r="H475" s="70"/>
      <c r="I475" s="70"/>
      <c r="J475" s="70"/>
      <c r="K475" s="70"/>
      <c r="L475" s="70"/>
      <c r="M475" s="70"/>
      <c r="N475" s="70"/>
      <c r="O475" s="70"/>
      <c r="P475" s="70"/>
      <c r="Q475" s="70"/>
      <c r="R475" s="70"/>
      <c r="S475" s="70"/>
      <c r="T475" s="70"/>
      <c r="U475" s="70"/>
      <c r="V475" s="70"/>
      <c r="W475" s="70"/>
      <c r="X475" s="70"/>
      <c r="Y475" s="70"/>
      <c r="Z475" s="70"/>
      <c r="AA475" s="70"/>
      <c r="AB475" s="70"/>
    </row>
    <row r="476" spans="1:28" ht="15.75" customHeight="1" x14ac:dyDescent="0.25">
      <c r="A476" s="70"/>
      <c r="B476" s="71"/>
      <c r="C476" s="71"/>
      <c r="D476" s="72"/>
      <c r="E476" s="72"/>
      <c r="F476" s="70"/>
      <c r="G476" s="70"/>
      <c r="H476" s="70"/>
      <c r="I476" s="70"/>
      <c r="J476" s="70"/>
      <c r="K476" s="70"/>
      <c r="L476" s="70"/>
      <c r="M476" s="70"/>
      <c r="N476" s="70"/>
      <c r="O476" s="70"/>
      <c r="P476" s="70"/>
      <c r="Q476" s="70"/>
      <c r="R476" s="70"/>
      <c r="S476" s="70"/>
      <c r="T476" s="70"/>
      <c r="U476" s="70"/>
      <c r="V476" s="70"/>
      <c r="W476" s="70"/>
      <c r="X476" s="70"/>
      <c r="Y476" s="70"/>
      <c r="Z476" s="70"/>
      <c r="AA476" s="70"/>
      <c r="AB476" s="70"/>
    </row>
    <row r="477" spans="1:28" ht="15.75" customHeight="1" x14ac:dyDescent="0.25">
      <c r="A477" s="70"/>
      <c r="B477" s="71"/>
      <c r="C477" s="71"/>
      <c r="D477" s="72"/>
      <c r="E477" s="72"/>
      <c r="F477" s="70"/>
      <c r="G477" s="70"/>
      <c r="H477" s="70"/>
      <c r="I477" s="70"/>
      <c r="J477" s="70"/>
      <c r="K477" s="70"/>
      <c r="L477" s="70"/>
      <c r="M477" s="70"/>
      <c r="N477" s="70"/>
      <c r="O477" s="70"/>
      <c r="P477" s="70"/>
      <c r="Q477" s="70"/>
      <c r="R477" s="70"/>
      <c r="S477" s="70"/>
      <c r="T477" s="70"/>
      <c r="U477" s="70"/>
      <c r="V477" s="70"/>
      <c r="W477" s="70"/>
      <c r="X477" s="70"/>
      <c r="Y477" s="70"/>
      <c r="Z477" s="70"/>
      <c r="AA477" s="70"/>
      <c r="AB477" s="70"/>
    </row>
    <row r="478" spans="1:28" ht="15.75" customHeight="1" x14ac:dyDescent="0.25">
      <c r="A478" s="70"/>
      <c r="B478" s="71"/>
      <c r="C478" s="71"/>
      <c r="D478" s="72"/>
      <c r="E478" s="72"/>
      <c r="F478" s="70"/>
      <c r="G478" s="70"/>
      <c r="H478" s="70"/>
      <c r="I478" s="70"/>
      <c r="J478" s="70"/>
      <c r="K478" s="70"/>
      <c r="L478" s="70"/>
      <c r="M478" s="70"/>
      <c r="N478" s="70"/>
      <c r="O478" s="70"/>
      <c r="P478" s="70"/>
      <c r="Q478" s="70"/>
      <c r="R478" s="70"/>
      <c r="S478" s="70"/>
      <c r="T478" s="70"/>
      <c r="U478" s="70"/>
      <c r="V478" s="70"/>
      <c r="W478" s="70"/>
      <c r="X478" s="70"/>
      <c r="Y478" s="70"/>
      <c r="Z478" s="70"/>
      <c r="AA478" s="70"/>
      <c r="AB478" s="70"/>
    </row>
    <row r="479" spans="1:28" ht="15.75" customHeight="1" x14ac:dyDescent="0.25">
      <c r="A479" s="70"/>
      <c r="B479" s="71"/>
      <c r="C479" s="71"/>
      <c r="D479" s="72"/>
      <c r="E479" s="72"/>
      <c r="F479" s="70"/>
      <c r="G479" s="70"/>
      <c r="H479" s="70"/>
      <c r="I479" s="70"/>
      <c r="J479" s="70"/>
      <c r="K479" s="70"/>
      <c r="L479" s="70"/>
      <c r="M479" s="70"/>
      <c r="N479" s="70"/>
      <c r="O479" s="70"/>
      <c r="P479" s="70"/>
      <c r="Q479" s="70"/>
      <c r="R479" s="70"/>
      <c r="S479" s="70"/>
      <c r="T479" s="70"/>
      <c r="U479" s="70"/>
      <c r="V479" s="70"/>
      <c r="W479" s="70"/>
      <c r="X479" s="70"/>
      <c r="Y479" s="70"/>
      <c r="Z479" s="70"/>
      <c r="AA479" s="70"/>
      <c r="AB479" s="70"/>
    </row>
    <row r="480" spans="1:28" ht="15.75" customHeight="1" x14ac:dyDescent="0.25">
      <c r="A480" s="70"/>
      <c r="B480" s="71"/>
      <c r="C480" s="71"/>
      <c r="D480" s="72"/>
      <c r="E480" s="72"/>
      <c r="F480" s="70"/>
      <c r="G480" s="70"/>
      <c r="H480" s="70"/>
      <c r="I480" s="70"/>
      <c r="J480" s="70"/>
      <c r="K480" s="70"/>
      <c r="L480" s="70"/>
      <c r="M480" s="70"/>
      <c r="N480" s="70"/>
      <c r="O480" s="70"/>
      <c r="P480" s="70"/>
      <c r="Q480" s="70"/>
      <c r="R480" s="70"/>
      <c r="S480" s="70"/>
      <c r="T480" s="70"/>
      <c r="U480" s="70"/>
      <c r="V480" s="70"/>
      <c r="W480" s="70"/>
      <c r="X480" s="70"/>
      <c r="Y480" s="70"/>
      <c r="Z480" s="70"/>
      <c r="AA480" s="70"/>
      <c r="AB480" s="70"/>
    </row>
    <row r="481" spans="1:28" ht="15.75" customHeight="1" x14ac:dyDescent="0.25">
      <c r="A481" s="70"/>
      <c r="B481" s="71"/>
      <c r="C481" s="71"/>
      <c r="D481" s="72"/>
      <c r="E481" s="72"/>
      <c r="F481" s="70"/>
      <c r="G481" s="70"/>
      <c r="H481" s="70"/>
      <c r="I481" s="70"/>
      <c r="J481" s="70"/>
      <c r="K481" s="70"/>
      <c r="L481" s="70"/>
      <c r="M481" s="70"/>
      <c r="N481" s="70"/>
      <c r="O481" s="70"/>
      <c r="P481" s="70"/>
      <c r="Q481" s="70"/>
      <c r="R481" s="70"/>
      <c r="S481" s="70"/>
      <c r="T481" s="70"/>
      <c r="U481" s="70"/>
      <c r="V481" s="70"/>
      <c r="W481" s="70"/>
      <c r="X481" s="70"/>
      <c r="Y481" s="70"/>
      <c r="Z481" s="70"/>
      <c r="AA481" s="70"/>
      <c r="AB481" s="70"/>
    </row>
    <row r="482" spans="1:28" ht="15.75" customHeight="1" x14ac:dyDescent="0.25">
      <c r="A482" s="70"/>
      <c r="B482" s="71"/>
      <c r="C482" s="71"/>
      <c r="D482" s="72"/>
      <c r="E482" s="72"/>
      <c r="F482" s="70"/>
      <c r="G482" s="70"/>
      <c r="H482" s="70"/>
      <c r="I482" s="70"/>
      <c r="J482" s="70"/>
      <c r="K482" s="70"/>
      <c r="L482" s="70"/>
      <c r="M482" s="70"/>
      <c r="N482" s="70"/>
      <c r="O482" s="70"/>
      <c r="P482" s="70"/>
      <c r="Q482" s="70"/>
      <c r="R482" s="70"/>
      <c r="S482" s="70"/>
      <c r="T482" s="70"/>
      <c r="U482" s="70"/>
      <c r="V482" s="70"/>
      <c r="W482" s="70"/>
      <c r="X482" s="70"/>
      <c r="Y482" s="70"/>
      <c r="Z482" s="70"/>
      <c r="AA482" s="70"/>
      <c r="AB482" s="70"/>
    </row>
    <row r="483" spans="1:28" ht="15.75" customHeight="1" x14ac:dyDescent="0.25">
      <c r="A483" s="70"/>
      <c r="B483" s="71"/>
      <c r="C483" s="71"/>
      <c r="D483" s="72"/>
      <c r="E483" s="72"/>
      <c r="F483" s="70"/>
      <c r="G483" s="70"/>
      <c r="H483" s="70"/>
      <c r="I483" s="70"/>
      <c r="J483" s="70"/>
      <c r="K483" s="70"/>
      <c r="L483" s="70"/>
      <c r="M483" s="70"/>
      <c r="N483" s="70"/>
      <c r="O483" s="70"/>
      <c r="P483" s="70"/>
      <c r="Q483" s="70"/>
      <c r="R483" s="70"/>
      <c r="S483" s="70"/>
      <c r="T483" s="70"/>
      <c r="U483" s="70"/>
      <c r="V483" s="70"/>
      <c r="W483" s="70"/>
      <c r="X483" s="70"/>
      <c r="Y483" s="70"/>
      <c r="Z483" s="70"/>
      <c r="AA483" s="70"/>
      <c r="AB483" s="70"/>
    </row>
    <row r="484" spans="1:28" ht="15.75" customHeight="1" x14ac:dyDescent="0.25">
      <c r="A484" s="70"/>
      <c r="B484" s="71"/>
      <c r="C484" s="71"/>
      <c r="D484" s="72"/>
      <c r="E484" s="72"/>
      <c r="F484" s="70"/>
      <c r="G484" s="70"/>
      <c r="H484" s="70"/>
      <c r="I484" s="70"/>
      <c r="J484" s="70"/>
      <c r="K484" s="70"/>
      <c r="L484" s="70"/>
      <c r="M484" s="70"/>
      <c r="N484" s="70"/>
      <c r="O484" s="70"/>
      <c r="P484" s="70"/>
      <c r="Q484" s="70"/>
      <c r="R484" s="70"/>
      <c r="S484" s="70"/>
      <c r="T484" s="70"/>
      <c r="U484" s="70"/>
      <c r="V484" s="70"/>
      <c r="W484" s="70"/>
      <c r="X484" s="70"/>
      <c r="Y484" s="70"/>
      <c r="Z484" s="70"/>
      <c r="AA484" s="70"/>
      <c r="AB484" s="70"/>
    </row>
    <row r="485" spans="1:28" ht="15.75" customHeight="1" x14ac:dyDescent="0.25">
      <c r="A485" s="70"/>
      <c r="B485" s="71"/>
      <c r="C485" s="71"/>
      <c r="D485" s="72"/>
      <c r="E485" s="72"/>
      <c r="F485" s="70"/>
      <c r="G485" s="70"/>
      <c r="H485" s="70"/>
      <c r="I485" s="70"/>
      <c r="J485" s="70"/>
      <c r="K485" s="70"/>
      <c r="L485" s="70"/>
      <c r="M485" s="70"/>
      <c r="N485" s="70"/>
      <c r="O485" s="70"/>
      <c r="P485" s="70"/>
      <c r="Q485" s="70"/>
      <c r="R485" s="70"/>
      <c r="S485" s="70"/>
      <c r="T485" s="70"/>
      <c r="U485" s="70"/>
      <c r="V485" s="70"/>
      <c r="W485" s="70"/>
      <c r="X485" s="70"/>
      <c r="Y485" s="70"/>
      <c r="Z485" s="70"/>
      <c r="AA485" s="70"/>
      <c r="AB485" s="70"/>
    </row>
    <row r="486" spans="1:28" ht="15.75" customHeight="1" x14ac:dyDescent="0.25">
      <c r="A486" s="70"/>
      <c r="B486" s="71"/>
      <c r="C486" s="71"/>
      <c r="D486" s="72"/>
      <c r="E486" s="72"/>
      <c r="F486" s="70"/>
      <c r="G486" s="70"/>
      <c r="H486" s="70"/>
      <c r="I486" s="70"/>
      <c r="J486" s="70"/>
      <c r="K486" s="70"/>
      <c r="L486" s="70"/>
      <c r="M486" s="70"/>
      <c r="N486" s="70"/>
      <c r="O486" s="70"/>
      <c r="P486" s="70"/>
      <c r="Q486" s="70"/>
      <c r="R486" s="70"/>
      <c r="S486" s="70"/>
      <c r="T486" s="70"/>
      <c r="U486" s="70"/>
      <c r="V486" s="70"/>
      <c r="W486" s="70"/>
      <c r="X486" s="70"/>
      <c r="Y486" s="70"/>
      <c r="Z486" s="70"/>
      <c r="AA486" s="70"/>
      <c r="AB486" s="70"/>
    </row>
    <row r="487" spans="1:28" ht="15.75" customHeight="1" x14ac:dyDescent="0.25">
      <c r="A487" s="70"/>
      <c r="B487" s="71"/>
      <c r="C487" s="71"/>
      <c r="D487" s="72"/>
      <c r="E487" s="72"/>
      <c r="F487" s="70"/>
      <c r="G487" s="70"/>
      <c r="H487" s="70"/>
      <c r="I487" s="70"/>
      <c r="J487" s="70"/>
      <c r="K487" s="70"/>
      <c r="L487" s="70"/>
      <c r="M487" s="70"/>
      <c r="N487" s="70"/>
      <c r="O487" s="70"/>
      <c r="P487" s="70"/>
      <c r="Q487" s="70"/>
      <c r="R487" s="70"/>
      <c r="S487" s="70"/>
      <c r="T487" s="70"/>
      <c r="U487" s="70"/>
      <c r="V487" s="70"/>
      <c r="W487" s="70"/>
      <c r="X487" s="70"/>
      <c r="Y487" s="70"/>
      <c r="Z487" s="70"/>
      <c r="AA487" s="70"/>
      <c r="AB487" s="70"/>
    </row>
    <row r="488" spans="1:28" ht="15.75" customHeight="1" x14ac:dyDescent="0.25">
      <c r="A488" s="70"/>
      <c r="B488" s="71"/>
      <c r="C488" s="71"/>
      <c r="D488" s="72"/>
      <c r="E488" s="72"/>
      <c r="F488" s="70"/>
      <c r="G488" s="70"/>
      <c r="H488" s="70"/>
      <c r="I488" s="70"/>
      <c r="J488" s="70"/>
      <c r="K488" s="70"/>
      <c r="L488" s="70"/>
      <c r="M488" s="70"/>
      <c r="N488" s="70"/>
      <c r="O488" s="70"/>
      <c r="P488" s="70"/>
      <c r="Q488" s="70"/>
      <c r="R488" s="70"/>
      <c r="S488" s="70"/>
      <c r="T488" s="70"/>
      <c r="U488" s="70"/>
      <c r="V488" s="70"/>
      <c r="W488" s="70"/>
      <c r="X488" s="70"/>
      <c r="Y488" s="70"/>
      <c r="Z488" s="70"/>
      <c r="AA488" s="70"/>
      <c r="AB488" s="70"/>
    </row>
    <row r="489" spans="1:28" ht="15.75" customHeight="1" x14ac:dyDescent="0.25">
      <c r="A489" s="70"/>
      <c r="B489" s="71"/>
      <c r="C489" s="71"/>
      <c r="D489" s="72"/>
      <c r="E489" s="72"/>
      <c r="F489" s="70"/>
      <c r="G489" s="70"/>
      <c r="H489" s="70"/>
      <c r="I489" s="70"/>
      <c r="J489" s="70"/>
      <c r="K489" s="70"/>
      <c r="L489" s="70"/>
      <c r="M489" s="70"/>
      <c r="N489" s="70"/>
      <c r="O489" s="70"/>
      <c r="P489" s="70"/>
      <c r="Q489" s="70"/>
      <c r="R489" s="70"/>
      <c r="S489" s="70"/>
      <c r="T489" s="70"/>
      <c r="U489" s="70"/>
      <c r="V489" s="70"/>
      <c r="W489" s="70"/>
      <c r="X489" s="70"/>
      <c r="Y489" s="70"/>
      <c r="Z489" s="70"/>
      <c r="AA489" s="70"/>
      <c r="AB489" s="70"/>
    </row>
    <row r="490" spans="1:28" ht="15.75" customHeight="1" x14ac:dyDescent="0.25">
      <c r="A490" s="70"/>
      <c r="B490" s="71"/>
      <c r="C490" s="71"/>
      <c r="D490" s="72"/>
      <c r="E490" s="72"/>
      <c r="F490" s="70"/>
      <c r="G490" s="70"/>
      <c r="H490" s="70"/>
      <c r="I490" s="70"/>
      <c r="J490" s="70"/>
      <c r="K490" s="70"/>
      <c r="L490" s="70"/>
      <c r="M490" s="70"/>
      <c r="N490" s="70"/>
      <c r="O490" s="70"/>
      <c r="P490" s="70"/>
      <c r="Q490" s="70"/>
      <c r="R490" s="70"/>
      <c r="S490" s="70"/>
      <c r="T490" s="70"/>
      <c r="U490" s="70"/>
      <c r="V490" s="70"/>
      <c r="W490" s="70"/>
      <c r="X490" s="70"/>
      <c r="Y490" s="70"/>
      <c r="Z490" s="70"/>
      <c r="AA490" s="70"/>
      <c r="AB490" s="70"/>
    </row>
    <row r="491" spans="1:28" ht="15.75" customHeight="1" x14ac:dyDescent="0.25">
      <c r="A491" s="70"/>
      <c r="B491" s="71"/>
      <c r="C491" s="71"/>
      <c r="D491" s="72"/>
      <c r="E491" s="72"/>
      <c r="F491" s="70"/>
      <c r="G491" s="70"/>
      <c r="H491" s="70"/>
      <c r="I491" s="70"/>
      <c r="J491" s="70"/>
      <c r="K491" s="70"/>
      <c r="L491" s="70"/>
      <c r="M491" s="70"/>
      <c r="N491" s="70"/>
      <c r="O491" s="70"/>
      <c r="P491" s="70"/>
      <c r="Q491" s="70"/>
      <c r="R491" s="70"/>
      <c r="S491" s="70"/>
      <c r="T491" s="70"/>
      <c r="U491" s="70"/>
      <c r="V491" s="70"/>
      <c r="W491" s="70"/>
      <c r="X491" s="70"/>
      <c r="Y491" s="70"/>
      <c r="Z491" s="70"/>
      <c r="AA491" s="70"/>
      <c r="AB491" s="70"/>
    </row>
    <row r="492" spans="1:28" ht="15.75" customHeight="1" x14ac:dyDescent="0.25">
      <c r="A492" s="70"/>
      <c r="B492" s="71"/>
      <c r="C492" s="71"/>
      <c r="D492" s="72"/>
      <c r="E492" s="72"/>
      <c r="F492" s="70"/>
      <c r="G492" s="70"/>
      <c r="H492" s="70"/>
      <c r="I492" s="70"/>
      <c r="J492" s="70"/>
      <c r="K492" s="70"/>
      <c r="L492" s="70"/>
      <c r="M492" s="70"/>
      <c r="N492" s="70"/>
      <c r="O492" s="70"/>
      <c r="P492" s="70"/>
      <c r="Q492" s="70"/>
      <c r="R492" s="70"/>
      <c r="S492" s="70"/>
      <c r="T492" s="70"/>
      <c r="U492" s="70"/>
      <c r="V492" s="70"/>
      <c r="W492" s="70"/>
      <c r="X492" s="70"/>
      <c r="Y492" s="70"/>
      <c r="Z492" s="70"/>
      <c r="AA492" s="70"/>
      <c r="AB492" s="70"/>
    </row>
    <row r="493" spans="1:28" ht="15.75" customHeight="1" x14ac:dyDescent="0.25">
      <c r="A493" s="70"/>
      <c r="B493" s="71"/>
      <c r="C493" s="71"/>
      <c r="D493" s="72"/>
      <c r="E493" s="72"/>
      <c r="F493" s="70"/>
      <c r="G493" s="70"/>
      <c r="H493" s="70"/>
      <c r="I493" s="70"/>
      <c r="J493" s="70"/>
      <c r="K493" s="70"/>
      <c r="L493" s="70"/>
      <c r="M493" s="70"/>
      <c r="N493" s="70"/>
      <c r="O493" s="70"/>
      <c r="P493" s="70"/>
      <c r="Q493" s="70"/>
      <c r="R493" s="70"/>
      <c r="S493" s="70"/>
      <c r="T493" s="70"/>
      <c r="U493" s="70"/>
      <c r="V493" s="70"/>
      <c r="W493" s="70"/>
      <c r="X493" s="70"/>
      <c r="Y493" s="70"/>
      <c r="Z493" s="70"/>
      <c r="AA493" s="70"/>
      <c r="AB493" s="70"/>
    </row>
    <row r="494" spans="1:28" ht="15.75" customHeight="1" x14ac:dyDescent="0.25">
      <c r="A494" s="70"/>
      <c r="B494" s="71"/>
      <c r="C494" s="71"/>
      <c r="D494" s="72"/>
      <c r="E494" s="72"/>
      <c r="F494" s="70"/>
      <c r="G494" s="70"/>
      <c r="H494" s="70"/>
      <c r="I494" s="70"/>
      <c r="J494" s="70"/>
      <c r="K494" s="70"/>
      <c r="L494" s="70"/>
      <c r="M494" s="70"/>
      <c r="N494" s="70"/>
      <c r="O494" s="70"/>
      <c r="P494" s="70"/>
      <c r="Q494" s="70"/>
      <c r="R494" s="70"/>
      <c r="S494" s="70"/>
      <c r="T494" s="70"/>
      <c r="U494" s="70"/>
      <c r="V494" s="70"/>
      <c r="W494" s="70"/>
      <c r="X494" s="70"/>
      <c r="Y494" s="70"/>
      <c r="Z494" s="70"/>
      <c r="AA494" s="70"/>
      <c r="AB494" s="70"/>
    </row>
    <row r="495" spans="1:28" ht="15.75" customHeight="1" x14ac:dyDescent="0.25">
      <c r="A495" s="70"/>
      <c r="B495" s="71"/>
      <c r="C495" s="71"/>
      <c r="D495" s="72"/>
      <c r="E495" s="72"/>
      <c r="F495" s="70"/>
      <c r="G495" s="70"/>
      <c r="H495" s="70"/>
      <c r="I495" s="70"/>
      <c r="J495" s="70"/>
      <c r="K495" s="70"/>
      <c r="L495" s="70"/>
      <c r="M495" s="70"/>
      <c r="N495" s="70"/>
      <c r="O495" s="70"/>
      <c r="P495" s="70"/>
      <c r="Q495" s="70"/>
      <c r="R495" s="70"/>
      <c r="S495" s="70"/>
      <c r="T495" s="70"/>
      <c r="U495" s="70"/>
      <c r="V495" s="70"/>
      <c r="W495" s="70"/>
      <c r="X495" s="70"/>
      <c r="Y495" s="70"/>
      <c r="Z495" s="70"/>
      <c r="AA495" s="70"/>
      <c r="AB495" s="70"/>
    </row>
    <row r="496" spans="1:28" ht="15.75" customHeight="1" x14ac:dyDescent="0.25">
      <c r="A496" s="70"/>
      <c r="B496" s="71"/>
      <c r="C496" s="71"/>
      <c r="D496" s="72"/>
      <c r="E496" s="72"/>
      <c r="F496" s="70"/>
      <c r="G496" s="70"/>
      <c r="H496" s="70"/>
      <c r="I496" s="70"/>
      <c r="J496" s="70"/>
      <c r="K496" s="70"/>
      <c r="L496" s="70"/>
      <c r="M496" s="70"/>
      <c r="N496" s="70"/>
      <c r="O496" s="70"/>
      <c r="P496" s="70"/>
      <c r="Q496" s="70"/>
      <c r="R496" s="70"/>
      <c r="S496" s="70"/>
      <c r="T496" s="70"/>
      <c r="U496" s="70"/>
      <c r="V496" s="70"/>
      <c r="W496" s="70"/>
      <c r="X496" s="70"/>
      <c r="Y496" s="70"/>
      <c r="Z496" s="70"/>
      <c r="AA496" s="70"/>
      <c r="AB496" s="70"/>
    </row>
    <row r="497" spans="1:28" ht="15.75" customHeight="1" x14ac:dyDescent="0.25">
      <c r="A497" s="70"/>
      <c r="B497" s="71"/>
      <c r="C497" s="71"/>
      <c r="D497" s="72"/>
      <c r="E497" s="72"/>
      <c r="F497" s="70"/>
      <c r="G497" s="70"/>
      <c r="H497" s="70"/>
      <c r="I497" s="70"/>
      <c r="J497" s="70"/>
      <c r="K497" s="70"/>
      <c r="L497" s="70"/>
      <c r="M497" s="70"/>
      <c r="N497" s="70"/>
      <c r="O497" s="70"/>
      <c r="P497" s="70"/>
      <c r="Q497" s="70"/>
      <c r="R497" s="70"/>
      <c r="S497" s="70"/>
      <c r="T497" s="70"/>
      <c r="U497" s="70"/>
      <c r="V497" s="70"/>
      <c r="W497" s="70"/>
      <c r="X497" s="70"/>
      <c r="Y497" s="70"/>
      <c r="Z497" s="70"/>
      <c r="AA497" s="70"/>
      <c r="AB497" s="70"/>
    </row>
    <row r="498" spans="1:28" ht="15.75" customHeight="1" x14ac:dyDescent="0.25">
      <c r="A498" s="70"/>
      <c r="B498" s="71"/>
      <c r="C498" s="71"/>
      <c r="D498" s="72"/>
      <c r="E498" s="72"/>
      <c r="F498" s="70"/>
      <c r="G498" s="70"/>
      <c r="H498" s="70"/>
      <c r="I498" s="70"/>
      <c r="J498" s="70"/>
      <c r="K498" s="70"/>
      <c r="L498" s="70"/>
      <c r="M498" s="70"/>
      <c r="N498" s="70"/>
      <c r="O498" s="70"/>
      <c r="P498" s="70"/>
      <c r="Q498" s="70"/>
      <c r="R498" s="70"/>
      <c r="S498" s="70"/>
      <c r="T498" s="70"/>
      <c r="U498" s="70"/>
      <c r="V498" s="70"/>
      <c r="W498" s="70"/>
      <c r="X498" s="70"/>
      <c r="Y498" s="70"/>
      <c r="Z498" s="70"/>
      <c r="AA498" s="70"/>
      <c r="AB498" s="70"/>
    </row>
    <row r="499" spans="1:28" ht="15.75" customHeight="1" x14ac:dyDescent="0.25">
      <c r="A499" s="70"/>
      <c r="B499" s="71"/>
      <c r="C499" s="71"/>
      <c r="D499" s="72"/>
      <c r="E499" s="72"/>
      <c r="F499" s="70"/>
      <c r="G499" s="70"/>
      <c r="H499" s="70"/>
      <c r="I499" s="70"/>
      <c r="J499" s="70"/>
      <c r="K499" s="70"/>
      <c r="L499" s="70"/>
      <c r="M499" s="70"/>
      <c r="N499" s="70"/>
      <c r="O499" s="70"/>
      <c r="P499" s="70"/>
      <c r="Q499" s="70"/>
      <c r="R499" s="70"/>
      <c r="S499" s="70"/>
      <c r="T499" s="70"/>
      <c r="U499" s="70"/>
      <c r="V499" s="70"/>
      <c r="W499" s="70"/>
      <c r="X499" s="70"/>
      <c r="Y499" s="70"/>
      <c r="Z499" s="70"/>
      <c r="AA499" s="70"/>
      <c r="AB499" s="70"/>
    </row>
    <row r="500" spans="1:28" ht="15.75" customHeight="1" x14ac:dyDescent="0.25">
      <c r="A500" s="70"/>
      <c r="B500" s="71"/>
      <c r="C500" s="71"/>
      <c r="D500" s="72"/>
      <c r="E500" s="72"/>
      <c r="F500" s="70"/>
      <c r="G500" s="70"/>
      <c r="H500" s="70"/>
      <c r="I500" s="70"/>
      <c r="J500" s="70"/>
      <c r="K500" s="70"/>
      <c r="L500" s="70"/>
      <c r="M500" s="70"/>
      <c r="N500" s="70"/>
      <c r="O500" s="70"/>
      <c r="P500" s="70"/>
      <c r="Q500" s="70"/>
      <c r="R500" s="70"/>
      <c r="S500" s="70"/>
      <c r="T500" s="70"/>
      <c r="U500" s="70"/>
      <c r="V500" s="70"/>
      <c r="W500" s="70"/>
      <c r="X500" s="70"/>
      <c r="Y500" s="70"/>
      <c r="Z500" s="70"/>
      <c r="AA500" s="70"/>
      <c r="AB500" s="70"/>
    </row>
    <row r="501" spans="1:28" ht="15.75" customHeight="1" x14ac:dyDescent="0.25">
      <c r="A501" s="70"/>
      <c r="B501" s="71"/>
      <c r="C501" s="71"/>
      <c r="D501" s="72"/>
      <c r="E501" s="72"/>
      <c r="F501" s="70"/>
      <c r="G501" s="70"/>
      <c r="H501" s="70"/>
      <c r="I501" s="70"/>
      <c r="J501" s="70"/>
      <c r="K501" s="70"/>
      <c r="L501" s="70"/>
      <c r="M501" s="70"/>
      <c r="N501" s="70"/>
      <c r="O501" s="70"/>
      <c r="P501" s="70"/>
      <c r="Q501" s="70"/>
      <c r="R501" s="70"/>
      <c r="S501" s="70"/>
      <c r="T501" s="70"/>
      <c r="U501" s="70"/>
      <c r="V501" s="70"/>
      <c r="W501" s="70"/>
      <c r="X501" s="70"/>
      <c r="Y501" s="70"/>
      <c r="Z501" s="70"/>
      <c r="AA501" s="70"/>
      <c r="AB501" s="70"/>
    </row>
    <row r="502" spans="1:28" ht="15.75" customHeight="1" x14ac:dyDescent="0.25">
      <c r="A502" s="70"/>
      <c r="B502" s="71"/>
      <c r="C502" s="71"/>
      <c r="D502" s="72"/>
      <c r="E502" s="72"/>
      <c r="F502" s="70"/>
      <c r="G502" s="70"/>
      <c r="H502" s="70"/>
      <c r="I502" s="70"/>
      <c r="J502" s="70"/>
      <c r="K502" s="70"/>
      <c r="L502" s="70"/>
      <c r="M502" s="70"/>
      <c r="N502" s="70"/>
      <c r="O502" s="70"/>
      <c r="P502" s="70"/>
      <c r="Q502" s="70"/>
      <c r="R502" s="70"/>
      <c r="S502" s="70"/>
      <c r="T502" s="70"/>
      <c r="U502" s="70"/>
      <c r="V502" s="70"/>
      <c r="W502" s="70"/>
      <c r="X502" s="70"/>
      <c r="Y502" s="70"/>
      <c r="Z502" s="70"/>
      <c r="AA502" s="70"/>
      <c r="AB502" s="70"/>
    </row>
    <row r="503" spans="1:28" ht="15.75" customHeight="1" x14ac:dyDescent="0.25">
      <c r="A503" s="70"/>
      <c r="B503" s="71"/>
      <c r="C503" s="71"/>
      <c r="D503" s="72"/>
      <c r="E503" s="72"/>
      <c r="F503" s="70"/>
      <c r="G503" s="70"/>
      <c r="H503" s="70"/>
      <c r="I503" s="70"/>
      <c r="J503" s="70"/>
      <c r="K503" s="70"/>
      <c r="L503" s="70"/>
      <c r="M503" s="70"/>
      <c r="N503" s="70"/>
      <c r="O503" s="70"/>
      <c r="P503" s="70"/>
      <c r="Q503" s="70"/>
      <c r="R503" s="70"/>
      <c r="S503" s="70"/>
      <c r="T503" s="70"/>
      <c r="U503" s="70"/>
      <c r="V503" s="70"/>
      <c r="W503" s="70"/>
      <c r="X503" s="70"/>
      <c r="Y503" s="70"/>
      <c r="Z503" s="70"/>
      <c r="AA503" s="70"/>
      <c r="AB503" s="70"/>
    </row>
    <row r="504" spans="1:28" ht="15.75" customHeight="1" x14ac:dyDescent="0.25">
      <c r="A504" s="70"/>
      <c r="B504" s="71"/>
      <c r="C504" s="71"/>
      <c r="D504" s="72"/>
      <c r="E504" s="72"/>
      <c r="F504" s="70"/>
      <c r="G504" s="70"/>
      <c r="H504" s="70"/>
      <c r="I504" s="70"/>
      <c r="J504" s="70"/>
      <c r="K504" s="70"/>
      <c r="L504" s="70"/>
      <c r="M504" s="70"/>
      <c r="N504" s="70"/>
      <c r="O504" s="70"/>
      <c r="P504" s="70"/>
      <c r="Q504" s="70"/>
      <c r="R504" s="70"/>
      <c r="S504" s="70"/>
      <c r="T504" s="70"/>
      <c r="U504" s="70"/>
      <c r="V504" s="70"/>
      <c r="W504" s="70"/>
      <c r="X504" s="70"/>
      <c r="Y504" s="70"/>
      <c r="Z504" s="70"/>
      <c r="AA504" s="70"/>
      <c r="AB504" s="70"/>
    </row>
    <row r="505" spans="1:28" ht="15.75" customHeight="1" x14ac:dyDescent="0.25">
      <c r="A505" s="70"/>
      <c r="B505" s="71"/>
      <c r="C505" s="71"/>
      <c r="D505" s="72"/>
      <c r="E505" s="72"/>
      <c r="F505" s="70"/>
      <c r="G505" s="70"/>
      <c r="H505" s="70"/>
      <c r="I505" s="70"/>
      <c r="J505" s="70"/>
      <c r="K505" s="70"/>
      <c r="L505" s="70"/>
      <c r="M505" s="70"/>
      <c r="N505" s="70"/>
      <c r="O505" s="70"/>
      <c r="P505" s="70"/>
      <c r="Q505" s="70"/>
      <c r="R505" s="70"/>
      <c r="S505" s="70"/>
      <c r="T505" s="70"/>
      <c r="U505" s="70"/>
      <c r="V505" s="70"/>
      <c r="W505" s="70"/>
      <c r="X505" s="70"/>
      <c r="Y505" s="70"/>
      <c r="Z505" s="70"/>
      <c r="AA505" s="70"/>
      <c r="AB505" s="70"/>
    </row>
    <row r="506" spans="1:28" ht="15.75" customHeight="1" x14ac:dyDescent="0.25">
      <c r="A506" s="70"/>
      <c r="B506" s="71"/>
      <c r="C506" s="71"/>
      <c r="D506" s="72"/>
      <c r="E506" s="72"/>
      <c r="F506" s="70"/>
      <c r="G506" s="70"/>
      <c r="H506" s="70"/>
      <c r="I506" s="70"/>
      <c r="J506" s="70"/>
      <c r="K506" s="70"/>
      <c r="L506" s="70"/>
      <c r="M506" s="70"/>
      <c r="N506" s="70"/>
      <c r="O506" s="70"/>
      <c r="P506" s="70"/>
      <c r="Q506" s="70"/>
      <c r="R506" s="70"/>
      <c r="S506" s="70"/>
      <c r="T506" s="70"/>
      <c r="U506" s="70"/>
      <c r="V506" s="70"/>
      <c r="W506" s="70"/>
      <c r="X506" s="70"/>
      <c r="Y506" s="70"/>
      <c r="Z506" s="70"/>
      <c r="AA506" s="70"/>
      <c r="AB506" s="70"/>
    </row>
    <row r="507" spans="1:28" ht="15.75" customHeight="1" x14ac:dyDescent="0.25">
      <c r="A507" s="70"/>
      <c r="B507" s="71"/>
      <c r="C507" s="71"/>
      <c r="D507" s="72"/>
      <c r="E507" s="72"/>
      <c r="F507" s="70"/>
      <c r="G507" s="70"/>
      <c r="H507" s="70"/>
      <c r="I507" s="70"/>
      <c r="J507" s="70"/>
      <c r="K507" s="70"/>
      <c r="L507" s="70"/>
      <c r="M507" s="70"/>
      <c r="N507" s="70"/>
      <c r="O507" s="70"/>
      <c r="P507" s="70"/>
      <c r="Q507" s="70"/>
      <c r="R507" s="70"/>
      <c r="S507" s="70"/>
      <c r="T507" s="70"/>
      <c r="U507" s="70"/>
      <c r="V507" s="70"/>
      <c r="W507" s="70"/>
      <c r="X507" s="70"/>
      <c r="Y507" s="70"/>
      <c r="Z507" s="70"/>
      <c r="AA507" s="70"/>
      <c r="AB507" s="70"/>
    </row>
    <row r="508" spans="1:28" ht="15.75" customHeight="1" x14ac:dyDescent="0.25">
      <c r="A508" s="70"/>
      <c r="B508" s="71"/>
      <c r="C508" s="71"/>
      <c r="D508" s="72"/>
      <c r="E508" s="72"/>
      <c r="F508" s="70"/>
      <c r="G508" s="70"/>
      <c r="H508" s="70"/>
      <c r="I508" s="70"/>
      <c r="J508" s="70"/>
      <c r="K508" s="70"/>
      <c r="L508" s="70"/>
      <c r="M508" s="70"/>
      <c r="N508" s="70"/>
      <c r="O508" s="70"/>
      <c r="P508" s="70"/>
      <c r="Q508" s="70"/>
      <c r="R508" s="70"/>
      <c r="S508" s="70"/>
      <c r="T508" s="70"/>
      <c r="U508" s="70"/>
      <c r="V508" s="70"/>
      <c r="W508" s="70"/>
      <c r="X508" s="70"/>
      <c r="Y508" s="70"/>
      <c r="Z508" s="70"/>
      <c r="AA508" s="70"/>
      <c r="AB508" s="70"/>
    </row>
    <row r="509" spans="1:28" ht="15.75" customHeight="1" x14ac:dyDescent="0.25">
      <c r="A509" s="70"/>
      <c r="B509" s="71"/>
      <c r="C509" s="71"/>
      <c r="D509" s="72"/>
      <c r="E509" s="72"/>
      <c r="F509" s="70"/>
      <c r="G509" s="70"/>
      <c r="H509" s="70"/>
      <c r="I509" s="70"/>
      <c r="J509" s="70"/>
      <c r="K509" s="70"/>
      <c r="L509" s="70"/>
      <c r="M509" s="70"/>
      <c r="N509" s="70"/>
      <c r="O509" s="70"/>
      <c r="P509" s="70"/>
      <c r="Q509" s="70"/>
      <c r="R509" s="70"/>
      <c r="S509" s="70"/>
      <c r="T509" s="70"/>
      <c r="U509" s="70"/>
      <c r="V509" s="70"/>
      <c r="W509" s="70"/>
      <c r="X509" s="70"/>
      <c r="Y509" s="70"/>
      <c r="Z509" s="70"/>
      <c r="AA509" s="70"/>
      <c r="AB509" s="70"/>
    </row>
    <row r="510" spans="1:28" ht="15.75" customHeight="1" x14ac:dyDescent="0.25">
      <c r="A510" s="70"/>
      <c r="B510" s="71"/>
      <c r="C510" s="71"/>
      <c r="D510" s="72"/>
      <c r="E510" s="72"/>
      <c r="F510" s="70"/>
      <c r="G510" s="70"/>
      <c r="H510" s="70"/>
      <c r="I510" s="70"/>
      <c r="J510" s="70"/>
      <c r="K510" s="70"/>
      <c r="L510" s="70"/>
      <c r="M510" s="70"/>
      <c r="N510" s="70"/>
      <c r="O510" s="70"/>
      <c r="P510" s="70"/>
      <c r="Q510" s="70"/>
      <c r="R510" s="70"/>
      <c r="S510" s="70"/>
      <c r="T510" s="70"/>
      <c r="U510" s="70"/>
      <c r="V510" s="70"/>
      <c r="W510" s="70"/>
      <c r="X510" s="70"/>
      <c r="Y510" s="70"/>
      <c r="Z510" s="70"/>
      <c r="AA510" s="70"/>
      <c r="AB510" s="70"/>
    </row>
    <row r="511" spans="1:28" ht="15.75" customHeight="1" x14ac:dyDescent="0.25">
      <c r="A511" s="70"/>
      <c r="B511" s="71"/>
      <c r="C511" s="71"/>
      <c r="D511" s="72"/>
      <c r="E511" s="72"/>
      <c r="F511" s="70"/>
      <c r="G511" s="70"/>
      <c r="H511" s="70"/>
      <c r="I511" s="70"/>
      <c r="J511" s="70"/>
      <c r="K511" s="70"/>
      <c r="L511" s="70"/>
      <c r="M511" s="70"/>
      <c r="N511" s="70"/>
      <c r="O511" s="70"/>
      <c r="P511" s="70"/>
      <c r="Q511" s="70"/>
      <c r="R511" s="70"/>
      <c r="S511" s="70"/>
      <c r="T511" s="70"/>
      <c r="U511" s="70"/>
      <c r="V511" s="70"/>
      <c r="W511" s="70"/>
      <c r="X511" s="70"/>
      <c r="Y511" s="70"/>
      <c r="Z511" s="70"/>
      <c r="AA511" s="70"/>
      <c r="AB511" s="70"/>
    </row>
    <row r="512" spans="1:28" ht="15.75" customHeight="1" x14ac:dyDescent="0.25">
      <c r="A512" s="70"/>
      <c r="B512" s="71"/>
      <c r="C512" s="71"/>
      <c r="D512" s="72"/>
      <c r="E512" s="72"/>
      <c r="F512" s="70"/>
      <c r="G512" s="70"/>
      <c r="H512" s="70"/>
      <c r="I512" s="70"/>
      <c r="J512" s="70"/>
      <c r="K512" s="70"/>
      <c r="L512" s="70"/>
      <c r="M512" s="70"/>
      <c r="N512" s="70"/>
      <c r="O512" s="70"/>
      <c r="P512" s="70"/>
      <c r="Q512" s="70"/>
      <c r="R512" s="70"/>
      <c r="S512" s="70"/>
      <c r="T512" s="70"/>
      <c r="U512" s="70"/>
      <c r="V512" s="70"/>
      <c r="W512" s="70"/>
      <c r="X512" s="70"/>
      <c r="Y512" s="70"/>
      <c r="Z512" s="70"/>
      <c r="AA512" s="70"/>
      <c r="AB512" s="70"/>
    </row>
    <row r="513" spans="1:28" ht="15.75" customHeight="1" x14ac:dyDescent="0.25">
      <c r="A513" s="70"/>
      <c r="B513" s="71"/>
      <c r="C513" s="71"/>
      <c r="D513" s="72"/>
      <c r="E513" s="72"/>
      <c r="F513" s="70"/>
      <c r="G513" s="70"/>
      <c r="H513" s="70"/>
      <c r="I513" s="70"/>
      <c r="J513" s="70"/>
      <c r="K513" s="70"/>
      <c r="L513" s="70"/>
      <c r="M513" s="70"/>
      <c r="N513" s="70"/>
      <c r="O513" s="70"/>
      <c r="P513" s="70"/>
      <c r="Q513" s="70"/>
      <c r="R513" s="70"/>
      <c r="S513" s="70"/>
      <c r="T513" s="70"/>
      <c r="U513" s="70"/>
      <c r="V513" s="70"/>
      <c r="W513" s="70"/>
      <c r="X513" s="70"/>
      <c r="Y513" s="70"/>
      <c r="Z513" s="70"/>
      <c r="AA513" s="70"/>
      <c r="AB513" s="70"/>
    </row>
    <row r="514" spans="1:28" ht="15.75" customHeight="1" x14ac:dyDescent="0.25">
      <c r="A514" s="70"/>
      <c r="B514" s="71"/>
      <c r="C514" s="71"/>
      <c r="D514" s="72"/>
      <c r="E514" s="72"/>
      <c r="F514" s="70"/>
      <c r="G514" s="70"/>
      <c r="H514" s="70"/>
      <c r="I514" s="70"/>
      <c r="J514" s="70"/>
      <c r="K514" s="70"/>
      <c r="L514" s="70"/>
      <c r="M514" s="70"/>
      <c r="N514" s="70"/>
      <c r="O514" s="70"/>
      <c r="P514" s="70"/>
      <c r="Q514" s="70"/>
      <c r="R514" s="70"/>
      <c r="S514" s="70"/>
      <c r="T514" s="70"/>
      <c r="U514" s="70"/>
      <c r="V514" s="70"/>
      <c r="W514" s="70"/>
      <c r="X514" s="70"/>
      <c r="Y514" s="70"/>
      <c r="Z514" s="70"/>
      <c r="AA514" s="70"/>
      <c r="AB514" s="70"/>
    </row>
    <row r="515" spans="1:28" ht="15.75" customHeight="1" x14ac:dyDescent="0.25">
      <c r="A515" s="70"/>
      <c r="B515" s="71"/>
      <c r="C515" s="71"/>
      <c r="D515" s="72"/>
      <c r="E515" s="72"/>
      <c r="F515" s="70"/>
      <c r="G515" s="70"/>
      <c r="H515" s="70"/>
      <c r="I515" s="70"/>
      <c r="J515" s="70"/>
      <c r="K515" s="70"/>
      <c r="L515" s="70"/>
      <c r="M515" s="70"/>
      <c r="N515" s="70"/>
      <c r="O515" s="70"/>
      <c r="P515" s="70"/>
      <c r="Q515" s="70"/>
      <c r="R515" s="70"/>
      <c r="S515" s="70"/>
      <c r="T515" s="70"/>
      <c r="U515" s="70"/>
      <c r="V515" s="70"/>
      <c r="W515" s="70"/>
      <c r="X515" s="70"/>
      <c r="Y515" s="70"/>
      <c r="Z515" s="70"/>
      <c r="AA515" s="70"/>
      <c r="AB515" s="70"/>
    </row>
    <row r="516" spans="1:28" ht="15.75" customHeight="1" x14ac:dyDescent="0.25">
      <c r="A516" s="70"/>
      <c r="B516" s="71"/>
      <c r="C516" s="71"/>
      <c r="D516" s="72"/>
      <c r="E516" s="72"/>
      <c r="F516" s="70"/>
      <c r="G516" s="70"/>
      <c r="H516" s="70"/>
      <c r="I516" s="70"/>
      <c r="J516" s="70"/>
      <c r="K516" s="70"/>
      <c r="L516" s="70"/>
      <c r="M516" s="70"/>
      <c r="N516" s="70"/>
      <c r="O516" s="70"/>
      <c r="P516" s="70"/>
      <c r="Q516" s="70"/>
      <c r="R516" s="70"/>
      <c r="S516" s="70"/>
      <c r="T516" s="70"/>
      <c r="U516" s="70"/>
      <c r="V516" s="70"/>
      <c r="W516" s="70"/>
      <c r="X516" s="70"/>
      <c r="Y516" s="70"/>
      <c r="Z516" s="70"/>
      <c r="AA516" s="70"/>
      <c r="AB516" s="70"/>
    </row>
    <row r="517" spans="1:28" ht="15.75" customHeight="1" x14ac:dyDescent="0.25">
      <c r="A517" s="70"/>
      <c r="B517" s="71"/>
      <c r="C517" s="71"/>
      <c r="D517" s="72"/>
      <c r="E517" s="72"/>
      <c r="F517" s="70"/>
      <c r="G517" s="70"/>
      <c r="H517" s="70"/>
      <c r="I517" s="70"/>
      <c r="J517" s="70"/>
      <c r="K517" s="70"/>
      <c r="L517" s="70"/>
      <c r="M517" s="70"/>
      <c r="N517" s="70"/>
      <c r="O517" s="70"/>
      <c r="P517" s="70"/>
      <c r="Q517" s="70"/>
      <c r="R517" s="70"/>
      <c r="S517" s="70"/>
      <c r="T517" s="70"/>
      <c r="U517" s="70"/>
      <c r="V517" s="70"/>
      <c r="W517" s="70"/>
      <c r="X517" s="70"/>
      <c r="Y517" s="70"/>
      <c r="Z517" s="70"/>
      <c r="AA517" s="70"/>
      <c r="AB517" s="70"/>
    </row>
    <row r="518" spans="1:28" ht="15.75" customHeight="1" x14ac:dyDescent="0.25">
      <c r="A518" s="70"/>
      <c r="B518" s="71"/>
      <c r="C518" s="71"/>
      <c r="D518" s="72"/>
      <c r="E518" s="72"/>
      <c r="F518" s="70"/>
      <c r="G518" s="70"/>
      <c r="H518" s="70"/>
      <c r="I518" s="70"/>
      <c r="J518" s="70"/>
      <c r="K518" s="70"/>
      <c r="L518" s="70"/>
      <c r="M518" s="70"/>
      <c r="N518" s="70"/>
      <c r="O518" s="70"/>
      <c r="P518" s="70"/>
      <c r="Q518" s="70"/>
      <c r="R518" s="70"/>
      <c r="S518" s="70"/>
      <c r="T518" s="70"/>
      <c r="U518" s="70"/>
      <c r="V518" s="70"/>
      <c r="W518" s="70"/>
      <c r="X518" s="70"/>
      <c r="Y518" s="70"/>
      <c r="Z518" s="70"/>
      <c r="AA518" s="70"/>
      <c r="AB518" s="70"/>
    </row>
    <row r="519" spans="1:28" ht="15.75" customHeight="1" x14ac:dyDescent="0.25">
      <c r="A519" s="70"/>
      <c r="B519" s="71"/>
      <c r="C519" s="71"/>
      <c r="D519" s="72"/>
      <c r="E519" s="72"/>
      <c r="F519" s="70"/>
      <c r="G519" s="70"/>
      <c r="H519" s="70"/>
      <c r="I519" s="70"/>
      <c r="J519" s="70"/>
      <c r="K519" s="70"/>
      <c r="L519" s="70"/>
      <c r="M519" s="70"/>
      <c r="N519" s="70"/>
      <c r="O519" s="70"/>
      <c r="P519" s="70"/>
      <c r="Q519" s="70"/>
      <c r="R519" s="70"/>
      <c r="S519" s="70"/>
      <c r="T519" s="70"/>
      <c r="U519" s="70"/>
      <c r="V519" s="70"/>
      <c r="W519" s="70"/>
      <c r="X519" s="70"/>
      <c r="Y519" s="70"/>
      <c r="Z519" s="70"/>
      <c r="AA519" s="70"/>
      <c r="AB519" s="70"/>
    </row>
    <row r="520" spans="1:28" ht="15.75" customHeight="1" x14ac:dyDescent="0.25">
      <c r="A520" s="70"/>
      <c r="B520" s="71"/>
      <c r="C520" s="71"/>
      <c r="D520" s="72"/>
      <c r="E520" s="72"/>
      <c r="F520" s="70"/>
      <c r="G520" s="70"/>
      <c r="H520" s="70"/>
      <c r="I520" s="70"/>
      <c r="J520" s="70"/>
      <c r="K520" s="70"/>
      <c r="L520" s="70"/>
      <c r="M520" s="70"/>
      <c r="N520" s="70"/>
      <c r="O520" s="70"/>
      <c r="P520" s="70"/>
      <c r="Q520" s="70"/>
      <c r="R520" s="70"/>
      <c r="S520" s="70"/>
      <c r="T520" s="70"/>
      <c r="U520" s="70"/>
      <c r="V520" s="70"/>
      <c r="W520" s="70"/>
      <c r="X520" s="70"/>
      <c r="Y520" s="70"/>
      <c r="Z520" s="70"/>
      <c r="AA520" s="70"/>
      <c r="AB520" s="70"/>
    </row>
    <row r="521" spans="1:28" ht="15.75" customHeight="1" x14ac:dyDescent="0.25">
      <c r="A521" s="70"/>
      <c r="B521" s="71"/>
      <c r="C521" s="71"/>
      <c r="D521" s="72"/>
      <c r="E521" s="72"/>
      <c r="F521" s="70"/>
      <c r="G521" s="70"/>
      <c r="H521" s="70"/>
      <c r="I521" s="70"/>
      <c r="J521" s="70"/>
      <c r="K521" s="70"/>
      <c r="L521" s="70"/>
      <c r="M521" s="70"/>
      <c r="N521" s="70"/>
      <c r="O521" s="70"/>
      <c r="P521" s="70"/>
      <c r="Q521" s="70"/>
      <c r="R521" s="70"/>
      <c r="S521" s="70"/>
      <c r="T521" s="70"/>
      <c r="U521" s="70"/>
      <c r="V521" s="70"/>
      <c r="W521" s="70"/>
      <c r="X521" s="70"/>
      <c r="Y521" s="70"/>
      <c r="Z521" s="70"/>
      <c r="AA521" s="70"/>
      <c r="AB521" s="70"/>
    </row>
    <row r="522" spans="1:28" ht="15.75" customHeight="1" x14ac:dyDescent="0.25">
      <c r="A522" s="70"/>
      <c r="B522" s="71"/>
      <c r="C522" s="71"/>
      <c r="D522" s="72"/>
      <c r="E522" s="72"/>
      <c r="F522" s="70"/>
      <c r="G522" s="70"/>
      <c r="H522" s="70"/>
      <c r="I522" s="70"/>
      <c r="J522" s="70"/>
      <c r="K522" s="70"/>
      <c r="L522" s="70"/>
      <c r="M522" s="70"/>
      <c r="N522" s="70"/>
      <c r="O522" s="70"/>
      <c r="P522" s="70"/>
      <c r="Q522" s="70"/>
      <c r="R522" s="70"/>
      <c r="S522" s="70"/>
      <c r="T522" s="70"/>
      <c r="U522" s="70"/>
      <c r="V522" s="70"/>
      <c r="W522" s="70"/>
      <c r="X522" s="70"/>
      <c r="Y522" s="70"/>
      <c r="Z522" s="70"/>
      <c r="AA522" s="70"/>
      <c r="AB522" s="70"/>
    </row>
    <row r="523" spans="1:28" ht="15.75" customHeight="1" x14ac:dyDescent="0.25">
      <c r="A523" s="70"/>
      <c r="B523" s="71"/>
      <c r="C523" s="71"/>
      <c r="D523" s="72"/>
      <c r="E523" s="72"/>
      <c r="F523" s="70"/>
      <c r="G523" s="70"/>
      <c r="H523" s="70"/>
      <c r="I523" s="70"/>
      <c r="J523" s="70"/>
      <c r="K523" s="70"/>
      <c r="L523" s="70"/>
      <c r="M523" s="70"/>
      <c r="N523" s="70"/>
      <c r="O523" s="70"/>
      <c r="P523" s="70"/>
      <c r="Q523" s="70"/>
      <c r="R523" s="70"/>
      <c r="S523" s="70"/>
      <c r="T523" s="70"/>
      <c r="U523" s="70"/>
      <c r="V523" s="70"/>
      <c r="W523" s="70"/>
      <c r="X523" s="70"/>
      <c r="Y523" s="70"/>
      <c r="Z523" s="70"/>
      <c r="AA523" s="70"/>
      <c r="AB523" s="70"/>
    </row>
    <row r="524" spans="1:28" ht="15.75" customHeight="1" x14ac:dyDescent="0.25">
      <c r="A524" s="70"/>
      <c r="B524" s="71"/>
      <c r="C524" s="71"/>
      <c r="D524" s="72"/>
      <c r="E524" s="72"/>
      <c r="F524" s="70"/>
      <c r="G524" s="70"/>
      <c r="H524" s="70"/>
      <c r="I524" s="70"/>
      <c r="J524" s="70"/>
      <c r="K524" s="70"/>
      <c r="L524" s="70"/>
      <c r="M524" s="70"/>
      <c r="N524" s="70"/>
      <c r="O524" s="70"/>
      <c r="P524" s="70"/>
      <c r="Q524" s="70"/>
      <c r="R524" s="70"/>
      <c r="S524" s="70"/>
      <c r="T524" s="70"/>
      <c r="U524" s="70"/>
      <c r="V524" s="70"/>
      <c r="W524" s="70"/>
      <c r="X524" s="70"/>
      <c r="Y524" s="70"/>
      <c r="Z524" s="70"/>
      <c r="AA524" s="70"/>
      <c r="AB524" s="70"/>
    </row>
    <row r="525" spans="1:28" ht="15.75" customHeight="1" x14ac:dyDescent="0.25">
      <c r="A525" s="70"/>
      <c r="B525" s="71"/>
      <c r="C525" s="71"/>
      <c r="D525" s="72"/>
      <c r="E525" s="72"/>
      <c r="F525" s="70"/>
      <c r="G525" s="70"/>
      <c r="H525" s="70"/>
      <c r="I525" s="70"/>
      <c r="J525" s="70"/>
      <c r="K525" s="70"/>
      <c r="L525" s="70"/>
      <c r="M525" s="70"/>
      <c r="N525" s="70"/>
      <c r="O525" s="70"/>
      <c r="P525" s="70"/>
      <c r="Q525" s="70"/>
      <c r="R525" s="70"/>
      <c r="S525" s="70"/>
      <c r="T525" s="70"/>
      <c r="U525" s="70"/>
      <c r="V525" s="70"/>
      <c r="W525" s="70"/>
      <c r="X525" s="70"/>
      <c r="Y525" s="70"/>
      <c r="Z525" s="70"/>
      <c r="AA525" s="70"/>
      <c r="AB525" s="70"/>
    </row>
    <row r="526" spans="1:28" ht="15.75" customHeight="1" x14ac:dyDescent="0.25">
      <c r="A526" s="70"/>
      <c r="B526" s="71"/>
      <c r="C526" s="71"/>
      <c r="D526" s="72"/>
      <c r="E526" s="72"/>
      <c r="F526" s="70"/>
      <c r="G526" s="70"/>
      <c r="H526" s="70"/>
      <c r="I526" s="70"/>
      <c r="J526" s="70"/>
      <c r="K526" s="70"/>
      <c r="L526" s="70"/>
      <c r="M526" s="70"/>
      <c r="N526" s="70"/>
      <c r="O526" s="70"/>
      <c r="P526" s="70"/>
      <c r="Q526" s="70"/>
      <c r="R526" s="70"/>
      <c r="S526" s="70"/>
      <c r="T526" s="70"/>
      <c r="U526" s="70"/>
      <c r="V526" s="70"/>
      <c r="W526" s="70"/>
      <c r="X526" s="70"/>
      <c r="Y526" s="70"/>
      <c r="Z526" s="70"/>
      <c r="AA526" s="70"/>
      <c r="AB526" s="70"/>
    </row>
    <row r="527" spans="1:28" ht="15.75" customHeight="1" x14ac:dyDescent="0.25">
      <c r="A527" s="70"/>
      <c r="B527" s="71"/>
      <c r="C527" s="71"/>
      <c r="D527" s="72"/>
      <c r="E527" s="72"/>
      <c r="F527" s="70"/>
      <c r="G527" s="70"/>
      <c r="H527" s="70"/>
      <c r="I527" s="70"/>
      <c r="J527" s="70"/>
      <c r="K527" s="70"/>
      <c r="L527" s="70"/>
      <c r="M527" s="70"/>
      <c r="N527" s="70"/>
      <c r="O527" s="70"/>
      <c r="P527" s="70"/>
      <c r="Q527" s="70"/>
      <c r="R527" s="70"/>
      <c r="S527" s="70"/>
      <c r="T527" s="70"/>
      <c r="U527" s="70"/>
      <c r="V527" s="70"/>
      <c r="W527" s="70"/>
      <c r="X527" s="70"/>
      <c r="Y527" s="70"/>
      <c r="Z527" s="70"/>
      <c r="AA527" s="70"/>
      <c r="AB527" s="70"/>
    </row>
    <row r="528" spans="1:28" ht="15.75" customHeight="1" x14ac:dyDescent="0.25">
      <c r="A528" s="70"/>
      <c r="B528" s="71"/>
      <c r="C528" s="71"/>
      <c r="D528" s="72"/>
      <c r="E528" s="72"/>
      <c r="F528" s="70"/>
      <c r="G528" s="70"/>
      <c r="H528" s="70"/>
      <c r="I528" s="70"/>
      <c r="J528" s="70"/>
      <c r="K528" s="70"/>
      <c r="L528" s="70"/>
      <c r="M528" s="70"/>
      <c r="N528" s="70"/>
      <c r="O528" s="70"/>
      <c r="P528" s="70"/>
      <c r="Q528" s="70"/>
      <c r="R528" s="70"/>
      <c r="S528" s="70"/>
      <c r="T528" s="70"/>
      <c r="U528" s="70"/>
      <c r="V528" s="70"/>
      <c r="W528" s="70"/>
      <c r="X528" s="70"/>
      <c r="Y528" s="70"/>
      <c r="Z528" s="70"/>
      <c r="AA528" s="70"/>
      <c r="AB528" s="70"/>
    </row>
    <row r="529" spans="1:28" ht="15.75" customHeight="1" x14ac:dyDescent="0.25">
      <c r="A529" s="70"/>
      <c r="B529" s="71"/>
      <c r="C529" s="71"/>
      <c r="D529" s="72"/>
      <c r="E529" s="72"/>
      <c r="F529" s="70"/>
      <c r="G529" s="70"/>
      <c r="H529" s="70"/>
      <c r="I529" s="70"/>
      <c r="J529" s="70"/>
      <c r="K529" s="70"/>
      <c r="L529" s="70"/>
      <c r="M529" s="70"/>
      <c r="N529" s="70"/>
      <c r="O529" s="70"/>
      <c r="P529" s="70"/>
      <c r="Q529" s="70"/>
      <c r="R529" s="70"/>
      <c r="S529" s="70"/>
      <c r="T529" s="70"/>
      <c r="U529" s="70"/>
      <c r="V529" s="70"/>
      <c r="W529" s="70"/>
      <c r="X529" s="70"/>
      <c r="Y529" s="70"/>
      <c r="Z529" s="70"/>
      <c r="AA529" s="70"/>
      <c r="AB529" s="70"/>
    </row>
    <row r="530" spans="1:28" ht="15.75" customHeight="1" x14ac:dyDescent="0.25">
      <c r="A530" s="70"/>
      <c r="B530" s="71"/>
      <c r="C530" s="71"/>
      <c r="D530" s="72"/>
      <c r="E530" s="72"/>
      <c r="F530" s="70"/>
      <c r="G530" s="70"/>
      <c r="H530" s="70"/>
      <c r="I530" s="70"/>
      <c r="J530" s="70"/>
      <c r="K530" s="70"/>
      <c r="L530" s="70"/>
      <c r="M530" s="70"/>
      <c r="N530" s="70"/>
      <c r="O530" s="70"/>
      <c r="P530" s="70"/>
      <c r="Q530" s="70"/>
      <c r="R530" s="70"/>
      <c r="S530" s="70"/>
      <c r="T530" s="70"/>
      <c r="U530" s="70"/>
      <c r="V530" s="70"/>
      <c r="W530" s="70"/>
      <c r="X530" s="70"/>
      <c r="Y530" s="70"/>
      <c r="Z530" s="70"/>
      <c r="AA530" s="70"/>
      <c r="AB530" s="70"/>
    </row>
    <row r="531" spans="1:28" ht="15.75" customHeight="1" x14ac:dyDescent="0.25">
      <c r="A531" s="70"/>
      <c r="B531" s="71"/>
      <c r="C531" s="71"/>
      <c r="D531" s="72"/>
      <c r="E531" s="72"/>
      <c r="F531" s="70"/>
      <c r="G531" s="70"/>
      <c r="H531" s="70"/>
      <c r="I531" s="70"/>
      <c r="J531" s="70"/>
      <c r="K531" s="70"/>
      <c r="L531" s="70"/>
      <c r="M531" s="70"/>
      <c r="N531" s="70"/>
      <c r="O531" s="70"/>
      <c r="P531" s="70"/>
      <c r="Q531" s="70"/>
      <c r="R531" s="70"/>
      <c r="S531" s="70"/>
      <c r="T531" s="70"/>
      <c r="U531" s="70"/>
      <c r="V531" s="70"/>
      <c r="W531" s="70"/>
      <c r="X531" s="70"/>
      <c r="Y531" s="70"/>
      <c r="Z531" s="70"/>
      <c r="AA531" s="70"/>
      <c r="AB531" s="70"/>
    </row>
    <row r="532" spans="1:28" ht="15.75" customHeight="1" x14ac:dyDescent="0.25">
      <c r="A532" s="70"/>
      <c r="B532" s="71"/>
      <c r="C532" s="71"/>
      <c r="D532" s="72"/>
      <c r="E532" s="72"/>
      <c r="F532" s="70"/>
      <c r="G532" s="70"/>
      <c r="H532" s="70"/>
      <c r="I532" s="70"/>
      <c r="J532" s="70"/>
      <c r="K532" s="70"/>
      <c r="L532" s="70"/>
      <c r="M532" s="70"/>
      <c r="N532" s="70"/>
      <c r="O532" s="70"/>
      <c r="P532" s="70"/>
      <c r="Q532" s="70"/>
      <c r="R532" s="70"/>
      <c r="S532" s="70"/>
      <c r="T532" s="70"/>
      <c r="U532" s="70"/>
      <c r="V532" s="70"/>
      <c r="W532" s="70"/>
      <c r="X532" s="70"/>
      <c r="Y532" s="70"/>
      <c r="Z532" s="70"/>
      <c r="AA532" s="70"/>
      <c r="AB532" s="70"/>
    </row>
    <row r="533" spans="1:28" ht="15.75" customHeight="1" x14ac:dyDescent="0.25">
      <c r="A533" s="70"/>
      <c r="B533" s="71"/>
      <c r="C533" s="71"/>
      <c r="D533" s="72"/>
      <c r="E533" s="72"/>
      <c r="F533" s="70"/>
      <c r="G533" s="70"/>
      <c r="H533" s="70"/>
      <c r="I533" s="70"/>
      <c r="J533" s="70"/>
      <c r="K533" s="70"/>
      <c r="L533" s="70"/>
      <c r="M533" s="70"/>
      <c r="N533" s="70"/>
      <c r="O533" s="70"/>
      <c r="P533" s="70"/>
      <c r="Q533" s="70"/>
      <c r="R533" s="70"/>
      <c r="S533" s="70"/>
      <c r="T533" s="70"/>
      <c r="U533" s="70"/>
      <c r="V533" s="70"/>
      <c r="W533" s="70"/>
      <c r="X533" s="70"/>
      <c r="Y533" s="70"/>
      <c r="Z533" s="70"/>
      <c r="AA533" s="70"/>
      <c r="AB533" s="70"/>
    </row>
    <row r="534" spans="1:28" ht="15.75" customHeight="1" x14ac:dyDescent="0.25">
      <c r="A534" s="70"/>
      <c r="B534" s="71"/>
      <c r="C534" s="71"/>
      <c r="D534" s="72"/>
      <c r="E534" s="72"/>
      <c r="F534" s="70"/>
      <c r="G534" s="70"/>
      <c r="H534" s="70"/>
      <c r="I534" s="70"/>
      <c r="J534" s="70"/>
      <c r="K534" s="70"/>
      <c r="L534" s="70"/>
      <c r="M534" s="70"/>
      <c r="N534" s="70"/>
      <c r="O534" s="70"/>
      <c r="P534" s="70"/>
      <c r="Q534" s="70"/>
      <c r="R534" s="70"/>
      <c r="S534" s="70"/>
      <c r="T534" s="70"/>
      <c r="U534" s="70"/>
      <c r="V534" s="70"/>
      <c r="W534" s="70"/>
      <c r="X534" s="70"/>
      <c r="Y534" s="70"/>
      <c r="Z534" s="70"/>
      <c r="AA534" s="70"/>
      <c r="AB534" s="70"/>
    </row>
    <row r="535" spans="1:28" ht="15.75" customHeight="1" x14ac:dyDescent="0.25">
      <c r="A535" s="70"/>
      <c r="B535" s="71"/>
      <c r="C535" s="71"/>
      <c r="D535" s="72"/>
      <c r="E535" s="72"/>
      <c r="F535" s="70"/>
      <c r="G535" s="70"/>
      <c r="H535" s="70"/>
      <c r="I535" s="70"/>
      <c r="J535" s="70"/>
      <c r="K535" s="70"/>
      <c r="L535" s="70"/>
      <c r="M535" s="70"/>
      <c r="N535" s="70"/>
      <c r="O535" s="70"/>
      <c r="P535" s="70"/>
      <c r="Q535" s="70"/>
      <c r="R535" s="70"/>
      <c r="S535" s="70"/>
      <c r="T535" s="70"/>
      <c r="U535" s="70"/>
      <c r="V535" s="70"/>
      <c r="W535" s="70"/>
      <c r="X535" s="70"/>
      <c r="Y535" s="70"/>
      <c r="Z535" s="70"/>
      <c r="AA535" s="70"/>
      <c r="AB535" s="70"/>
    </row>
    <row r="536" spans="1:28" ht="15.75" customHeight="1" x14ac:dyDescent="0.25">
      <c r="A536" s="70"/>
      <c r="B536" s="71"/>
      <c r="C536" s="71"/>
      <c r="D536" s="72"/>
      <c r="E536" s="72"/>
      <c r="F536" s="70"/>
      <c r="G536" s="70"/>
      <c r="H536" s="70"/>
      <c r="I536" s="70"/>
      <c r="J536" s="70"/>
      <c r="K536" s="70"/>
      <c r="L536" s="70"/>
      <c r="M536" s="70"/>
      <c r="N536" s="70"/>
      <c r="O536" s="70"/>
      <c r="P536" s="70"/>
      <c r="Q536" s="70"/>
      <c r="R536" s="70"/>
      <c r="S536" s="70"/>
      <c r="T536" s="70"/>
      <c r="U536" s="70"/>
      <c r="V536" s="70"/>
      <c r="W536" s="70"/>
      <c r="X536" s="70"/>
      <c r="Y536" s="70"/>
      <c r="Z536" s="70"/>
      <c r="AA536" s="70"/>
      <c r="AB536" s="70"/>
    </row>
    <row r="537" spans="1:28" ht="15.75" customHeight="1" x14ac:dyDescent="0.25">
      <c r="A537" s="70"/>
      <c r="B537" s="71"/>
      <c r="C537" s="71"/>
      <c r="D537" s="72"/>
      <c r="E537" s="72"/>
      <c r="F537" s="70"/>
      <c r="G537" s="70"/>
      <c r="H537" s="70"/>
      <c r="I537" s="70"/>
      <c r="J537" s="70"/>
      <c r="K537" s="70"/>
      <c r="L537" s="70"/>
      <c r="M537" s="70"/>
      <c r="N537" s="70"/>
      <c r="O537" s="70"/>
      <c r="P537" s="70"/>
      <c r="Q537" s="70"/>
      <c r="R537" s="70"/>
      <c r="S537" s="70"/>
      <c r="T537" s="70"/>
      <c r="U537" s="70"/>
      <c r="V537" s="70"/>
      <c r="W537" s="70"/>
      <c r="X537" s="70"/>
      <c r="Y537" s="70"/>
      <c r="Z537" s="70"/>
      <c r="AA537" s="70"/>
      <c r="AB537" s="70"/>
    </row>
    <row r="538" spans="1:28" ht="15.75" customHeight="1" x14ac:dyDescent="0.25">
      <c r="A538" s="70"/>
      <c r="B538" s="71"/>
      <c r="C538" s="71"/>
      <c r="D538" s="72"/>
      <c r="E538" s="72"/>
      <c r="F538" s="70"/>
      <c r="G538" s="70"/>
      <c r="H538" s="70"/>
      <c r="I538" s="70"/>
      <c r="J538" s="70"/>
      <c r="K538" s="70"/>
      <c r="L538" s="70"/>
      <c r="M538" s="70"/>
      <c r="N538" s="70"/>
      <c r="O538" s="70"/>
      <c r="P538" s="70"/>
      <c r="Q538" s="70"/>
      <c r="R538" s="70"/>
      <c r="S538" s="70"/>
      <c r="T538" s="70"/>
      <c r="U538" s="70"/>
      <c r="V538" s="70"/>
      <c r="W538" s="70"/>
      <c r="X538" s="70"/>
      <c r="Y538" s="70"/>
      <c r="Z538" s="70"/>
      <c r="AA538" s="70"/>
      <c r="AB538" s="70"/>
    </row>
    <row r="539" spans="1:28" ht="15.75" customHeight="1" x14ac:dyDescent="0.25">
      <c r="A539" s="70"/>
      <c r="B539" s="71"/>
      <c r="C539" s="71"/>
      <c r="D539" s="72"/>
      <c r="E539" s="72"/>
      <c r="F539" s="70"/>
      <c r="G539" s="70"/>
      <c r="H539" s="70"/>
      <c r="I539" s="70"/>
      <c r="J539" s="70"/>
      <c r="K539" s="70"/>
      <c r="L539" s="70"/>
      <c r="M539" s="70"/>
      <c r="N539" s="70"/>
      <c r="O539" s="70"/>
      <c r="P539" s="70"/>
      <c r="Q539" s="70"/>
      <c r="R539" s="70"/>
      <c r="S539" s="70"/>
      <c r="T539" s="70"/>
      <c r="U539" s="70"/>
      <c r="V539" s="70"/>
      <c r="W539" s="70"/>
      <c r="X539" s="70"/>
      <c r="Y539" s="70"/>
      <c r="Z539" s="70"/>
      <c r="AA539" s="70"/>
      <c r="AB539" s="70"/>
    </row>
    <row r="540" spans="1:28" ht="15.75" customHeight="1" x14ac:dyDescent="0.25">
      <c r="A540" s="70"/>
      <c r="B540" s="71"/>
      <c r="C540" s="71"/>
      <c r="D540" s="72"/>
      <c r="E540" s="72"/>
      <c r="F540" s="70"/>
      <c r="G540" s="70"/>
      <c r="H540" s="70"/>
      <c r="I540" s="70"/>
      <c r="J540" s="70"/>
      <c r="K540" s="70"/>
      <c r="L540" s="70"/>
      <c r="M540" s="70"/>
      <c r="N540" s="70"/>
      <c r="O540" s="70"/>
      <c r="P540" s="70"/>
      <c r="Q540" s="70"/>
      <c r="R540" s="70"/>
      <c r="S540" s="70"/>
      <c r="T540" s="70"/>
      <c r="U540" s="70"/>
      <c r="V540" s="70"/>
      <c r="W540" s="70"/>
      <c r="X540" s="70"/>
      <c r="Y540" s="70"/>
      <c r="Z540" s="70"/>
      <c r="AA540" s="70"/>
      <c r="AB540" s="70"/>
    </row>
    <row r="541" spans="1:28" ht="15.75" customHeight="1" x14ac:dyDescent="0.25">
      <c r="A541" s="70"/>
      <c r="B541" s="71"/>
      <c r="C541" s="71"/>
      <c r="D541" s="72"/>
      <c r="E541" s="72"/>
      <c r="F541" s="70"/>
      <c r="G541" s="70"/>
      <c r="H541" s="70"/>
      <c r="I541" s="70"/>
      <c r="J541" s="70"/>
      <c r="K541" s="70"/>
      <c r="L541" s="70"/>
      <c r="M541" s="70"/>
      <c r="N541" s="70"/>
      <c r="O541" s="70"/>
      <c r="P541" s="70"/>
      <c r="Q541" s="70"/>
      <c r="R541" s="70"/>
      <c r="S541" s="70"/>
      <c r="T541" s="70"/>
      <c r="U541" s="70"/>
      <c r="V541" s="70"/>
      <c r="W541" s="70"/>
      <c r="X541" s="70"/>
      <c r="Y541" s="70"/>
      <c r="Z541" s="70"/>
      <c r="AA541" s="70"/>
      <c r="AB541" s="70"/>
    </row>
    <row r="542" spans="1:28" ht="15.75" customHeight="1" x14ac:dyDescent="0.25">
      <c r="A542" s="70"/>
      <c r="B542" s="71"/>
      <c r="C542" s="71"/>
      <c r="D542" s="72"/>
      <c r="E542" s="72"/>
      <c r="F542" s="70"/>
      <c r="G542" s="70"/>
      <c r="H542" s="70"/>
      <c r="I542" s="70"/>
      <c r="J542" s="70"/>
      <c r="K542" s="70"/>
      <c r="L542" s="70"/>
      <c r="M542" s="70"/>
      <c r="N542" s="70"/>
      <c r="O542" s="70"/>
      <c r="P542" s="70"/>
      <c r="Q542" s="70"/>
      <c r="R542" s="70"/>
      <c r="S542" s="70"/>
      <c r="T542" s="70"/>
      <c r="U542" s="70"/>
      <c r="V542" s="70"/>
      <c r="W542" s="70"/>
      <c r="X542" s="70"/>
      <c r="Y542" s="70"/>
      <c r="Z542" s="70"/>
      <c r="AA542" s="70"/>
      <c r="AB542" s="70"/>
    </row>
    <row r="543" spans="1:28" ht="15.75" customHeight="1" x14ac:dyDescent="0.25">
      <c r="A543" s="70"/>
      <c r="B543" s="71"/>
      <c r="C543" s="71"/>
      <c r="D543" s="72"/>
      <c r="E543" s="72"/>
      <c r="F543" s="70"/>
      <c r="G543" s="70"/>
      <c r="H543" s="70"/>
      <c r="I543" s="70"/>
      <c r="J543" s="70"/>
      <c r="K543" s="70"/>
      <c r="L543" s="70"/>
      <c r="M543" s="70"/>
      <c r="N543" s="70"/>
      <c r="O543" s="70"/>
      <c r="P543" s="70"/>
      <c r="Q543" s="70"/>
      <c r="R543" s="70"/>
      <c r="S543" s="70"/>
      <c r="T543" s="70"/>
      <c r="U543" s="70"/>
      <c r="V543" s="70"/>
      <c r="W543" s="70"/>
      <c r="X543" s="70"/>
      <c r="Y543" s="70"/>
      <c r="Z543" s="70"/>
      <c r="AA543" s="70"/>
      <c r="AB543" s="70"/>
    </row>
    <row r="544" spans="1:28" ht="15.75" customHeight="1" x14ac:dyDescent="0.25">
      <c r="A544" s="70"/>
      <c r="B544" s="71"/>
      <c r="C544" s="71"/>
      <c r="D544" s="72"/>
      <c r="E544" s="72"/>
      <c r="F544" s="70"/>
      <c r="G544" s="70"/>
      <c r="H544" s="70"/>
      <c r="I544" s="70"/>
      <c r="J544" s="70"/>
      <c r="K544" s="70"/>
      <c r="L544" s="70"/>
      <c r="M544" s="70"/>
      <c r="N544" s="70"/>
      <c r="O544" s="70"/>
      <c r="P544" s="70"/>
      <c r="Q544" s="70"/>
      <c r="R544" s="70"/>
      <c r="S544" s="70"/>
      <c r="T544" s="70"/>
      <c r="U544" s="70"/>
      <c r="V544" s="70"/>
      <c r="W544" s="70"/>
      <c r="X544" s="70"/>
      <c r="Y544" s="70"/>
      <c r="Z544" s="70"/>
      <c r="AA544" s="70"/>
      <c r="AB544" s="70"/>
    </row>
    <row r="545" spans="1:28" ht="15.75" customHeight="1" x14ac:dyDescent="0.25">
      <c r="A545" s="70"/>
      <c r="B545" s="71"/>
      <c r="C545" s="71"/>
      <c r="D545" s="72"/>
      <c r="E545" s="72"/>
      <c r="F545" s="70"/>
      <c r="G545" s="70"/>
      <c r="H545" s="70"/>
      <c r="I545" s="70"/>
      <c r="J545" s="70"/>
      <c r="K545" s="70"/>
      <c r="L545" s="70"/>
      <c r="M545" s="70"/>
      <c r="N545" s="70"/>
      <c r="O545" s="70"/>
      <c r="P545" s="70"/>
      <c r="Q545" s="70"/>
      <c r="R545" s="70"/>
      <c r="S545" s="70"/>
      <c r="T545" s="70"/>
      <c r="U545" s="70"/>
      <c r="V545" s="70"/>
      <c r="W545" s="70"/>
      <c r="X545" s="70"/>
      <c r="Y545" s="70"/>
      <c r="Z545" s="70"/>
      <c r="AA545" s="70"/>
      <c r="AB545" s="70"/>
    </row>
    <row r="546" spans="1:28" ht="15.75" customHeight="1" x14ac:dyDescent="0.25">
      <c r="A546" s="70"/>
      <c r="B546" s="71"/>
      <c r="C546" s="71"/>
      <c r="D546" s="72"/>
      <c r="E546" s="72"/>
      <c r="F546" s="70"/>
      <c r="G546" s="70"/>
      <c r="H546" s="70"/>
      <c r="I546" s="70"/>
      <c r="J546" s="70"/>
      <c r="K546" s="70"/>
      <c r="L546" s="70"/>
      <c r="M546" s="70"/>
      <c r="N546" s="70"/>
      <c r="O546" s="70"/>
      <c r="P546" s="70"/>
      <c r="Q546" s="70"/>
      <c r="R546" s="70"/>
      <c r="S546" s="70"/>
      <c r="T546" s="70"/>
      <c r="U546" s="70"/>
      <c r="V546" s="70"/>
      <c r="W546" s="70"/>
      <c r="X546" s="70"/>
      <c r="Y546" s="70"/>
      <c r="Z546" s="70"/>
      <c r="AA546" s="70"/>
      <c r="AB546" s="70"/>
    </row>
    <row r="547" spans="1:28" ht="15.75" customHeight="1" x14ac:dyDescent="0.25">
      <c r="A547" s="70"/>
      <c r="B547" s="71"/>
      <c r="C547" s="71"/>
      <c r="D547" s="72"/>
      <c r="E547" s="72"/>
      <c r="F547" s="70"/>
      <c r="G547" s="70"/>
      <c r="H547" s="70"/>
      <c r="I547" s="70"/>
      <c r="J547" s="70"/>
      <c r="K547" s="70"/>
      <c r="L547" s="70"/>
      <c r="M547" s="70"/>
      <c r="N547" s="70"/>
      <c r="O547" s="70"/>
      <c r="P547" s="70"/>
      <c r="Q547" s="70"/>
      <c r="R547" s="70"/>
      <c r="S547" s="70"/>
      <c r="T547" s="70"/>
      <c r="U547" s="70"/>
      <c r="V547" s="70"/>
      <c r="W547" s="70"/>
      <c r="X547" s="70"/>
      <c r="Y547" s="70"/>
      <c r="Z547" s="70"/>
      <c r="AA547" s="70"/>
      <c r="AB547" s="70"/>
    </row>
    <row r="548" spans="1:28" ht="15.75" customHeight="1" x14ac:dyDescent="0.25">
      <c r="A548" s="70"/>
      <c r="B548" s="71"/>
      <c r="C548" s="71"/>
      <c r="D548" s="72"/>
      <c r="E548" s="72"/>
      <c r="F548" s="70"/>
      <c r="G548" s="70"/>
      <c r="H548" s="70"/>
      <c r="I548" s="70"/>
      <c r="J548" s="70"/>
      <c r="K548" s="70"/>
      <c r="L548" s="70"/>
      <c r="M548" s="70"/>
      <c r="N548" s="70"/>
      <c r="O548" s="70"/>
      <c r="P548" s="70"/>
      <c r="Q548" s="70"/>
      <c r="R548" s="70"/>
      <c r="S548" s="70"/>
      <c r="T548" s="70"/>
      <c r="U548" s="70"/>
      <c r="V548" s="70"/>
      <c r="W548" s="70"/>
      <c r="X548" s="70"/>
      <c r="Y548" s="70"/>
      <c r="Z548" s="70"/>
      <c r="AA548" s="70"/>
      <c r="AB548" s="70"/>
    </row>
    <row r="549" spans="1:28" ht="15.75" customHeight="1" x14ac:dyDescent="0.25">
      <c r="A549" s="70"/>
      <c r="B549" s="71"/>
      <c r="C549" s="71"/>
      <c r="D549" s="72"/>
      <c r="E549" s="72"/>
      <c r="F549" s="70"/>
      <c r="G549" s="70"/>
      <c r="H549" s="70"/>
      <c r="I549" s="70"/>
      <c r="J549" s="70"/>
      <c r="K549" s="70"/>
      <c r="L549" s="70"/>
      <c r="M549" s="70"/>
      <c r="N549" s="70"/>
      <c r="O549" s="70"/>
      <c r="P549" s="70"/>
      <c r="Q549" s="70"/>
      <c r="R549" s="70"/>
      <c r="S549" s="70"/>
      <c r="T549" s="70"/>
      <c r="U549" s="70"/>
      <c r="V549" s="70"/>
      <c r="W549" s="70"/>
      <c r="X549" s="70"/>
      <c r="Y549" s="70"/>
      <c r="Z549" s="70"/>
      <c r="AA549" s="70"/>
      <c r="AB549" s="70"/>
    </row>
    <row r="550" spans="1:28" ht="15.75" customHeight="1" x14ac:dyDescent="0.25">
      <c r="A550" s="70"/>
      <c r="B550" s="71"/>
      <c r="C550" s="71"/>
      <c r="D550" s="72"/>
      <c r="E550" s="72"/>
      <c r="F550" s="70"/>
      <c r="G550" s="70"/>
      <c r="H550" s="70"/>
      <c r="I550" s="70"/>
      <c r="J550" s="70"/>
      <c r="K550" s="70"/>
      <c r="L550" s="70"/>
      <c r="M550" s="70"/>
      <c r="N550" s="70"/>
      <c r="O550" s="70"/>
      <c r="P550" s="70"/>
      <c r="Q550" s="70"/>
      <c r="R550" s="70"/>
      <c r="S550" s="70"/>
      <c r="T550" s="70"/>
      <c r="U550" s="70"/>
      <c r="V550" s="70"/>
      <c r="W550" s="70"/>
      <c r="X550" s="70"/>
      <c r="Y550" s="70"/>
      <c r="Z550" s="70"/>
      <c r="AA550" s="70"/>
      <c r="AB550" s="70"/>
    </row>
    <row r="551" spans="1:28" ht="15.75" customHeight="1" x14ac:dyDescent="0.25">
      <c r="A551" s="70"/>
      <c r="B551" s="71"/>
      <c r="C551" s="71"/>
      <c r="D551" s="72"/>
      <c r="E551" s="72"/>
      <c r="F551" s="70"/>
      <c r="G551" s="70"/>
      <c r="H551" s="70"/>
      <c r="I551" s="70"/>
      <c r="J551" s="70"/>
      <c r="K551" s="70"/>
      <c r="L551" s="70"/>
      <c r="M551" s="70"/>
      <c r="N551" s="70"/>
      <c r="O551" s="70"/>
      <c r="P551" s="70"/>
      <c r="Q551" s="70"/>
      <c r="R551" s="70"/>
      <c r="S551" s="70"/>
      <c r="T551" s="70"/>
      <c r="U551" s="70"/>
      <c r="V551" s="70"/>
      <c r="W551" s="70"/>
      <c r="X551" s="70"/>
      <c r="Y551" s="70"/>
      <c r="Z551" s="70"/>
      <c r="AA551" s="70"/>
      <c r="AB551" s="70"/>
    </row>
    <row r="552" spans="1:28" ht="15.75" customHeight="1" x14ac:dyDescent="0.25">
      <c r="A552" s="70"/>
      <c r="B552" s="71"/>
      <c r="C552" s="71"/>
      <c r="D552" s="72"/>
      <c r="E552" s="72"/>
      <c r="F552" s="70"/>
      <c r="G552" s="70"/>
      <c r="H552" s="70"/>
      <c r="I552" s="70"/>
      <c r="J552" s="70"/>
      <c r="K552" s="70"/>
      <c r="L552" s="70"/>
      <c r="M552" s="70"/>
      <c r="N552" s="70"/>
      <c r="O552" s="70"/>
      <c r="P552" s="70"/>
      <c r="Q552" s="70"/>
      <c r="R552" s="70"/>
      <c r="S552" s="70"/>
      <c r="T552" s="70"/>
      <c r="U552" s="70"/>
      <c r="V552" s="70"/>
      <c r="W552" s="70"/>
      <c r="X552" s="70"/>
      <c r="Y552" s="70"/>
      <c r="Z552" s="70"/>
      <c r="AA552" s="70"/>
      <c r="AB552" s="70"/>
    </row>
    <row r="553" spans="1:28" ht="15.75" customHeight="1" x14ac:dyDescent="0.25">
      <c r="A553" s="70"/>
      <c r="B553" s="71"/>
      <c r="C553" s="71"/>
      <c r="D553" s="72"/>
      <c r="E553" s="72"/>
      <c r="F553" s="70"/>
      <c r="G553" s="70"/>
      <c r="H553" s="70"/>
      <c r="I553" s="70"/>
      <c r="J553" s="70"/>
      <c r="K553" s="70"/>
      <c r="L553" s="70"/>
      <c r="M553" s="70"/>
      <c r="N553" s="70"/>
      <c r="O553" s="70"/>
      <c r="P553" s="70"/>
      <c r="Q553" s="70"/>
      <c r="R553" s="70"/>
      <c r="S553" s="70"/>
      <c r="T553" s="70"/>
      <c r="U553" s="70"/>
      <c r="V553" s="70"/>
      <c r="W553" s="70"/>
      <c r="X553" s="70"/>
      <c r="Y553" s="70"/>
      <c r="Z553" s="70"/>
      <c r="AA553" s="70"/>
      <c r="AB553" s="70"/>
    </row>
    <row r="554" spans="1:28" ht="15.75" customHeight="1" x14ac:dyDescent="0.25">
      <c r="A554" s="70"/>
      <c r="B554" s="71"/>
      <c r="C554" s="71"/>
      <c r="D554" s="72"/>
      <c r="E554" s="72"/>
      <c r="F554" s="70"/>
      <c r="G554" s="70"/>
      <c r="H554" s="70"/>
      <c r="I554" s="70"/>
      <c r="J554" s="70"/>
      <c r="K554" s="70"/>
      <c r="L554" s="70"/>
      <c r="M554" s="70"/>
      <c r="N554" s="70"/>
      <c r="O554" s="70"/>
      <c r="P554" s="70"/>
      <c r="Q554" s="70"/>
      <c r="R554" s="70"/>
      <c r="S554" s="70"/>
      <c r="T554" s="70"/>
      <c r="U554" s="70"/>
      <c r="V554" s="70"/>
      <c r="W554" s="70"/>
      <c r="X554" s="70"/>
      <c r="Y554" s="70"/>
      <c r="Z554" s="70"/>
      <c r="AA554" s="70"/>
      <c r="AB554" s="70"/>
    </row>
    <row r="555" spans="1:28" ht="15.75" customHeight="1" x14ac:dyDescent="0.25">
      <c r="A555" s="70"/>
      <c r="B555" s="71"/>
      <c r="C555" s="71"/>
      <c r="D555" s="72"/>
      <c r="E555" s="72"/>
      <c r="F555" s="70"/>
      <c r="G555" s="70"/>
      <c r="H555" s="70"/>
      <c r="I555" s="70"/>
      <c r="J555" s="70"/>
      <c r="K555" s="70"/>
      <c r="L555" s="70"/>
      <c r="M555" s="70"/>
      <c r="N555" s="70"/>
      <c r="O555" s="70"/>
      <c r="P555" s="70"/>
      <c r="Q555" s="70"/>
      <c r="R555" s="70"/>
      <c r="S555" s="70"/>
      <c r="T555" s="70"/>
      <c r="U555" s="70"/>
      <c r="V555" s="70"/>
      <c r="W555" s="70"/>
      <c r="X555" s="70"/>
      <c r="Y555" s="70"/>
      <c r="Z555" s="70"/>
      <c r="AA555" s="70"/>
      <c r="AB555" s="70"/>
    </row>
    <row r="556" spans="1:28" ht="15.75" customHeight="1" x14ac:dyDescent="0.25">
      <c r="A556" s="70"/>
      <c r="B556" s="71"/>
      <c r="C556" s="71"/>
      <c r="D556" s="72"/>
      <c r="E556" s="72"/>
      <c r="F556" s="70"/>
      <c r="G556" s="70"/>
      <c r="H556" s="70"/>
      <c r="I556" s="70"/>
      <c r="J556" s="70"/>
      <c r="K556" s="70"/>
      <c r="L556" s="70"/>
      <c r="M556" s="70"/>
      <c r="N556" s="70"/>
      <c r="O556" s="70"/>
      <c r="P556" s="70"/>
      <c r="Q556" s="70"/>
      <c r="R556" s="70"/>
      <c r="S556" s="70"/>
      <c r="T556" s="70"/>
      <c r="U556" s="70"/>
      <c r="V556" s="70"/>
      <c r="W556" s="70"/>
      <c r="X556" s="70"/>
      <c r="Y556" s="70"/>
      <c r="Z556" s="70"/>
      <c r="AA556" s="70"/>
      <c r="AB556" s="70"/>
    </row>
    <row r="557" spans="1:28" ht="15.75" customHeight="1" x14ac:dyDescent="0.25">
      <c r="A557" s="70"/>
      <c r="B557" s="71"/>
      <c r="C557" s="71"/>
      <c r="D557" s="72"/>
      <c r="E557" s="72"/>
      <c r="F557" s="70"/>
      <c r="G557" s="70"/>
      <c r="H557" s="70"/>
      <c r="I557" s="70"/>
      <c r="J557" s="70"/>
      <c r="K557" s="70"/>
      <c r="L557" s="70"/>
      <c r="M557" s="70"/>
      <c r="N557" s="70"/>
      <c r="O557" s="70"/>
      <c r="P557" s="70"/>
      <c r="Q557" s="70"/>
      <c r="R557" s="70"/>
      <c r="S557" s="70"/>
      <c r="T557" s="70"/>
      <c r="U557" s="70"/>
      <c r="V557" s="70"/>
      <c r="W557" s="70"/>
      <c r="X557" s="70"/>
      <c r="Y557" s="70"/>
      <c r="Z557" s="70"/>
      <c r="AA557" s="70"/>
      <c r="AB557" s="70"/>
    </row>
    <row r="558" spans="1:28" ht="15.75" customHeight="1" x14ac:dyDescent="0.25">
      <c r="A558" s="70"/>
      <c r="B558" s="71"/>
      <c r="C558" s="71"/>
      <c r="D558" s="72"/>
      <c r="E558" s="72"/>
      <c r="F558" s="70"/>
      <c r="G558" s="70"/>
      <c r="H558" s="70"/>
      <c r="I558" s="70"/>
      <c r="J558" s="70"/>
      <c r="K558" s="70"/>
      <c r="L558" s="70"/>
      <c r="M558" s="70"/>
      <c r="N558" s="70"/>
      <c r="O558" s="70"/>
      <c r="P558" s="70"/>
      <c r="Q558" s="70"/>
      <c r="R558" s="70"/>
      <c r="S558" s="70"/>
      <c r="T558" s="70"/>
      <c r="U558" s="70"/>
      <c r="V558" s="70"/>
      <c r="W558" s="70"/>
      <c r="X558" s="70"/>
      <c r="Y558" s="70"/>
      <c r="Z558" s="70"/>
      <c r="AA558" s="70"/>
      <c r="AB558" s="70"/>
    </row>
    <row r="559" spans="1:28" ht="15.75" customHeight="1" x14ac:dyDescent="0.25">
      <c r="A559" s="70"/>
      <c r="B559" s="71"/>
      <c r="C559" s="71"/>
      <c r="D559" s="72"/>
      <c r="E559" s="72"/>
      <c r="F559" s="70"/>
      <c r="G559" s="70"/>
      <c r="H559" s="70"/>
      <c r="I559" s="70"/>
      <c r="J559" s="70"/>
      <c r="K559" s="70"/>
      <c r="L559" s="70"/>
      <c r="M559" s="70"/>
      <c r="N559" s="70"/>
      <c r="O559" s="70"/>
      <c r="P559" s="70"/>
      <c r="Q559" s="70"/>
      <c r="R559" s="70"/>
      <c r="S559" s="70"/>
      <c r="T559" s="70"/>
      <c r="U559" s="70"/>
      <c r="V559" s="70"/>
      <c r="W559" s="70"/>
      <c r="X559" s="70"/>
      <c r="Y559" s="70"/>
      <c r="Z559" s="70"/>
      <c r="AA559" s="70"/>
      <c r="AB559" s="70"/>
    </row>
    <row r="560" spans="1:28" ht="15.75" customHeight="1" x14ac:dyDescent="0.25">
      <c r="A560" s="70"/>
      <c r="B560" s="71"/>
      <c r="C560" s="71"/>
      <c r="D560" s="72"/>
      <c r="E560" s="72"/>
      <c r="F560" s="70"/>
      <c r="G560" s="70"/>
      <c r="H560" s="70"/>
      <c r="I560" s="70"/>
      <c r="J560" s="70"/>
      <c r="K560" s="70"/>
      <c r="L560" s="70"/>
      <c r="M560" s="70"/>
      <c r="N560" s="70"/>
      <c r="O560" s="70"/>
      <c r="P560" s="70"/>
      <c r="Q560" s="70"/>
      <c r="R560" s="70"/>
      <c r="S560" s="70"/>
      <c r="T560" s="70"/>
      <c r="U560" s="70"/>
      <c r="V560" s="70"/>
      <c r="W560" s="70"/>
      <c r="X560" s="70"/>
      <c r="Y560" s="70"/>
      <c r="Z560" s="70"/>
      <c r="AA560" s="70"/>
      <c r="AB560" s="70"/>
    </row>
    <row r="561" spans="1:28" ht="15.75" customHeight="1" x14ac:dyDescent="0.25">
      <c r="A561" s="70"/>
      <c r="B561" s="71"/>
      <c r="C561" s="71"/>
      <c r="D561" s="72"/>
      <c r="E561" s="72"/>
      <c r="F561" s="70"/>
      <c r="G561" s="70"/>
      <c r="H561" s="70"/>
      <c r="I561" s="70"/>
      <c r="J561" s="70"/>
      <c r="K561" s="70"/>
      <c r="L561" s="70"/>
      <c r="M561" s="70"/>
      <c r="N561" s="70"/>
      <c r="O561" s="70"/>
      <c r="P561" s="70"/>
      <c r="Q561" s="70"/>
      <c r="R561" s="70"/>
      <c r="S561" s="70"/>
      <c r="T561" s="70"/>
      <c r="U561" s="70"/>
      <c r="V561" s="70"/>
      <c r="W561" s="70"/>
      <c r="X561" s="70"/>
      <c r="Y561" s="70"/>
      <c r="Z561" s="70"/>
      <c r="AA561" s="70"/>
      <c r="AB561" s="70"/>
    </row>
    <row r="562" spans="1:28" ht="15.75" customHeight="1" x14ac:dyDescent="0.25">
      <c r="A562" s="70"/>
      <c r="B562" s="71"/>
      <c r="C562" s="71"/>
      <c r="D562" s="72"/>
      <c r="E562" s="72"/>
      <c r="F562" s="70"/>
      <c r="G562" s="70"/>
      <c r="H562" s="70"/>
      <c r="I562" s="70"/>
      <c r="J562" s="70"/>
      <c r="K562" s="70"/>
      <c r="L562" s="70"/>
      <c r="M562" s="70"/>
      <c r="N562" s="70"/>
      <c r="O562" s="70"/>
      <c r="P562" s="70"/>
      <c r="Q562" s="70"/>
      <c r="R562" s="70"/>
      <c r="S562" s="70"/>
      <c r="T562" s="70"/>
      <c r="U562" s="70"/>
      <c r="V562" s="70"/>
      <c r="W562" s="70"/>
      <c r="X562" s="70"/>
      <c r="Y562" s="70"/>
      <c r="Z562" s="70"/>
      <c r="AA562" s="70"/>
      <c r="AB562" s="70"/>
    </row>
    <row r="563" spans="1:28" ht="15.75" customHeight="1" x14ac:dyDescent="0.25">
      <c r="A563" s="70"/>
      <c r="B563" s="71"/>
      <c r="C563" s="71"/>
      <c r="D563" s="72"/>
      <c r="E563" s="72"/>
      <c r="F563" s="70"/>
      <c r="G563" s="70"/>
      <c r="H563" s="70"/>
      <c r="I563" s="70"/>
      <c r="J563" s="70"/>
      <c r="K563" s="70"/>
      <c r="L563" s="70"/>
      <c r="M563" s="70"/>
      <c r="N563" s="70"/>
      <c r="O563" s="70"/>
      <c r="P563" s="70"/>
      <c r="Q563" s="70"/>
      <c r="R563" s="70"/>
      <c r="S563" s="70"/>
      <c r="T563" s="70"/>
      <c r="U563" s="70"/>
      <c r="V563" s="70"/>
      <c r="W563" s="70"/>
      <c r="X563" s="70"/>
      <c r="Y563" s="70"/>
      <c r="Z563" s="70"/>
      <c r="AA563" s="70"/>
      <c r="AB563" s="70"/>
    </row>
    <row r="564" spans="1:28" ht="15.75" customHeight="1" x14ac:dyDescent="0.25">
      <c r="A564" s="70"/>
      <c r="B564" s="71"/>
      <c r="C564" s="71"/>
      <c r="D564" s="72"/>
      <c r="E564" s="72"/>
      <c r="F564" s="70"/>
      <c r="G564" s="70"/>
      <c r="H564" s="70"/>
      <c r="I564" s="70"/>
      <c r="J564" s="70"/>
      <c r="K564" s="70"/>
      <c r="L564" s="70"/>
      <c r="M564" s="70"/>
      <c r="N564" s="70"/>
      <c r="O564" s="70"/>
      <c r="P564" s="70"/>
      <c r="Q564" s="70"/>
      <c r="R564" s="70"/>
      <c r="S564" s="70"/>
      <c r="T564" s="70"/>
      <c r="U564" s="70"/>
      <c r="V564" s="70"/>
      <c r="W564" s="70"/>
      <c r="X564" s="70"/>
      <c r="Y564" s="70"/>
      <c r="Z564" s="70"/>
      <c r="AA564" s="70"/>
      <c r="AB564" s="70"/>
    </row>
    <row r="565" spans="1:28" ht="15.75" customHeight="1" x14ac:dyDescent="0.25">
      <c r="A565" s="70"/>
      <c r="B565" s="71"/>
      <c r="C565" s="71"/>
      <c r="D565" s="72"/>
      <c r="E565" s="72"/>
      <c r="F565" s="70"/>
      <c r="G565" s="70"/>
      <c r="H565" s="70"/>
      <c r="I565" s="70"/>
      <c r="J565" s="70"/>
      <c r="K565" s="70"/>
      <c r="L565" s="70"/>
      <c r="M565" s="70"/>
      <c r="N565" s="70"/>
      <c r="O565" s="70"/>
      <c r="P565" s="70"/>
      <c r="Q565" s="70"/>
      <c r="R565" s="70"/>
      <c r="S565" s="70"/>
      <c r="T565" s="70"/>
      <c r="U565" s="70"/>
      <c r="V565" s="70"/>
      <c r="W565" s="70"/>
      <c r="X565" s="70"/>
      <c r="Y565" s="70"/>
      <c r="Z565" s="70"/>
      <c r="AA565" s="70"/>
      <c r="AB565" s="70"/>
    </row>
    <row r="566" spans="1:28" ht="15.75" customHeight="1" x14ac:dyDescent="0.25">
      <c r="A566" s="70"/>
      <c r="B566" s="71"/>
      <c r="C566" s="71"/>
      <c r="D566" s="72"/>
      <c r="E566" s="72"/>
      <c r="F566" s="70"/>
      <c r="G566" s="70"/>
      <c r="H566" s="70"/>
      <c r="I566" s="70"/>
      <c r="J566" s="70"/>
      <c r="K566" s="70"/>
      <c r="L566" s="70"/>
      <c r="M566" s="70"/>
      <c r="N566" s="70"/>
      <c r="O566" s="70"/>
      <c r="P566" s="70"/>
      <c r="Q566" s="70"/>
      <c r="R566" s="70"/>
      <c r="S566" s="70"/>
      <c r="T566" s="70"/>
      <c r="U566" s="70"/>
      <c r="V566" s="70"/>
      <c r="W566" s="70"/>
      <c r="X566" s="70"/>
      <c r="Y566" s="70"/>
      <c r="Z566" s="70"/>
      <c r="AA566" s="70"/>
      <c r="AB566" s="70"/>
    </row>
    <row r="567" spans="1:28" ht="15.75" customHeight="1" x14ac:dyDescent="0.25">
      <c r="A567" s="70"/>
      <c r="B567" s="71"/>
      <c r="C567" s="71"/>
      <c r="D567" s="72"/>
      <c r="E567" s="72"/>
      <c r="F567" s="70"/>
      <c r="G567" s="70"/>
      <c r="H567" s="70"/>
      <c r="I567" s="70"/>
      <c r="J567" s="70"/>
      <c r="K567" s="70"/>
      <c r="L567" s="70"/>
      <c r="M567" s="70"/>
      <c r="N567" s="70"/>
      <c r="O567" s="70"/>
      <c r="P567" s="70"/>
      <c r="Q567" s="70"/>
      <c r="R567" s="70"/>
      <c r="S567" s="70"/>
      <c r="T567" s="70"/>
      <c r="U567" s="70"/>
      <c r="V567" s="70"/>
      <c r="W567" s="70"/>
      <c r="X567" s="70"/>
      <c r="Y567" s="70"/>
      <c r="Z567" s="70"/>
      <c r="AA567" s="70"/>
      <c r="AB567" s="70"/>
    </row>
    <row r="568" spans="1:28" ht="15.75" customHeight="1" x14ac:dyDescent="0.25">
      <c r="A568" s="70"/>
      <c r="B568" s="71"/>
      <c r="C568" s="71"/>
      <c r="D568" s="72"/>
      <c r="E568" s="72"/>
      <c r="F568" s="70"/>
      <c r="G568" s="70"/>
      <c r="H568" s="70"/>
      <c r="I568" s="70"/>
      <c r="J568" s="70"/>
      <c r="K568" s="70"/>
      <c r="L568" s="70"/>
      <c r="M568" s="70"/>
      <c r="N568" s="70"/>
      <c r="O568" s="70"/>
      <c r="P568" s="70"/>
      <c r="Q568" s="70"/>
      <c r="R568" s="70"/>
      <c r="S568" s="70"/>
      <c r="T568" s="70"/>
      <c r="U568" s="70"/>
      <c r="V568" s="70"/>
      <c r="W568" s="70"/>
      <c r="X568" s="70"/>
      <c r="Y568" s="70"/>
      <c r="Z568" s="70"/>
      <c r="AA568" s="70"/>
      <c r="AB568" s="70"/>
    </row>
    <row r="569" spans="1:28" ht="15.75" customHeight="1" x14ac:dyDescent="0.25">
      <c r="A569" s="70"/>
      <c r="B569" s="71"/>
      <c r="C569" s="71"/>
      <c r="D569" s="72"/>
      <c r="E569" s="72"/>
      <c r="F569" s="70"/>
      <c r="G569" s="70"/>
      <c r="H569" s="70"/>
      <c r="I569" s="70"/>
      <c r="J569" s="70"/>
      <c r="K569" s="70"/>
      <c r="L569" s="70"/>
      <c r="M569" s="70"/>
      <c r="N569" s="70"/>
      <c r="O569" s="70"/>
      <c r="P569" s="70"/>
      <c r="Q569" s="70"/>
      <c r="R569" s="70"/>
      <c r="S569" s="70"/>
      <c r="T569" s="70"/>
      <c r="U569" s="70"/>
      <c r="V569" s="70"/>
      <c r="W569" s="70"/>
      <c r="X569" s="70"/>
      <c r="Y569" s="70"/>
      <c r="Z569" s="70"/>
      <c r="AA569" s="70"/>
      <c r="AB569" s="70"/>
    </row>
    <row r="570" spans="1:28" ht="15.75" customHeight="1" x14ac:dyDescent="0.25">
      <c r="A570" s="70"/>
      <c r="B570" s="71"/>
      <c r="C570" s="71"/>
      <c r="D570" s="72"/>
      <c r="E570" s="72"/>
      <c r="F570" s="70"/>
      <c r="G570" s="70"/>
      <c r="H570" s="70"/>
      <c r="I570" s="70"/>
      <c r="J570" s="70"/>
      <c r="K570" s="70"/>
      <c r="L570" s="70"/>
      <c r="M570" s="70"/>
      <c r="N570" s="70"/>
      <c r="O570" s="70"/>
      <c r="P570" s="70"/>
      <c r="Q570" s="70"/>
      <c r="R570" s="70"/>
      <c r="S570" s="70"/>
      <c r="T570" s="70"/>
      <c r="U570" s="70"/>
      <c r="V570" s="70"/>
      <c r="W570" s="70"/>
      <c r="X570" s="70"/>
      <c r="Y570" s="70"/>
      <c r="Z570" s="70"/>
      <c r="AA570" s="70"/>
      <c r="AB570" s="70"/>
    </row>
    <row r="571" spans="1:28" ht="15.75" customHeight="1" x14ac:dyDescent="0.25">
      <c r="A571" s="70"/>
      <c r="B571" s="71"/>
      <c r="C571" s="71"/>
      <c r="D571" s="72"/>
      <c r="E571" s="72"/>
      <c r="F571" s="70"/>
      <c r="G571" s="70"/>
      <c r="H571" s="70"/>
      <c r="I571" s="70"/>
      <c r="J571" s="70"/>
      <c r="K571" s="70"/>
      <c r="L571" s="70"/>
      <c r="M571" s="70"/>
      <c r="N571" s="70"/>
      <c r="O571" s="70"/>
      <c r="P571" s="70"/>
      <c r="Q571" s="70"/>
      <c r="R571" s="70"/>
      <c r="S571" s="70"/>
      <c r="T571" s="70"/>
      <c r="U571" s="70"/>
      <c r="V571" s="70"/>
      <c r="W571" s="70"/>
      <c r="X571" s="70"/>
      <c r="Y571" s="70"/>
      <c r="Z571" s="70"/>
      <c r="AA571" s="70"/>
      <c r="AB571" s="70"/>
    </row>
    <row r="572" spans="1:28" ht="15.75" customHeight="1" x14ac:dyDescent="0.25">
      <c r="A572" s="70"/>
      <c r="B572" s="71"/>
      <c r="C572" s="71"/>
      <c r="D572" s="72"/>
      <c r="E572" s="72"/>
      <c r="F572" s="70"/>
      <c r="G572" s="70"/>
      <c r="H572" s="70"/>
      <c r="I572" s="70"/>
      <c r="J572" s="70"/>
      <c r="K572" s="70"/>
      <c r="L572" s="70"/>
      <c r="M572" s="70"/>
      <c r="N572" s="70"/>
      <c r="O572" s="70"/>
      <c r="P572" s="70"/>
      <c r="Q572" s="70"/>
      <c r="R572" s="70"/>
      <c r="S572" s="70"/>
      <c r="T572" s="70"/>
      <c r="U572" s="70"/>
      <c r="V572" s="70"/>
      <c r="W572" s="70"/>
      <c r="X572" s="70"/>
      <c r="Y572" s="70"/>
      <c r="Z572" s="70"/>
      <c r="AA572" s="70"/>
      <c r="AB572" s="70"/>
    </row>
    <row r="573" spans="1:28" ht="15.75" customHeight="1" x14ac:dyDescent="0.25">
      <c r="A573" s="70"/>
      <c r="B573" s="71"/>
      <c r="C573" s="71"/>
      <c r="D573" s="72"/>
      <c r="E573" s="72"/>
      <c r="F573" s="70"/>
      <c r="G573" s="70"/>
      <c r="H573" s="70"/>
      <c r="I573" s="70"/>
      <c r="J573" s="70"/>
      <c r="K573" s="70"/>
      <c r="L573" s="70"/>
      <c r="M573" s="70"/>
      <c r="N573" s="70"/>
      <c r="O573" s="70"/>
      <c r="P573" s="70"/>
      <c r="Q573" s="70"/>
      <c r="R573" s="70"/>
      <c r="S573" s="70"/>
      <c r="T573" s="70"/>
      <c r="U573" s="70"/>
      <c r="V573" s="70"/>
      <c r="W573" s="70"/>
      <c r="X573" s="70"/>
      <c r="Y573" s="70"/>
      <c r="Z573" s="70"/>
      <c r="AA573" s="70"/>
      <c r="AB573" s="70"/>
    </row>
    <row r="574" spans="1:28" ht="15.75" customHeight="1" x14ac:dyDescent="0.25">
      <c r="A574" s="70"/>
      <c r="B574" s="71"/>
      <c r="C574" s="71"/>
      <c r="D574" s="72"/>
      <c r="E574" s="72"/>
      <c r="F574" s="70"/>
      <c r="G574" s="70"/>
      <c r="H574" s="70"/>
      <c r="I574" s="70"/>
      <c r="J574" s="70"/>
      <c r="K574" s="70"/>
      <c r="L574" s="70"/>
      <c r="M574" s="70"/>
      <c r="N574" s="70"/>
      <c r="O574" s="70"/>
      <c r="P574" s="70"/>
      <c r="Q574" s="70"/>
      <c r="R574" s="70"/>
      <c r="S574" s="70"/>
      <c r="T574" s="70"/>
      <c r="U574" s="70"/>
      <c r="V574" s="70"/>
      <c r="W574" s="70"/>
      <c r="X574" s="70"/>
      <c r="Y574" s="70"/>
      <c r="Z574" s="70"/>
      <c r="AA574" s="70"/>
      <c r="AB574" s="70"/>
    </row>
    <row r="575" spans="1:28" ht="15.75" customHeight="1" x14ac:dyDescent="0.25">
      <c r="A575" s="70"/>
      <c r="B575" s="71"/>
      <c r="C575" s="71"/>
      <c r="D575" s="72"/>
      <c r="E575" s="72"/>
      <c r="F575" s="70"/>
      <c r="G575" s="70"/>
      <c r="H575" s="70"/>
      <c r="I575" s="70"/>
      <c r="J575" s="70"/>
      <c r="K575" s="70"/>
      <c r="L575" s="70"/>
      <c r="M575" s="70"/>
      <c r="N575" s="70"/>
      <c r="O575" s="70"/>
      <c r="P575" s="70"/>
      <c r="Q575" s="70"/>
      <c r="R575" s="70"/>
      <c r="S575" s="70"/>
      <c r="T575" s="70"/>
      <c r="U575" s="70"/>
      <c r="V575" s="70"/>
      <c r="W575" s="70"/>
      <c r="X575" s="70"/>
      <c r="Y575" s="70"/>
      <c r="Z575" s="70"/>
      <c r="AA575" s="70"/>
      <c r="AB575" s="70"/>
    </row>
    <row r="576" spans="1:28" ht="15.75" customHeight="1" x14ac:dyDescent="0.25">
      <c r="A576" s="70"/>
      <c r="B576" s="71"/>
      <c r="C576" s="71"/>
      <c r="D576" s="72"/>
      <c r="E576" s="72"/>
      <c r="F576" s="70"/>
      <c r="G576" s="70"/>
      <c r="H576" s="70"/>
      <c r="I576" s="70"/>
      <c r="J576" s="70"/>
      <c r="K576" s="70"/>
      <c r="L576" s="70"/>
      <c r="M576" s="70"/>
      <c r="N576" s="70"/>
      <c r="O576" s="70"/>
      <c r="P576" s="70"/>
      <c r="Q576" s="70"/>
      <c r="R576" s="70"/>
      <c r="S576" s="70"/>
      <c r="T576" s="70"/>
      <c r="U576" s="70"/>
      <c r="V576" s="70"/>
      <c r="W576" s="70"/>
      <c r="X576" s="70"/>
      <c r="Y576" s="70"/>
      <c r="Z576" s="70"/>
      <c r="AA576" s="70"/>
      <c r="AB576" s="70"/>
    </row>
    <row r="577" spans="1:28" ht="15.75" customHeight="1" x14ac:dyDescent="0.25">
      <c r="A577" s="70"/>
      <c r="B577" s="71"/>
      <c r="C577" s="71"/>
      <c r="D577" s="72"/>
      <c r="E577" s="72"/>
      <c r="F577" s="70"/>
      <c r="G577" s="70"/>
      <c r="H577" s="70"/>
      <c r="I577" s="70"/>
      <c r="J577" s="70"/>
      <c r="K577" s="70"/>
      <c r="L577" s="70"/>
      <c r="M577" s="70"/>
      <c r="N577" s="70"/>
      <c r="O577" s="70"/>
      <c r="P577" s="70"/>
      <c r="Q577" s="70"/>
      <c r="R577" s="70"/>
      <c r="S577" s="70"/>
      <c r="T577" s="70"/>
      <c r="U577" s="70"/>
      <c r="V577" s="70"/>
      <c r="W577" s="70"/>
      <c r="X577" s="70"/>
      <c r="Y577" s="70"/>
      <c r="Z577" s="70"/>
      <c r="AA577" s="70"/>
      <c r="AB577" s="70"/>
    </row>
    <row r="578" spans="1:28" ht="15.75" customHeight="1" x14ac:dyDescent="0.25">
      <c r="A578" s="70"/>
      <c r="B578" s="71"/>
      <c r="C578" s="71"/>
      <c r="D578" s="72"/>
      <c r="E578" s="72"/>
      <c r="F578" s="70"/>
      <c r="G578" s="70"/>
      <c r="H578" s="70"/>
      <c r="I578" s="70"/>
      <c r="J578" s="70"/>
      <c r="K578" s="70"/>
      <c r="L578" s="70"/>
      <c r="M578" s="70"/>
      <c r="N578" s="70"/>
      <c r="O578" s="70"/>
      <c r="P578" s="70"/>
      <c r="Q578" s="70"/>
      <c r="R578" s="70"/>
      <c r="S578" s="70"/>
      <c r="T578" s="70"/>
      <c r="U578" s="70"/>
      <c r="V578" s="70"/>
      <c r="W578" s="70"/>
      <c r="X578" s="70"/>
      <c r="Y578" s="70"/>
      <c r="Z578" s="70"/>
      <c r="AA578" s="70"/>
      <c r="AB578" s="70"/>
    </row>
    <row r="579" spans="1:28" ht="15.75" customHeight="1" x14ac:dyDescent="0.25">
      <c r="A579" s="70"/>
      <c r="B579" s="71"/>
      <c r="C579" s="71"/>
      <c r="D579" s="72"/>
      <c r="E579" s="72"/>
      <c r="F579" s="70"/>
      <c r="G579" s="70"/>
      <c r="H579" s="70"/>
      <c r="I579" s="70"/>
      <c r="J579" s="70"/>
      <c r="K579" s="70"/>
      <c r="L579" s="70"/>
      <c r="M579" s="70"/>
      <c r="N579" s="70"/>
      <c r="O579" s="70"/>
      <c r="P579" s="70"/>
      <c r="Q579" s="70"/>
      <c r="R579" s="70"/>
      <c r="S579" s="70"/>
      <c r="T579" s="70"/>
      <c r="U579" s="70"/>
      <c r="V579" s="70"/>
      <c r="W579" s="70"/>
      <c r="X579" s="70"/>
      <c r="Y579" s="70"/>
      <c r="Z579" s="70"/>
      <c r="AA579" s="70"/>
      <c r="AB579" s="70"/>
    </row>
    <row r="580" spans="1:28" ht="15.75" customHeight="1" x14ac:dyDescent="0.25">
      <c r="A580" s="70"/>
      <c r="B580" s="71"/>
      <c r="C580" s="71"/>
      <c r="D580" s="72"/>
      <c r="E580" s="72"/>
      <c r="F580" s="70"/>
      <c r="G580" s="70"/>
      <c r="H580" s="70"/>
      <c r="I580" s="70"/>
      <c r="J580" s="70"/>
      <c r="K580" s="70"/>
      <c r="L580" s="70"/>
      <c r="M580" s="70"/>
      <c r="N580" s="70"/>
      <c r="O580" s="70"/>
      <c r="P580" s="70"/>
      <c r="Q580" s="70"/>
      <c r="R580" s="70"/>
      <c r="S580" s="70"/>
      <c r="T580" s="70"/>
      <c r="U580" s="70"/>
      <c r="V580" s="70"/>
      <c r="W580" s="70"/>
      <c r="X580" s="70"/>
      <c r="Y580" s="70"/>
      <c r="Z580" s="70"/>
      <c r="AA580" s="70"/>
      <c r="AB580" s="70"/>
    </row>
    <row r="581" spans="1:28" ht="15.75" customHeight="1" x14ac:dyDescent="0.25">
      <c r="A581" s="70"/>
      <c r="B581" s="71"/>
      <c r="C581" s="71"/>
      <c r="D581" s="72"/>
      <c r="E581" s="72"/>
      <c r="F581" s="70"/>
      <c r="G581" s="70"/>
      <c r="H581" s="70"/>
      <c r="I581" s="70"/>
      <c r="J581" s="70"/>
      <c r="K581" s="70"/>
      <c r="L581" s="70"/>
      <c r="M581" s="70"/>
      <c r="N581" s="70"/>
      <c r="O581" s="70"/>
      <c r="P581" s="70"/>
      <c r="Q581" s="70"/>
      <c r="R581" s="70"/>
      <c r="S581" s="70"/>
      <c r="T581" s="70"/>
      <c r="U581" s="70"/>
      <c r="V581" s="70"/>
      <c r="W581" s="70"/>
      <c r="X581" s="70"/>
      <c r="Y581" s="70"/>
      <c r="Z581" s="70"/>
      <c r="AA581" s="70"/>
      <c r="AB581" s="70"/>
    </row>
    <row r="582" spans="1:28" ht="15.75" customHeight="1" x14ac:dyDescent="0.25">
      <c r="A582" s="70"/>
      <c r="B582" s="71"/>
      <c r="C582" s="71"/>
      <c r="D582" s="72"/>
      <c r="E582" s="72"/>
      <c r="F582" s="70"/>
      <c r="G582" s="70"/>
      <c r="H582" s="70"/>
      <c r="I582" s="70"/>
      <c r="J582" s="70"/>
      <c r="K582" s="70"/>
      <c r="L582" s="70"/>
      <c r="M582" s="70"/>
      <c r="N582" s="70"/>
      <c r="O582" s="70"/>
      <c r="P582" s="70"/>
      <c r="Q582" s="70"/>
      <c r="R582" s="70"/>
      <c r="S582" s="70"/>
      <c r="T582" s="70"/>
      <c r="U582" s="70"/>
      <c r="V582" s="70"/>
      <c r="W582" s="70"/>
      <c r="X582" s="70"/>
      <c r="Y582" s="70"/>
      <c r="Z582" s="70"/>
      <c r="AA582" s="70"/>
      <c r="AB582" s="70"/>
    </row>
    <row r="583" spans="1:28" ht="15.75" customHeight="1" x14ac:dyDescent="0.25">
      <c r="A583" s="70"/>
      <c r="B583" s="71"/>
      <c r="C583" s="71"/>
      <c r="D583" s="72"/>
      <c r="E583" s="72"/>
      <c r="F583" s="70"/>
      <c r="G583" s="70"/>
      <c r="H583" s="70"/>
      <c r="I583" s="70"/>
      <c r="J583" s="70"/>
      <c r="K583" s="70"/>
      <c r="L583" s="70"/>
      <c r="M583" s="70"/>
      <c r="N583" s="70"/>
      <c r="O583" s="70"/>
      <c r="P583" s="70"/>
      <c r="Q583" s="70"/>
      <c r="R583" s="70"/>
      <c r="S583" s="70"/>
      <c r="T583" s="70"/>
      <c r="U583" s="70"/>
      <c r="V583" s="70"/>
      <c r="W583" s="70"/>
      <c r="X583" s="70"/>
      <c r="Y583" s="70"/>
      <c r="Z583" s="70"/>
      <c r="AA583" s="70"/>
      <c r="AB583" s="70"/>
    </row>
    <row r="584" spans="1:28" ht="15.75" customHeight="1" x14ac:dyDescent="0.25">
      <c r="A584" s="70"/>
      <c r="B584" s="71"/>
      <c r="C584" s="71"/>
      <c r="D584" s="72"/>
      <c r="E584" s="72"/>
      <c r="F584" s="70"/>
      <c r="G584" s="70"/>
      <c r="H584" s="70"/>
      <c r="I584" s="70"/>
      <c r="J584" s="70"/>
      <c r="K584" s="70"/>
      <c r="L584" s="70"/>
      <c r="M584" s="70"/>
      <c r="N584" s="70"/>
      <c r="O584" s="70"/>
      <c r="P584" s="70"/>
      <c r="Q584" s="70"/>
      <c r="R584" s="70"/>
      <c r="S584" s="70"/>
      <c r="T584" s="70"/>
      <c r="U584" s="70"/>
      <c r="V584" s="70"/>
      <c r="W584" s="70"/>
      <c r="X584" s="70"/>
      <c r="Y584" s="70"/>
      <c r="Z584" s="70"/>
      <c r="AA584" s="70"/>
      <c r="AB584" s="70"/>
    </row>
    <row r="585" spans="1:28" ht="15.75" customHeight="1" x14ac:dyDescent="0.25">
      <c r="A585" s="70"/>
      <c r="B585" s="71"/>
      <c r="C585" s="71"/>
      <c r="D585" s="72"/>
      <c r="E585" s="72"/>
      <c r="F585" s="70"/>
      <c r="G585" s="70"/>
      <c r="H585" s="70"/>
      <c r="I585" s="70"/>
      <c r="J585" s="70"/>
      <c r="K585" s="70"/>
      <c r="L585" s="70"/>
      <c r="M585" s="70"/>
      <c r="N585" s="70"/>
      <c r="O585" s="70"/>
      <c r="P585" s="70"/>
      <c r="Q585" s="70"/>
      <c r="R585" s="70"/>
      <c r="S585" s="70"/>
      <c r="T585" s="70"/>
      <c r="U585" s="70"/>
      <c r="V585" s="70"/>
      <c r="W585" s="70"/>
      <c r="X585" s="70"/>
      <c r="Y585" s="70"/>
      <c r="Z585" s="70"/>
      <c r="AA585" s="70"/>
      <c r="AB585" s="70"/>
    </row>
    <row r="586" spans="1:28" ht="15.75" customHeight="1" x14ac:dyDescent="0.25">
      <c r="A586" s="70"/>
      <c r="B586" s="71"/>
      <c r="C586" s="71"/>
      <c r="D586" s="72"/>
      <c r="E586" s="72"/>
      <c r="F586" s="70"/>
      <c r="G586" s="70"/>
      <c r="H586" s="70"/>
      <c r="I586" s="70"/>
      <c r="J586" s="70"/>
      <c r="K586" s="70"/>
      <c r="L586" s="70"/>
      <c r="M586" s="70"/>
      <c r="N586" s="70"/>
      <c r="O586" s="70"/>
      <c r="P586" s="70"/>
      <c r="Q586" s="70"/>
      <c r="R586" s="70"/>
      <c r="S586" s="70"/>
      <c r="T586" s="70"/>
      <c r="U586" s="70"/>
      <c r="V586" s="70"/>
      <c r="W586" s="70"/>
      <c r="X586" s="70"/>
      <c r="Y586" s="70"/>
      <c r="Z586" s="70"/>
      <c r="AA586" s="70"/>
      <c r="AB586" s="70"/>
    </row>
    <row r="587" spans="1:28" ht="15.75" customHeight="1" x14ac:dyDescent="0.25">
      <c r="A587" s="70"/>
      <c r="B587" s="71"/>
      <c r="C587" s="71"/>
      <c r="D587" s="72"/>
      <c r="E587" s="72"/>
      <c r="F587" s="70"/>
      <c r="G587" s="70"/>
      <c r="H587" s="70"/>
      <c r="I587" s="70"/>
      <c r="J587" s="70"/>
      <c r="K587" s="70"/>
      <c r="L587" s="70"/>
      <c r="M587" s="70"/>
      <c r="N587" s="70"/>
      <c r="O587" s="70"/>
      <c r="P587" s="70"/>
      <c r="Q587" s="70"/>
      <c r="R587" s="70"/>
      <c r="S587" s="70"/>
      <c r="T587" s="70"/>
      <c r="U587" s="70"/>
      <c r="V587" s="70"/>
      <c r="W587" s="70"/>
      <c r="X587" s="70"/>
      <c r="Y587" s="70"/>
      <c r="Z587" s="70"/>
      <c r="AA587" s="70"/>
      <c r="AB587" s="70"/>
    </row>
    <row r="588" spans="1:28" ht="15.75" customHeight="1" x14ac:dyDescent="0.25">
      <c r="A588" s="70"/>
      <c r="B588" s="71"/>
      <c r="C588" s="71"/>
      <c r="D588" s="72"/>
      <c r="E588" s="72"/>
      <c r="F588" s="70"/>
      <c r="G588" s="70"/>
      <c r="H588" s="70"/>
      <c r="I588" s="70"/>
      <c r="J588" s="70"/>
      <c r="K588" s="70"/>
      <c r="L588" s="70"/>
      <c r="M588" s="70"/>
      <c r="N588" s="70"/>
      <c r="O588" s="70"/>
      <c r="P588" s="70"/>
      <c r="Q588" s="70"/>
      <c r="R588" s="70"/>
      <c r="S588" s="70"/>
      <c r="T588" s="70"/>
      <c r="U588" s="70"/>
      <c r="V588" s="70"/>
      <c r="W588" s="70"/>
      <c r="X588" s="70"/>
      <c r="Y588" s="70"/>
      <c r="Z588" s="70"/>
      <c r="AA588" s="70"/>
      <c r="AB588" s="70"/>
    </row>
    <row r="589" spans="1:28" ht="15.75" customHeight="1" x14ac:dyDescent="0.25">
      <c r="A589" s="70"/>
      <c r="B589" s="71"/>
      <c r="C589" s="71"/>
      <c r="D589" s="72"/>
      <c r="E589" s="72"/>
      <c r="F589" s="70"/>
      <c r="G589" s="70"/>
      <c r="H589" s="70"/>
      <c r="I589" s="70"/>
      <c r="J589" s="70"/>
      <c r="K589" s="70"/>
      <c r="L589" s="70"/>
      <c r="M589" s="70"/>
      <c r="N589" s="70"/>
      <c r="O589" s="70"/>
      <c r="P589" s="70"/>
      <c r="Q589" s="70"/>
      <c r="R589" s="70"/>
      <c r="S589" s="70"/>
      <c r="T589" s="70"/>
      <c r="U589" s="70"/>
      <c r="V589" s="70"/>
      <c r="W589" s="70"/>
      <c r="X589" s="70"/>
      <c r="Y589" s="70"/>
      <c r="Z589" s="70"/>
      <c r="AA589" s="70"/>
      <c r="AB589" s="70"/>
    </row>
    <row r="590" spans="1:28" ht="15.75" customHeight="1" x14ac:dyDescent="0.25">
      <c r="A590" s="70"/>
      <c r="B590" s="71"/>
      <c r="C590" s="71"/>
      <c r="D590" s="72"/>
      <c r="E590" s="72"/>
      <c r="F590" s="70"/>
      <c r="G590" s="70"/>
      <c r="H590" s="70"/>
      <c r="I590" s="70"/>
      <c r="J590" s="70"/>
      <c r="K590" s="70"/>
      <c r="L590" s="70"/>
      <c r="M590" s="70"/>
      <c r="N590" s="70"/>
      <c r="O590" s="70"/>
      <c r="P590" s="70"/>
      <c r="Q590" s="70"/>
      <c r="R590" s="70"/>
      <c r="S590" s="70"/>
      <c r="T590" s="70"/>
      <c r="U590" s="70"/>
      <c r="V590" s="70"/>
      <c r="W590" s="70"/>
      <c r="X590" s="70"/>
      <c r="Y590" s="70"/>
      <c r="Z590" s="70"/>
      <c r="AA590" s="70"/>
      <c r="AB590" s="70"/>
    </row>
    <row r="591" spans="1:28" ht="15.75" customHeight="1" x14ac:dyDescent="0.25">
      <c r="A591" s="70"/>
      <c r="B591" s="71"/>
      <c r="C591" s="71"/>
      <c r="D591" s="72"/>
      <c r="E591" s="72"/>
      <c r="F591" s="70"/>
      <c r="G591" s="70"/>
      <c r="H591" s="70"/>
      <c r="I591" s="70"/>
      <c r="J591" s="70"/>
      <c r="K591" s="70"/>
      <c r="L591" s="70"/>
      <c r="M591" s="70"/>
      <c r="N591" s="70"/>
      <c r="O591" s="70"/>
      <c r="P591" s="70"/>
      <c r="Q591" s="70"/>
      <c r="R591" s="70"/>
      <c r="S591" s="70"/>
      <c r="T591" s="70"/>
      <c r="U591" s="70"/>
      <c r="V591" s="70"/>
      <c r="W591" s="70"/>
      <c r="X591" s="70"/>
      <c r="Y591" s="70"/>
      <c r="Z591" s="70"/>
      <c r="AA591" s="70"/>
      <c r="AB591" s="70"/>
    </row>
    <row r="592" spans="1:28" ht="15.75" customHeight="1" x14ac:dyDescent="0.25">
      <c r="A592" s="70"/>
      <c r="B592" s="71"/>
      <c r="C592" s="71"/>
      <c r="D592" s="72"/>
      <c r="E592" s="72"/>
      <c r="F592" s="70"/>
      <c r="G592" s="70"/>
      <c r="H592" s="70"/>
      <c r="I592" s="70"/>
      <c r="J592" s="70"/>
      <c r="K592" s="70"/>
      <c r="L592" s="70"/>
      <c r="M592" s="70"/>
      <c r="N592" s="70"/>
      <c r="O592" s="70"/>
      <c r="P592" s="70"/>
      <c r="Q592" s="70"/>
      <c r="R592" s="70"/>
      <c r="S592" s="70"/>
      <c r="T592" s="70"/>
      <c r="U592" s="70"/>
      <c r="V592" s="70"/>
      <c r="W592" s="70"/>
      <c r="X592" s="70"/>
      <c r="Y592" s="70"/>
      <c r="Z592" s="70"/>
      <c r="AA592" s="70"/>
      <c r="AB592" s="70"/>
    </row>
    <row r="593" spans="1:28" ht="15.75" customHeight="1" x14ac:dyDescent="0.25">
      <c r="A593" s="70"/>
      <c r="B593" s="71"/>
      <c r="C593" s="71"/>
      <c r="D593" s="72"/>
      <c r="E593" s="72"/>
      <c r="F593" s="70"/>
      <c r="G593" s="70"/>
      <c r="H593" s="70"/>
      <c r="I593" s="70"/>
      <c r="J593" s="70"/>
      <c r="K593" s="70"/>
      <c r="L593" s="70"/>
      <c r="M593" s="70"/>
      <c r="N593" s="70"/>
      <c r="O593" s="70"/>
      <c r="P593" s="70"/>
      <c r="Q593" s="70"/>
      <c r="R593" s="70"/>
      <c r="S593" s="70"/>
      <c r="T593" s="70"/>
      <c r="U593" s="70"/>
      <c r="V593" s="70"/>
      <c r="W593" s="70"/>
      <c r="X593" s="70"/>
      <c r="Y593" s="70"/>
      <c r="Z593" s="70"/>
      <c r="AA593" s="70"/>
      <c r="AB593" s="70"/>
    </row>
    <row r="594" spans="1:28" ht="15.75" customHeight="1" x14ac:dyDescent="0.25">
      <c r="A594" s="70"/>
      <c r="B594" s="71"/>
      <c r="C594" s="71"/>
      <c r="D594" s="72"/>
      <c r="E594" s="72"/>
      <c r="F594" s="70"/>
      <c r="G594" s="70"/>
      <c r="H594" s="70"/>
      <c r="I594" s="70"/>
      <c r="J594" s="70"/>
      <c r="K594" s="70"/>
      <c r="L594" s="70"/>
      <c r="M594" s="70"/>
      <c r="N594" s="70"/>
      <c r="O594" s="70"/>
      <c r="P594" s="70"/>
      <c r="Q594" s="70"/>
      <c r="R594" s="70"/>
      <c r="S594" s="70"/>
      <c r="T594" s="70"/>
      <c r="U594" s="70"/>
      <c r="V594" s="70"/>
      <c r="W594" s="70"/>
      <c r="X594" s="70"/>
      <c r="Y594" s="70"/>
      <c r="Z594" s="70"/>
      <c r="AA594" s="70"/>
      <c r="AB594" s="70"/>
    </row>
    <row r="595" spans="1:28" ht="15.75" customHeight="1" x14ac:dyDescent="0.25">
      <c r="A595" s="70"/>
      <c r="B595" s="71"/>
      <c r="C595" s="71"/>
      <c r="D595" s="72"/>
      <c r="E595" s="72"/>
      <c r="F595" s="70"/>
      <c r="G595" s="70"/>
      <c r="H595" s="70"/>
      <c r="I595" s="70"/>
      <c r="J595" s="70"/>
      <c r="K595" s="70"/>
      <c r="L595" s="70"/>
      <c r="M595" s="70"/>
      <c r="N595" s="70"/>
      <c r="O595" s="70"/>
      <c r="P595" s="70"/>
      <c r="Q595" s="70"/>
      <c r="R595" s="70"/>
      <c r="S595" s="70"/>
      <c r="T595" s="70"/>
      <c r="U595" s="70"/>
      <c r="V595" s="70"/>
      <c r="W595" s="70"/>
      <c r="X595" s="70"/>
      <c r="Y595" s="70"/>
      <c r="Z595" s="70"/>
      <c r="AA595" s="70"/>
      <c r="AB595" s="70"/>
    </row>
    <row r="596" spans="1:28" ht="15.75" customHeight="1" x14ac:dyDescent="0.25">
      <c r="A596" s="70"/>
      <c r="B596" s="71"/>
      <c r="C596" s="71"/>
      <c r="D596" s="72"/>
      <c r="E596" s="72"/>
      <c r="F596" s="70"/>
      <c r="G596" s="70"/>
      <c r="H596" s="70"/>
      <c r="I596" s="70"/>
      <c r="J596" s="70"/>
      <c r="K596" s="70"/>
      <c r="L596" s="70"/>
      <c r="M596" s="70"/>
      <c r="N596" s="70"/>
      <c r="O596" s="70"/>
      <c r="P596" s="70"/>
      <c r="Q596" s="70"/>
      <c r="R596" s="70"/>
      <c r="S596" s="70"/>
      <c r="T596" s="70"/>
      <c r="U596" s="70"/>
      <c r="V596" s="70"/>
      <c r="W596" s="70"/>
      <c r="X596" s="70"/>
      <c r="Y596" s="70"/>
      <c r="Z596" s="70"/>
      <c r="AA596" s="70"/>
      <c r="AB596" s="70"/>
    </row>
    <row r="597" spans="1:28" ht="15.75" customHeight="1" x14ac:dyDescent="0.25">
      <c r="A597" s="70"/>
      <c r="B597" s="71"/>
      <c r="C597" s="71"/>
      <c r="D597" s="72"/>
      <c r="E597" s="72"/>
      <c r="F597" s="70"/>
      <c r="G597" s="70"/>
      <c r="H597" s="70"/>
      <c r="I597" s="70"/>
      <c r="J597" s="70"/>
      <c r="K597" s="70"/>
      <c r="L597" s="70"/>
      <c r="M597" s="70"/>
      <c r="N597" s="70"/>
      <c r="O597" s="70"/>
      <c r="P597" s="70"/>
      <c r="Q597" s="70"/>
      <c r="R597" s="70"/>
      <c r="S597" s="70"/>
      <c r="T597" s="70"/>
      <c r="U597" s="70"/>
      <c r="V597" s="70"/>
      <c r="W597" s="70"/>
      <c r="X597" s="70"/>
      <c r="Y597" s="70"/>
      <c r="Z597" s="70"/>
      <c r="AA597" s="70"/>
      <c r="AB597" s="70"/>
    </row>
    <row r="598" spans="1:28" ht="15.75" customHeight="1" x14ac:dyDescent="0.25">
      <c r="A598" s="70"/>
      <c r="B598" s="71"/>
      <c r="C598" s="71"/>
      <c r="D598" s="72"/>
      <c r="E598" s="72"/>
      <c r="F598" s="70"/>
      <c r="G598" s="70"/>
      <c r="H598" s="70"/>
      <c r="I598" s="70"/>
      <c r="J598" s="70"/>
      <c r="K598" s="70"/>
      <c r="L598" s="70"/>
      <c r="M598" s="70"/>
      <c r="N598" s="70"/>
      <c r="O598" s="70"/>
      <c r="P598" s="70"/>
      <c r="Q598" s="70"/>
      <c r="R598" s="70"/>
      <c r="S598" s="70"/>
      <c r="T598" s="70"/>
      <c r="U598" s="70"/>
      <c r="V598" s="70"/>
      <c r="W598" s="70"/>
      <c r="X598" s="70"/>
      <c r="Y598" s="70"/>
      <c r="Z598" s="70"/>
      <c r="AA598" s="70"/>
      <c r="AB598" s="70"/>
    </row>
    <row r="599" spans="1:28" ht="15.75" customHeight="1" x14ac:dyDescent="0.25">
      <c r="A599" s="70"/>
      <c r="B599" s="71"/>
      <c r="C599" s="71"/>
      <c r="D599" s="72"/>
      <c r="E599" s="72"/>
      <c r="F599" s="70"/>
      <c r="G599" s="70"/>
      <c r="H599" s="70"/>
      <c r="I599" s="70"/>
      <c r="J599" s="70"/>
      <c r="K599" s="70"/>
      <c r="L599" s="70"/>
      <c r="M599" s="70"/>
      <c r="N599" s="70"/>
      <c r="O599" s="70"/>
      <c r="P599" s="70"/>
      <c r="Q599" s="70"/>
      <c r="R599" s="70"/>
      <c r="S599" s="70"/>
      <c r="T599" s="70"/>
      <c r="U599" s="70"/>
      <c r="V599" s="70"/>
      <c r="W599" s="70"/>
      <c r="X599" s="70"/>
      <c r="Y599" s="70"/>
      <c r="Z599" s="70"/>
      <c r="AA599" s="70"/>
      <c r="AB599" s="70"/>
    </row>
    <row r="600" spans="1:28" ht="15.75" customHeight="1" x14ac:dyDescent="0.25">
      <c r="A600" s="70"/>
      <c r="B600" s="71"/>
      <c r="C600" s="71"/>
      <c r="D600" s="72"/>
      <c r="E600" s="72"/>
      <c r="F600" s="70"/>
      <c r="G600" s="70"/>
      <c r="H600" s="70"/>
      <c r="I600" s="70"/>
      <c r="J600" s="70"/>
      <c r="K600" s="70"/>
      <c r="L600" s="70"/>
      <c r="M600" s="70"/>
      <c r="N600" s="70"/>
      <c r="O600" s="70"/>
      <c r="P600" s="70"/>
      <c r="Q600" s="70"/>
      <c r="R600" s="70"/>
      <c r="S600" s="70"/>
      <c r="T600" s="70"/>
      <c r="U600" s="70"/>
      <c r="V600" s="70"/>
      <c r="W600" s="70"/>
      <c r="X600" s="70"/>
      <c r="Y600" s="70"/>
      <c r="Z600" s="70"/>
      <c r="AA600" s="70"/>
      <c r="AB600" s="70"/>
    </row>
    <row r="601" spans="1:28" ht="15.75" customHeight="1" x14ac:dyDescent="0.25">
      <c r="A601" s="70"/>
      <c r="B601" s="71"/>
      <c r="C601" s="71"/>
      <c r="D601" s="72"/>
      <c r="E601" s="72"/>
      <c r="F601" s="70"/>
      <c r="G601" s="70"/>
      <c r="H601" s="70"/>
      <c r="I601" s="70"/>
      <c r="J601" s="70"/>
      <c r="K601" s="70"/>
      <c r="L601" s="70"/>
      <c r="M601" s="70"/>
      <c r="N601" s="70"/>
      <c r="O601" s="70"/>
      <c r="P601" s="70"/>
      <c r="Q601" s="70"/>
      <c r="R601" s="70"/>
      <c r="S601" s="70"/>
      <c r="T601" s="70"/>
      <c r="U601" s="70"/>
      <c r="V601" s="70"/>
      <c r="W601" s="70"/>
      <c r="X601" s="70"/>
      <c r="Y601" s="70"/>
      <c r="Z601" s="70"/>
      <c r="AA601" s="70"/>
      <c r="AB601" s="70"/>
    </row>
    <row r="602" spans="1:28" ht="15.75" customHeight="1" x14ac:dyDescent="0.25">
      <c r="A602" s="70"/>
      <c r="B602" s="71"/>
      <c r="C602" s="71"/>
      <c r="D602" s="72"/>
      <c r="E602" s="72"/>
      <c r="F602" s="70"/>
      <c r="G602" s="70"/>
      <c r="H602" s="70"/>
      <c r="I602" s="70"/>
      <c r="J602" s="70"/>
      <c r="K602" s="70"/>
      <c r="L602" s="70"/>
      <c r="M602" s="70"/>
      <c r="N602" s="70"/>
      <c r="O602" s="70"/>
      <c r="P602" s="70"/>
      <c r="Q602" s="70"/>
      <c r="R602" s="70"/>
      <c r="S602" s="70"/>
      <c r="T602" s="70"/>
      <c r="U602" s="70"/>
      <c r="V602" s="70"/>
      <c r="W602" s="70"/>
      <c r="X602" s="70"/>
      <c r="Y602" s="70"/>
      <c r="Z602" s="70"/>
      <c r="AA602" s="70"/>
      <c r="AB602" s="70"/>
    </row>
    <row r="603" spans="1:28" ht="15.75" customHeight="1" x14ac:dyDescent="0.25">
      <c r="A603" s="70"/>
      <c r="B603" s="71"/>
      <c r="C603" s="71"/>
      <c r="D603" s="72"/>
      <c r="E603" s="72"/>
      <c r="F603" s="70"/>
      <c r="G603" s="70"/>
      <c r="H603" s="70"/>
      <c r="I603" s="70"/>
      <c r="J603" s="70"/>
      <c r="K603" s="70"/>
      <c r="L603" s="70"/>
      <c r="M603" s="70"/>
      <c r="N603" s="70"/>
      <c r="O603" s="70"/>
      <c r="P603" s="70"/>
      <c r="Q603" s="70"/>
      <c r="R603" s="70"/>
      <c r="S603" s="70"/>
      <c r="T603" s="70"/>
      <c r="U603" s="70"/>
      <c r="V603" s="70"/>
      <c r="W603" s="70"/>
      <c r="X603" s="70"/>
      <c r="Y603" s="70"/>
      <c r="Z603" s="70"/>
      <c r="AA603" s="70"/>
      <c r="AB603" s="70"/>
    </row>
    <row r="604" spans="1:28" ht="15.75" customHeight="1" x14ac:dyDescent="0.25">
      <c r="A604" s="70"/>
      <c r="B604" s="71"/>
      <c r="C604" s="71"/>
      <c r="D604" s="72"/>
      <c r="E604" s="72"/>
      <c r="F604" s="70"/>
      <c r="G604" s="70"/>
      <c r="H604" s="70"/>
      <c r="I604" s="70"/>
      <c r="J604" s="70"/>
      <c r="K604" s="70"/>
      <c r="L604" s="70"/>
      <c r="M604" s="70"/>
      <c r="N604" s="70"/>
      <c r="O604" s="70"/>
      <c r="P604" s="70"/>
      <c r="Q604" s="70"/>
      <c r="R604" s="70"/>
      <c r="S604" s="70"/>
      <c r="T604" s="70"/>
      <c r="U604" s="70"/>
      <c r="V604" s="70"/>
      <c r="W604" s="70"/>
      <c r="X604" s="70"/>
      <c r="Y604" s="70"/>
      <c r="Z604" s="70"/>
      <c r="AA604" s="70"/>
      <c r="AB604" s="70"/>
    </row>
    <row r="605" spans="1:28" ht="15.75" customHeight="1" x14ac:dyDescent="0.25">
      <c r="A605" s="70"/>
      <c r="B605" s="71"/>
      <c r="C605" s="71"/>
      <c r="D605" s="72"/>
      <c r="E605" s="72"/>
      <c r="F605" s="70"/>
      <c r="G605" s="70"/>
      <c r="H605" s="70"/>
      <c r="I605" s="70"/>
      <c r="J605" s="70"/>
      <c r="K605" s="70"/>
      <c r="L605" s="70"/>
      <c r="M605" s="70"/>
      <c r="N605" s="70"/>
      <c r="O605" s="70"/>
      <c r="P605" s="70"/>
      <c r="Q605" s="70"/>
      <c r="R605" s="70"/>
      <c r="S605" s="70"/>
      <c r="T605" s="70"/>
      <c r="U605" s="70"/>
      <c r="V605" s="70"/>
      <c r="W605" s="70"/>
      <c r="X605" s="70"/>
      <c r="Y605" s="70"/>
      <c r="Z605" s="70"/>
      <c r="AA605" s="70"/>
      <c r="AB605" s="70"/>
    </row>
    <row r="606" spans="1:28" ht="15.75" customHeight="1" x14ac:dyDescent="0.25">
      <c r="A606" s="70"/>
      <c r="B606" s="71"/>
      <c r="C606" s="71"/>
      <c r="D606" s="72"/>
      <c r="E606" s="72"/>
      <c r="F606" s="70"/>
      <c r="G606" s="70"/>
      <c r="H606" s="70"/>
      <c r="I606" s="70"/>
      <c r="J606" s="70"/>
      <c r="K606" s="70"/>
      <c r="L606" s="70"/>
      <c r="M606" s="70"/>
      <c r="N606" s="70"/>
      <c r="O606" s="70"/>
      <c r="P606" s="70"/>
      <c r="Q606" s="70"/>
      <c r="R606" s="70"/>
      <c r="S606" s="70"/>
      <c r="T606" s="70"/>
      <c r="U606" s="70"/>
      <c r="V606" s="70"/>
      <c r="W606" s="70"/>
      <c r="X606" s="70"/>
      <c r="Y606" s="70"/>
      <c r="Z606" s="70"/>
      <c r="AA606" s="70"/>
      <c r="AB606" s="70"/>
    </row>
    <row r="607" spans="1:28" ht="15.75" customHeight="1" x14ac:dyDescent="0.25">
      <c r="A607" s="70"/>
      <c r="B607" s="71"/>
      <c r="C607" s="71"/>
      <c r="D607" s="72"/>
      <c r="E607" s="72"/>
      <c r="F607" s="70"/>
      <c r="G607" s="70"/>
      <c r="H607" s="70"/>
      <c r="I607" s="70"/>
      <c r="J607" s="70"/>
      <c r="K607" s="70"/>
      <c r="L607" s="70"/>
      <c r="M607" s="70"/>
      <c r="N607" s="70"/>
      <c r="O607" s="70"/>
      <c r="P607" s="70"/>
      <c r="Q607" s="70"/>
      <c r="R607" s="70"/>
      <c r="S607" s="70"/>
      <c r="T607" s="70"/>
      <c r="U607" s="70"/>
      <c r="V607" s="70"/>
      <c r="W607" s="70"/>
      <c r="X607" s="70"/>
      <c r="Y607" s="70"/>
      <c r="Z607" s="70"/>
      <c r="AA607" s="70"/>
      <c r="AB607" s="70"/>
    </row>
    <row r="608" spans="1:28" ht="15.75" customHeight="1" x14ac:dyDescent="0.25">
      <c r="A608" s="70"/>
      <c r="B608" s="71"/>
      <c r="C608" s="71"/>
      <c r="D608" s="72"/>
      <c r="E608" s="72"/>
      <c r="F608" s="70"/>
      <c r="G608" s="70"/>
      <c r="H608" s="70"/>
      <c r="I608" s="70"/>
      <c r="J608" s="70"/>
      <c r="K608" s="70"/>
      <c r="L608" s="70"/>
      <c r="M608" s="70"/>
      <c r="N608" s="70"/>
      <c r="O608" s="70"/>
      <c r="P608" s="70"/>
      <c r="Q608" s="70"/>
      <c r="R608" s="70"/>
      <c r="S608" s="70"/>
      <c r="T608" s="70"/>
      <c r="U608" s="70"/>
      <c r="V608" s="70"/>
      <c r="W608" s="70"/>
      <c r="X608" s="70"/>
      <c r="Y608" s="70"/>
      <c r="Z608" s="70"/>
      <c r="AA608" s="70"/>
      <c r="AB608" s="70"/>
    </row>
    <row r="609" spans="1:28" ht="15.75" customHeight="1" x14ac:dyDescent="0.25">
      <c r="A609" s="70"/>
      <c r="B609" s="71"/>
      <c r="C609" s="71"/>
      <c r="D609" s="72"/>
      <c r="E609" s="72"/>
      <c r="F609" s="70"/>
      <c r="G609" s="70"/>
      <c r="H609" s="70"/>
      <c r="I609" s="70"/>
      <c r="J609" s="70"/>
      <c r="K609" s="70"/>
      <c r="L609" s="70"/>
      <c r="M609" s="70"/>
      <c r="N609" s="70"/>
      <c r="O609" s="70"/>
      <c r="P609" s="70"/>
      <c r="Q609" s="70"/>
      <c r="R609" s="70"/>
      <c r="S609" s="70"/>
      <c r="T609" s="70"/>
      <c r="U609" s="70"/>
      <c r="V609" s="70"/>
      <c r="W609" s="70"/>
      <c r="X609" s="70"/>
      <c r="Y609" s="70"/>
      <c r="Z609" s="70"/>
      <c r="AA609" s="70"/>
      <c r="AB609" s="70"/>
    </row>
    <row r="610" spans="1:28" ht="15.75" customHeight="1" x14ac:dyDescent="0.25">
      <c r="A610" s="70"/>
      <c r="B610" s="71"/>
      <c r="C610" s="71"/>
      <c r="D610" s="72"/>
      <c r="E610" s="72"/>
      <c r="F610" s="70"/>
      <c r="G610" s="70"/>
      <c r="H610" s="70"/>
      <c r="I610" s="70"/>
      <c r="J610" s="70"/>
      <c r="K610" s="70"/>
      <c r="L610" s="70"/>
      <c r="M610" s="70"/>
      <c r="N610" s="70"/>
      <c r="O610" s="70"/>
      <c r="P610" s="70"/>
      <c r="Q610" s="70"/>
      <c r="R610" s="70"/>
      <c r="S610" s="70"/>
      <c r="T610" s="70"/>
      <c r="U610" s="70"/>
      <c r="V610" s="70"/>
      <c r="W610" s="70"/>
      <c r="X610" s="70"/>
      <c r="Y610" s="70"/>
      <c r="Z610" s="70"/>
      <c r="AA610" s="70"/>
      <c r="AB610" s="70"/>
    </row>
    <row r="611" spans="1:28" ht="15.75" customHeight="1" x14ac:dyDescent="0.25">
      <c r="A611" s="70"/>
      <c r="B611" s="71"/>
      <c r="C611" s="71"/>
      <c r="D611" s="72"/>
      <c r="E611" s="72"/>
      <c r="F611" s="70"/>
      <c r="G611" s="70"/>
      <c r="H611" s="70"/>
      <c r="I611" s="70"/>
      <c r="J611" s="70"/>
      <c r="K611" s="70"/>
      <c r="L611" s="70"/>
      <c r="M611" s="70"/>
      <c r="N611" s="70"/>
      <c r="O611" s="70"/>
      <c r="P611" s="70"/>
      <c r="Q611" s="70"/>
      <c r="R611" s="70"/>
      <c r="S611" s="70"/>
      <c r="T611" s="70"/>
      <c r="U611" s="70"/>
      <c r="V611" s="70"/>
      <c r="W611" s="70"/>
      <c r="X611" s="70"/>
      <c r="Y611" s="70"/>
      <c r="Z611" s="70"/>
      <c r="AA611" s="70"/>
      <c r="AB611" s="70"/>
    </row>
    <row r="612" spans="1:28" ht="15.75" customHeight="1" x14ac:dyDescent="0.25">
      <c r="A612" s="70"/>
      <c r="B612" s="71"/>
      <c r="C612" s="71"/>
      <c r="D612" s="72"/>
      <c r="E612" s="72"/>
      <c r="F612" s="70"/>
      <c r="G612" s="70"/>
      <c r="H612" s="70"/>
      <c r="I612" s="70"/>
      <c r="J612" s="70"/>
      <c r="K612" s="70"/>
      <c r="L612" s="70"/>
      <c r="M612" s="70"/>
      <c r="N612" s="70"/>
      <c r="O612" s="70"/>
      <c r="P612" s="70"/>
      <c r="Q612" s="70"/>
      <c r="R612" s="70"/>
      <c r="S612" s="70"/>
      <c r="T612" s="70"/>
      <c r="U612" s="70"/>
      <c r="V612" s="70"/>
      <c r="W612" s="70"/>
      <c r="X612" s="70"/>
      <c r="Y612" s="70"/>
      <c r="Z612" s="70"/>
      <c r="AA612" s="70"/>
      <c r="AB612" s="70"/>
    </row>
    <row r="613" spans="1:28" ht="15.75" customHeight="1" x14ac:dyDescent="0.25">
      <c r="A613" s="70"/>
      <c r="B613" s="71"/>
      <c r="C613" s="71"/>
      <c r="D613" s="72"/>
      <c r="E613" s="72"/>
      <c r="F613" s="70"/>
      <c r="G613" s="70"/>
      <c r="H613" s="70"/>
      <c r="I613" s="70"/>
      <c r="J613" s="70"/>
      <c r="K613" s="70"/>
      <c r="L613" s="70"/>
      <c r="M613" s="70"/>
      <c r="N613" s="70"/>
      <c r="O613" s="70"/>
      <c r="P613" s="70"/>
      <c r="Q613" s="70"/>
      <c r="R613" s="70"/>
      <c r="S613" s="70"/>
      <c r="T613" s="70"/>
      <c r="U613" s="70"/>
      <c r="V613" s="70"/>
      <c r="W613" s="70"/>
      <c r="X613" s="70"/>
      <c r="Y613" s="70"/>
      <c r="Z613" s="70"/>
      <c r="AA613" s="70"/>
      <c r="AB613" s="70"/>
    </row>
    <row r="614" spans="1:28" ht="15.75" customHeight="1" x14ac:dyDescent="0.25">
      <c r="A614" s="70"/>
      <c r="B614" s="71"/>
      <c r="C614" s="71"/>
      <c r="D614" s="72"/>
      <c r="E614" s="72"/>
      <c r="F614" s="70"/>
      <c r="G614" s="70"/>
      <c r="H614" s="70"/>
      <c r="I614" s="70"/>
      <c r="J614" s="70"/>
      <c r="K614" s="70"/>
      <c r="L614" s="70"/>
      <c r="M614" s="70"/>
      <c r="N614" s="70"/>
      <c r="O614" s="70"/>
      <c r="P614" s="70"/>
      <c r="Q614" s="70"/>
      <c r="R614" s="70"/>
      <c r="S614" s="70"/>
      <c r="T614" s="70"/>
      <c r="U614" s="70"/>
      <c r="V614" s="70"/>
      <c r="W614" s="70"/>
      <c r="X614" s="70"/>
      <c r="Y614" s="70"/>
      <c r="Z614" s="70"/>
      <c r="AA614" s="70"/>
      <c r="AB614" s="70"/>
    </row>
    <row r="615" spans="1:28" ht="15.75" customHeight="1" x14ac:dyDescent="0.25">
      <c r="A615" s="70"/>
      <c r="B615" s="71"/>
      <c r="C615" s="71"/>
      <c r="D615" s="72"/>
      <c r="E615" s="72"/>
      <c r="F615" s="70"/>
      <c r="G615" s="70"/>
      <c r="H615" s="70"/>
      <c r="I615" s="70"/>
      <c r="J615" s="70"/>
      <c r="K615" s="70"/>
      <c r="L615" s="70"/>
      <c r="M615" s="70"/>
      <c r="N615" s="70"/>
      <c r="O615" s="70"/>
      <c r="P615" s="70"/>
      <c r="Q615" s="70"/>
      <c r="R615" s="70"/>
      <c r="S615" s="70"/>
      <c r="T615" s="70"/>
      <c r="U615" s="70"/>
      <c r="V615" s="70"/>
      <c r="W615" s="70"/>
      <c r="X615" s="70"/>
      <c r="Y615" s="70"/>
      <c r="Z615" s="70"/>
      <c r="AA615" s="70"/>
      <c r="AB615" s="70"/>
    </row>
    <row r="616" spans="1:28" ht="15.75" customHeight="1" x14ac:dyDescent="0.25">
      <c r="A616" s="70"/>
      <c r="B616" s="71"/>
      <c r="C616" s="71"/>
      <c r="D616" s="72"/>
      <c r="E616" s="72"/>
      <c r="F616" s="70"/>
      <c r="G616" s="70"/>
      <c r="H616" s="70"/>
      <c r="I616" s="70"/>
      <c r="J616" s="70"/>
      <c r="K616" s="70"/>
      <c r="L616" s="70"/>
      <c r="M616" s="70"/>
      <c r="N616" s="70"/>
      <c r="O616" s="70"/>
      <c r="P616" s="70"/>
      <c r="Q616" s="70"/>
      <c r="R616" s="70"/>
      <c r="S616" s="70"/>
      <c r="T616" s="70"/>
      <c r="U616" s="70"/>
      <c r="V616" s="70"/>
      <c r="W616" s="70"/>
      <c r="X616" s="70"/>
      <c r="Y616" s="70"/>
      <c r="Z616" s="70"/>
      <c r="AA616" s="70"/>
      <c r="AB616" s="70"/>
    </row>
    <row r="617" spans="1:28" ht="15.75" customHeight="1" x14ac:dyDescent="0.25">
      <c r="A617" s="70"/>
      <c r="B617" s="71"/>
      <c r="C617" s="71"/>
      <c r="D617" s="72"/>
      <c r="E617" s="72"/>
      <c r="F617" s="70"/>
      <c r="G617" s="70"/>
      <c r="H617" s="70"/>
      <c r="I617" s="70"/>
      <c r="J617" s="70"/>
      <c r="K617" s="70"/>
      <c r="L617" s="70"/>
      <c r="M617" s="70"/>
      <c r="N617" s="70"/>
      <c r="O617" s="70"/>
      <c r="P617" s="70"/>
      <c r="Q617" s="70"/>
      <c r="R617" s="70"/>
      <c r="S617" s="70"/>
      <c r="T617" s="70"/>
      <c r="U617" s="70"/>
      <c r="V617" s="70"/>
      <c r="W617" s="70"/>
      <c r="X617" s="70"/>
      <c r="Y617" s="70"/>
      <c r="Z617" s="70"/>
      <c r="AA617" s="70"/>
      <c r="AB617" s="70"/>
    </row>
    <row r="618" spans="1:28" ht="15.75" customHeight="1" x14ac:dyDescent="0.25">
      <c r="A618" s="70"/>
      <c r="B618" s="71"/>
      <c r="C618" s="71"/>
      <c r="D618" s="72"/>
      <c r="E618" s="72"/>
      <c r="F618" s="70"/>
      <c r="G618" s="70"/>
      <c r="H618" s="70"/>
      <c r="I618" s="70"/>
      <c r="J618" s="70"/>
      <c r="K618" s="70"/>
      <c r="L618" s="70"/>
      <c r="M618" s="70"/>
      <c r="N618" s="70"/>
      <c r="O618" s="70"/>
      <c r="P618" s="70"/>
      <c r="Q618" s="70"/>
      <c r="R618" s="70"/>
      <c r="S618" s="70"/>
      <c r="T618" s="70"/>
      <c r="U618" s="70"/>
      <c r="V618" s="70"/>
      <c r="W618" s="70"/>
      <c r="X618" s="70"/>
      <c r="Y618" s="70"/>
      <c r="Z618" s="70"/>
      <c r="AA618" s="70"/>
      <c r="AB618" s="70"/>
    </row>
    <row r="619" spans="1:28" ht="15.75" customHeight="1" x14ac:dyDescent="0.25">
      <c r="A619" s="70"/>
      <c r="B619" s="71"/>
      <c r="C619" s="71"/>
      <c r="D619" s="72"/>
      <c r="E619" s="72"/>
      <c r="F619" s="70"/>
      <c r="G619" s="70"/>
      <c r="H619" s="70"/>
      <c r="I619" s="70"/>
      <c r="J619" s="70"/>
      <c r="K619" s="70"/>
      <c r="L619" s="70"/>
      <c r="M619" s="70"/>
      <c r="N619" s="70"/>
      <c r="O619" s="70"/>
      <c r="P619" s="70"/>
      <c r="Q619" s="70"/>
      <c r="R619" s="70"/>
      <c r="S619" s="70"/>
      <c r="T619" s="70"/>
      <c r="U619" s="70"/>
      <c r="V619" s="70"/>
      <c r="W619" s="70"/>
      <c r="X619" s="70"/>
      <c r="Y619" s="70"/>
      <c r="Z619" s="70"/>
      <c r="AA619" s="70"/>
      <c r="AB619" s="70"/>
    </row>
    <row r="620" spans="1:28" ht="15.75" customHeight="1" x14ac:dyDescent="0.25">
      <c r="A620" s="70"/>
      <c r="B620" s="71"/>
      <c r="C620" s="71"/>
      <c r="D620" s="72"/>
      <c r="E620" s="72"/>
      <c r="F620" s="70"/>
      <c r="G620" s="70"/>
      <c r="H620" s="70"/>
      <c r="I620" s="70"/>
      <c r="J620" s="70"/>
      <c r="K620" s="70"/>
      <c r="L620" s="70"/>
      <c r="M620" s="70"/>
      <c r="N620" s="70"/>
      <c r="O620" s="70"/>
      <c r="P620" s="70"/>
      <c r="Q620" s="70"/>
      <c r="R620" s="70"/>
      <c r="S620" s="70"/>
      <c r="T620" s="70"/>
      <c r="U620" s="70"/>
      <c r="V620" s="70"/>
      <c r="W620" s="70"/>
      <c r="X620" s="70"/>
      <c r="Y620" s="70"/>
      <c r="Z620" s="70"/>
      <c r="AA620" s="70"/>
      <c r="AB620" s="70"/>
    </row>
    <row r="621" spans="1:28" ht="15.75" customHeight="1" x14ac:dyDescent="0.25">
      <c r="A621" s="70"/>
      <c r="B621" s="71"/>
      <c r="C621" s="71"/>
      <c r="D621" s="72"/>
      <c r="E621" s="72"/>
      <c r="F621" s="70"/>
      <c r="G621" s="70"/>
      <c r="H621" s="70"/>
      <c r="I621" s="70"/>
      <c r="J621" s="70"/>
      <c r="K621" s="70"/>
      <c r="L621" s="70"/>
      <c r="M621" s="70"/>
      <c r="N621" s="70"/>
      <c r="O621" s="70"/>
      <c r="P621" s="70"/>
      <c r="Q621" s="70"/>
      <c r="R621" s="70"/>
      <c r="S621" s="70"/>
      <c r="T621" s="70"/>
      <c r="U621" s="70"/>
      <c r="V621" s="70"/>
      <c r="W621" s="70"/>
      <c r="X621" s="70"/>
      <c r="Y621" s="70"/>
      <c r="Z621" s="70"/>
      <c r="AA621" s="70"/>
      <c r="AB621" s="70"/>
    </row>
    <row r="622" spans="1:28" ht="15.75" customHeight="1" x14ac:dyDescent="0.25">
      <c r="A622" s="70"/>
      <c r="B622" s="71"/>
      <c r="C622" s="71"/>
      <c r="D622" s="72"/>
      <c r="E622" s="72"/>
      <c r="F622" s="70"/>
      <c r="G622" s="70"/>
      <c r="H622" s="70"/>
      <c r="I622" s="70"/>
      <c r="J622" s="70"/>
      <c r="K622" s="70"/>
      <c r="L622" s="70"/>
      <c r="M622" s="70"/>
      <c r="N622" s="70"/>
      <c r="O622" s="70"/>
      <c r="P622" s="70"/>
      <c r="Q622" s="70"/>
      <c r="R622" s="70"/>
      <c r="S622" s="70"/>
      <c r="T622" s="70"/>
      <c r="U622" s="70"/>
      <c r="V622" s="70"/>
      <c r="W622" s="70"/>
      <c r="X622" s="70"/>
      <c r="Y622" s="70"/>
      <c r="Z622" s="70"/>
      <c r="AA622" s="70"/>
      <c r="AB622" s="70"/>
    </row>
    <row r="623" spans="1:28" ht="15.75" customHeight="1" x14ac:dyDescent="0.25">
      <c r="A623" s="70"/>
      <c r="B623" s="71"/>
      <c r="C623" s="71"/>
      <c r="D623" s="72"/>
      <c r="E623" s="72"/>
      <c r="F623" s="70"/>
      <c r="G623" s="70"/>
      <c r="H623" s="70"/>
      <c r="I623" s="70"/>
      <c r="J623" s="70"/>
      <c r="K623" s="70"/>
      <c r="L623" s="70"/>
      <c r="M623" s="70"/>
      <c r="N623" s="70"/>
      <c r="O623" s="70"/>
      <c r="P623" s="70"/>
      <c r="Q623" s="70"/>
      <c r="R623" s="70"/>
      <c r="S623" s="70"/>
      <c r="T623" s="70"/>
      <c r="U623" s="70"/>
      <c r="V623" s="70"/>
      <c r="W623" s="70"/>
      <c r="X623" s="70"/>
      <c r="Y623" s="70"/>
      <c r="Z623" s="70"/>
      <c r="AA623" s="70"/>
      <c r="AB623" s="70"/>
    </row>
    <row r="624" spans="1:28" ht="15.75" customHeight="1" x14ac:dyDescent="0.25">
      <c r="A624" s="70"/>
      <c r="B624" s="71"/>
      <c r="C624" s="71"/>
      <c r="D624" s="72"/>
      <c r="E624" s="72"/>
      <c r="F624" s="70"/>
      <c r="G624" s="70"/>
      <c r="H624" s="70"/>
      <c r="I624" s="70"/>
      <c r="J624" s="70"/>
      <c r="K624" s="70"/>
      <c r="L624" s="70"/>
      <c r="M624" s="70"/>
      <c r="N624" s="70"/>
      <c r="O624" s="70"/>
      <c r="P624" s="70"/>
      <c r="Q624" s="70"/>
      <c r="R624" s="70"/>
      <c r="S624" s="70"/>
      <c r="T624" s="70"/>
      <c r="U624" s="70"/>
      <c r="V624" s="70"/>
      <c r="W624" s="70"/>
      <c r="X624" s="70"/>
      <c r="Y624" s="70"/>
      <c r="Z624" s="70"/>
      <c r="AA624" s="70"/>
      <c r="AB624" s="70"/>
    </row>
    <row r="625" spans="1:28" ht="15.75" customHeight="1" x14ac:dyDescent="0.25">
      <c r="A625" s="70"/>
      <c r="B625" s="71"/>
      <c r="C625" s="71"/>
      <c r="D625" s="72"/>
      <c r="E625" s="72"/>
      <c r="F625" s="70"/>
      <c r="G625" s="70"/>
      <c r="H625" s="70"/>
      <c r="I625" s="70"/>
      <c r="J625" s="70"/>
      <c r="K625" s="70"/>
      <c r="L625" s="70"/>
      <c r="M625" s="70"/>
      <c r="N625" s="70"/>
      <c r="O625" s="70"/>
      <c r="P625" s="70"/>
      <c r="Q625" s="70"/>
      <c r="R625" s="70"/>
      <c r="S625" s="70"/>
      <c r="T625" s="70"/>
      <c r="U625" s="70"/>
      <c r="V625" s="70"/>
      <c r="W625" s="70"/>
      <c r="X625" s="70"/>
      <c r="Y625" s="70"/>
      <c r="Z625" s="70"/>
      <c r="AA625" s="70"/>
      <c r="AB625" s="70"/>
    </row>
    <row r="626" spans="1:28" ht="15.75" customHeight="1" x14ac:dyDescent="0.25">
      <c r="A626" s="70"/>
      <c r="B626" s="71"/>
      <c r="C626" s="71"/>
      <c r="D626" s="72"/>
      <c r="E626" s="72"/>
      <c r="F626" s="70"/>
      <c r="G626" s="70"/>
      <c r="H626" s="70"/>
      <c r="I626" s="70"/>
      <c r="J626" s="70"/>
      <c r="K626" s="70"/>
      <c r="L626" s="70"/>
      <c r="M626" s="70"/>
      <c r="N626" s="70"/>
      <c r="O626" s="70"/>
      <c r="P626" s="70"/>
      <c r="Q626" s="70"/>
      <c r="R626" s="70"/>
      <c r="S626" s="70"/>
      <c r="T626" s="70"/>
      <c r="U626" s="70"/>
      <c r="V626" s="70"/>
      <c r="W626" s="70"/>
      <c r="X626" s="70"/>
      <c r="Y626" s="70"/>
      <c r="Z626" s="70"/>
      <c r="AA626" s="70"/>
      <c r="AB626" s="70"/>
    </row>
    <row r="627" spans="1:28" ht="15.75" customHeight="1" x14ac:dyDescent="0.25">
      <c r="A627" s="70"/>
      <c r="B627" s="71"/>
      <c r="C627" s="71"/>
      <c r="D627" s="72"/>
      <c r="E627" s="72"/>
      <c r="F627" s="70"/>
      <c r="G627" s="70"/>
      <c r="H627" s="70"/>
      <c r="I627" s="70"/>
      <c r="J627" s="70"/>
      <c r="K627" s="70"/>
      <c r="L627" s="70"/>
      <c r="M627" s="70"/>
      <c r="N627" s="70"/>
      <c r="O627" s="70"/>
      <c r="P627" s="70"/>
      <c r="Q627" s="70"/>
      <c r="R627" s="70"/>
      <c r="S627" s="70"/>
      <c r="T627" s="70"/>
      <c r="U627" s="70"/>
      <c r="V627" s="70"/>
      <c r="W627" s="70"/>
      <c r="X627" s="70"/>
      <c r="Y627" s="70"/>
      <c r="Z627" s="70"/>
      <c r="AA627" s="70"/>
      <c r="AB627" s="70"/>
    </row>
    <row r="628" spans="1:28" ht="15.75" customHeight="1" x14ac:dyDescent="0.25">
      <c r="A628" s="70"/>
      <c r="B628" s="71"/>
      <c r="C628" s="71"/>
      <c r="D628" s="72"/>
      <c r="E628" s="72"/>
      <c r="F628" s="70"/>
      <c r="G628" s="70"/>
      <c r="H628" s="70"/>
      <c r="I628" s="70"/>
      <c r="J628" s="70"/>
      <c r="K628" s="70"/>
      <c r="L628" s="70"/>
      <c r="M628" s="70"/>
      <c r="N628" s="70"/>
      <c r="O628" s="70"/>
      <c r="P628" s="70"/>
      <c r="Q628" s="70"/>
      <c r="R628" s="70"/>
      <c r="S628" s="70"/>
      <c r="T628" s="70"/>
      <c r="U628" s="70"/>
      <c r="V628" s="70"/>
      <c r="W628" s="70"/>
      <c r="X628" s="70"/>
      <c r="Y628" s="70"/>
      <c r="Z628" s="70"/>
      <c r="AA628" s="70"/>
      <c r="AB628" s="70"/>
    </row>
    <row r="629" spans="1:28" ht="15.75" customHeight="1" x14ac:dyDescent="0.25">
      <c r="A629" s="70"/>
      <c r="B629" s="71"/>
      <c r="C629" s="71"/>
      <c r="D629" s="72"/>
      <c r="E629" s="72"/>
      <c r="F629" s="70"/>
      <c r="G629" s="70"/>
      <c r="H629" s="70"/>
      <c r="I629" s="70"/>
      <c r="J629" s="70"/>
      <c r="K629" s="70"/>
      <c r="L629" s="70"/>
      <c r="M629" s="70"/>
      <c r="N629" s="70"/>
      <c r="O629" s="70"/>
      <c r="P629" s="70"/>
      <c r="Q629" s="70"/>
      <c r="R629" s="70"/>
      <c r="S629" s="70"/>
      <c r="T629" s="70"/>
      <c r="U629" s="70"/>
      <c r="V629" s="70"/>
      <c r="W629" s="70"/>
      <c r="X629" s="70"/>
      <c r="Y629" s="70"/>
      <c r="Z629" s="70"/>
      <c r="AA629" s="70"/>
      <c r="AB629" s="70"/>
    </row>
    <row r="630" spans="1:28" ht="15.75" customHeight="1" x14ac:dyDescent="0.25">
      <c r="A630" s="70"/>
      <c r="B630" s="71"/>
      <c r="C630" s="71"/>
      <c r="D630" s="72"/>
      <c r="E630" s="72"/>
      <c r="F630" s="70"/>
      <c r="G630" s="70"/>
      <c r="H630" s="70"/>
      <c r="I630" s="70"/>
      <c r="J630" s="70"/>
      <c r="K630" s="70"/>
      <c r="L630" s="70"/>
      <c r="M630" s="70"/>
      <c r="N630" s="70"/>
      <c r="O630" s="70"/>
      <c r="P630" s="70"/>
      <c r="Q630" s="70"/>
      <c r="R630" s="70"/>
      <c r="S630" s="70"/>
      <c r="T630" s="70"/>
      <c r="U630" s="70"/>
      <c r="V630" s="70"/>
      <c r="W630" s="70"/>
      <c r="X630" s="70"/>
      <c r="Y630" s="70"/>
      <c r="Z630" s="70"/>
      <c r="AA630" s="70"/>
      <c r="AB630" s="70"/>
    </row>
    <row r="631" spans="1:28" ht="15.75" customHeight="1" x14ac:dyDescent="0.25">
      <c r="A631" s="70"/>
      <c r="B631" s="71"/>
      <c r="C631" s="71"/>
      <c r="D631" s="72"/>
      <c r="E631" s="72"/>
      <c r="F631" s="70"/>
      <c r="G631" s="70"/>
      <c r="H631" s="70"/>
      <c r="I631" s="70"/>
      <c r="J631" s="70"/>
      <c r="K631" s="70"/>
      <c r="L631" s="70"/>
      <c r="M631" s="70"/>
      <c r="N631" s="70"/>
      <c r="O631" s="70"/>
      <c r="P631" s="70"/>
      <c r="Q631" s="70"/>
      <c r="R631" s="70"/>
      <c r="S631" s="70"/>
      <c r="T631" s="70"/>
      <c r="U631" s="70"/>
      <c r="V631" s="70"/>
      <c r="W631" s="70"/>
      <c r="X631" s="70"/>
      <c r="Y631" s="70"/>
      <c r="Z631" s="70"/>
      <c r="AA631" s="70"/>
      <c r="AB631" s="70"/>
    </row>
    <row r="632" spans="1:28" ht="15.75" customHeight="1" x14ac:dyDescent="0.25">
      <c r="A632" s="70"/>
      <c r="B632" s="71"/>
      <c r="C632" s="71"/>
      <c r="D632" s="72"/>
      <c r="E632" s="72"/>
      <c r="F632" s="70"/>
      <c r="G632" s="70"/>
      <c r="H632" s="70"/>
      <c r="I632" s="70"/>
      <c r="J632" s="70"/>
      <c r="K632" s="70"/>
      <c r="L632" s="70"/>
      <c r="M632" s="70"/>
      <c r="N632" s="70"/>
      <c r="O632" s="70"/>
      <c r="P632" s="70"/>
      <c r="Q632" s="70"/>
      <c r="R632" s="70"/>
      <c r="S632" s="70"/>
      <c r="T632" s="70"/>
      <c r="U632" s="70"/>
      <c r="V632" s="70"/>
      <c r="W632" s="70"/>
      <c r="X632" s="70"/>
      <c r="Y632" s="70"/>
      <c r="Z632" s="70"/>
      <c r="AA632" s="70"/>
      <c r="AB632" s="70"/>
    </row>
    <row r="633" spans="1:28" ht="15.75" customHeight="1" x14ac:dyDescent="0.25">
      <c r="A633" s="70"/>
      <c r="B633" s="71"/>
      <c r="C633" s="71"/>
      <c r="D633" s="72"/>
      <c r="E633" s="72"/>
      <c r="F633" s="70"/>
      <c r="G633" s="70"/>
      <c r="H633" s="70"/>
      <c r="I633" s="70"/>
      <c r="J633" s="70"/>
      <c r="K633" s="70"/>
      <c r="L633" s="70"/>
      <c r="M633" s="70"/>
      <c r="N633" s="70"/>
      <c r="O633" s="70"/>
      <c r="P633" s="70"/>
      <c r="Q633" s="70"/>
      <c r="R633" s="70"/>
      <c r="S633" s="70"/>
      <c r="T633" s="70"/>
      <c r="U633" s="70"/>
      <c r="V633" s="70"/>
      <c r="W633" s="70"/>
      <c r="X633" s="70"/>
      <c r="Y633" s="70"/>
      <c r="Z633" s="70"/>
      <c r="AA633" s="70"/>
      <c r="AB633" s="70"/>
    </row>
    <row r="634" spans="1:28" ht="15.75" customHeight="1" x14ac:dyDescent="0.25">
      <c r="A634" s="70"/>
      <c r="B634" s="71"/>
      <c r="C634" s="71"/>
      <c r="D634" s="72"/>
      <c r="E634" s="72"/>
      <c r="F634" s="70"/>
      <c r="G634" s="70"/>
      <c r="H634" s="70"/>
      <c r="I634" s="70"/>
      <c r="J634" s="70"/>
      <c r="K634" s="70"/>
      <c r="L634" s="70"/>
      <c r="M634" s="70"/>
      <c r="N634" s="70"/>
      <c r="O634" s="70"/>
      <c r="P634" s="70"/>
      <c r="Q634" s="70"/>
      <c r="R634" s="70"/>
      <c r="S634" s="70"/>
      <c r="T634" s="70"/>
      <c r="U634" s="70"/>
      <c r="V634" s="70"/>
      <c r="W634" s="70"/>
      <c r="X634" s="70"/>
      <c r="Y634" s="70"/>
      <c r="Z634" s="70"/>
      <c r="AA634" s="70"/>
      <c r="AB634" s="70"/>
    </row>
    <row r="635" spans="1:28" ht="15.75" customHeight="1" x14ac:dyDescent="0.25">
      <c r="A635" s="70"/>
      <c r="B635" s="71"/>
      <c r="C635" s="71"/>
      <c r="D635" s="72"/>
      <c r="E635" s="72"/>
      <c r="F635" s="70"/>
      <c r="G635" s="70"/>
      <c r="H635" s="70"/>
      <c r="I635" s="70"/>
      <c r="J635" s="70"/>
      <c r="K635" s="70"/>
      <c r="L635" s="70"/>
      <c r="M635" s="70"/>
      <c r="N635" s="70"/>
      <c r="O635" s="70"/>
      <c r="P635" s="70"/>
      <c r="Q635" s="70"/>
      <c r="R635" s="70"/>
      <c r="S635" s="70"/>
      <c r="T635" s="70"/>
      <c r="U635" s="70"/>
      <c r="V635" s="70"/>
      <c r="W635" s="70"/>
      <c r="X635" s="70"/>
      <c r="Y635" s="70"/>
      <c r="Z635" s="70"/>
      <c r="AA635" s="70"/>
      <c r="AB635" s="70"/>
    </row>
    <row r="636" spans="1:28" ht="15.75" customHeight="1" x14ac:dyDescent="0.25">
      <c r="A636" s="70"/>
      <c r="B636" s="71"/>
      <c r="C636" s="71"/>
      <c r="D636" s="72"/>
      <c r="E636" s="72"/>
      <c r="F636" s="70"/>
      <c r="G636" s="70"/>
      <c r="H636" s="70"/>
      <c r="I636" s="70"/>
      <c r="J636" s="70"/>
      <c r="K636" s="70"/>
      <c r="L636" s="70"/>
      <c r="M636" s="70"/>
      <c r="N636" s="70"/>
      <c r="O636" s="70"/>
      <c r="P636" s="70"/>
      <c r="Q636" s="70"/>
      <c r="R636" s="70"/>
      <c r="S636" s="70"/>
      <c r="T636" s="70"/>
      <c r="U636" s="70"/>
      <c r="V636" s="70"/>
      <c r="W636" s="70"/>
      <c r="X636" s="70"/>
      <c r="Y636" s="70"/>
      <c r="Z636" s="70"/>
      <c r="AA636" s="70"/>
      <c r="AB636" s="70"/>
    </row>
    <row r="637" spans="1:28" ht="15.75" customHeight="1" x14ac:dyDescent="0.25">
      <c r="A637" s="70"/>
      <c r="B637" s="71"/>
      <c r="C637" s="71"/>
      <c r="D637" s="72"/>
      <c r="E637" s="72"/>
      <c r="F637" s="70"/>
      <c r="G637" s="70"/>
      <c r="H637" s="70"/>
      <c r="I637" s="70"/>
      <c r="J637" s="70"/>
      <c r="K637" s="70"/>
      <c r="L637" s="70"/>
      <c r="M637" s="70"/>
      <c r="N637" s="70"/>
      <c r="O637" s="70"/>
      <c r="P637" s="70"/>
      <c r="Q637" s="70"/>
      <c r="R637" s="70"/>
      <c r="S637" s="70"/>
      <c r="T637" s="70"/>
      <c r="U637" s="70"/>
      <c r="V637" s="70"/>
      <c r="W637" s="70"/>
      <c r="X637" s="70"/>
      <c r="Y637" s="70"/>
      <c r="Z637" s="70"/>
      <c r="AA637" s="70"/>
      <c r="AB637" s="70"/>
    </row>
    <row r="638" spans="1:28" ht="15.75" customHeight="1" x14ac:dyDescent="0.25">
      <c r="A638" s="70"/>
      <c r="B638" s="71"/>
      <c r="C638" s="71"/>
      <c r="D638" s="72"/>
      <c r="E638" s="72"/>
      <c r="F638" s="70"/>
      <c r="G638" s="70"/>
      <c r="H638" s="70"/>
      <c r="I638" s="70"/>
      <c r="J638" s="70"/>
      <c r="K638" s="70"/>
      <c r="L638" s="70"/>
      <c r="M638" s="70"/>
      <c r="N638" s="70"/>
      <c r="O638" s="70"/>
      <c r="P638" s="70"/>
      <c r="Q638" s="70"/>
      <c r="R638" s="70"/>
      <c r="S638" s="70"/>
      <c r="T638" s="70"/>
      <c r="U638" s="70"/>
      <c r="V638" s="70"/>
      <c r="W638" s="70"/>
      <c r="X638" s="70"/>
      <c r="Y638" s="70"/>
      <c r="Z638" s="70"/>
      <c r="AA638" s="70"/>
      <c r="AB638" s="70"/>
    </row>
    <row r="639" spans="1:28" ht="15.75" customHeight="1" x14ac:dyDescent="0.25">
      <c r="A639" s="70"/>
      <c r="B639" s="71"/>
      <c r="C639" s="71"/>
      <c r="D639" s="72"/>
      <c r="E639" s="72"/>
      <c r="F639" s="70"/>
      <c r="G639" s="70"/>
      <c r="H639" s="70"/>
      <c r="I639" s="70"/>
      <c r="J639" s="70"/>
      <c r="K639" s="70"/>
      <c r="L639" s="70"/>
      <c r="M639" s="70"/>
      <c r="N639" s="70"/>
      <c r="O639" s="70"/>
      <c r="P639" s="70"/>
      <c r="Q639" s="70"/>
      <c r="R639" s="70"/>
      <c r="S639" s="70"/>
      <c r="T639" s="70"/>
      <c r="U639" s="70"/>
      <c r="V639" s="70"/>
      <c r="W639" s="70"/>
      <c r="X639" s="70"/>
      <c r="Y639" s="70"/>
      <c r="Z639" s="70"/>
      <c r="AA639" s="70"/>
      <c r="AB639" s="70"/>
    </row>
    <row r="640" spans="1:28" ht="15.75" customHeight="1" x14ac:dyDescent="0.25">
      <c r="A640" s="70"/>
      <c r="B640" s="71"/>
      <c r="C640" s="71"/>
      <c r="D640" s="72"/>
      <c r="E640" s="72"/>
      <c r="F640" s="70"/>
      <c r="G640" s="70"/>
      <c r="H640" s="70"/>
      <c r="I640" s="70"/>
      <c r="J640" s="70"/>
      <c r="K640" s="70"/>
      <c r="L640" s="70"/>
      <c r="M640" s="70"/>
      <c r="N640" s="70"/>
      <c r="O640" s="70"/>
      <c r="P640" s="70"/>
      <c r="Q640" s="70"/>
      <c r="R640" s="70"/>
      <c r="S640" s="70"/>
      <c r="T640" s="70"/>
      <c r="U640" s="70"/>
      <c r="V640" s="70"/>
      <c r="W640" s="70"/>
      <c r="X640" s="70"/>
      <c r="Y640" s="70"/>
      <c r="Z640" s="70"/>
      <c r="AA640" s="70"/>
      <c r="AB640" s="70"/>
    </row>
    <row r="641" spans="1:28" ht="15.75" customHeight="1" x14ac:dyDescent="0.25">
      <c r="A641" s="70"/>
      <c r="B641" s="71"/>
      <c r="C641" s="71"/>
      <c r="D641" s="72"/>
      <c r="E641" s="72"/>
      <c r="F641" s="70"/>
      <c r="G641" s="70"/>
      <c r="H641" s="70"/>
      <c r="I641" s="70"/>
      <c r="J641" s="70"/>
      <c r="K641" s="70"/>
      <c r="L641" s="70"/>
      <c r="M641" s="70"/>
      <c r="N641" s="70"/>
      <c r="O641" s="70"/>
      <c r="P641" s="70"/>
      <c r="Q641" s="70"/>
      <c r="R641" s="70"/>
      <c r="S641" s="70"/>
      <c r="T641" s="70"/>
      <c r="U641" s="70"/>
      <c r="V641" s="70"/>
      <c r="W641" s="70"/>
      <c r="X641" s="70"/>
      <c r="Y641" s="70"/>
      <c r="Z641" s="70"/>
      <c r="AA641" s="70"/>
      <c r="AB641" s="70"/>
    </row>
    <row r="642" spans="1:28" ht="15.75" customHeight="1" x14ac:dyDescent="0.25">
      <c r="A642" s="70"/>
      <c r="B642" s="71"/>
      <c r="C642" s="71"/>
      <c r="D642" s="72"/>
      <c r="E642" s="72"/>
      <c r="F642" s="70"/>
      <c r="G642" s="70"/>
      <c r="H642" s="70"/>
      <c r="I642" s="70"/>
      <c r="J642" s="70"/>
      <c r="K642" s="70"/>
      <c r="L642" s="70"/>
      <c r="M642" s="70"/>
      <c r="N642" s="70"/>
      <c r="O642" s="70"/>
      <c r="P642" s="70"/>
      <c r="Q642" s="70"/>
      <c r="R642" s="70"/>
      <c r="S642" s="70"/>
      <c r="T642" s="70"/>
      <c r="U642" s="70"/>
      <c r="V642" s="70"/>
      <c r="W642" s="70"/>
      <c r="X642" s="70"/>
      <c r="Y642" s="70"/>
      <c r="Z642" s="70"/>
      <c r="AA642" s="70"/>
      <c r="AB642" s="70"/>
    </row>
    <row r="643" spans="1:28" ht="15.75" customHeight="1" x14ac:dyDescent="0.25">
      <c r="A643" s="70"/>
      <c r="B643" s="71"/>
      <c r="C643" s="71"/>
      <c r="D643" s="72"/>
      <c r="E643" s="72"/>
      <c r="F643" s="70"/>
      <c r="G643" s="70"/>
      <c r="H643" s="70"/>
      <c r="I643" s="70"/>
      <c r="J643" s="70"/>
      <c r="K643" s="70"/>
      <c r="L643" s="70"/>
      <c r="M643" s="70"/>
      <c r="N643" s="70"/>
      <c r="O643" s="70"/>
      <c r="P643" s="70"/>
      <c r="Q643" s="70"/>
      <c r="R643" s="70"/>
      <c r="S643" s="70"/>
      <c r="T643" s="70"/>
      <c r="U643" s="70"/>
      <c r="V643" s="70"/>
      <c r="W643" s="70"/>
      <c r="X643" s="70"/>
      <c r="Y643" s="70"/>
      <c r="Z643" s="70"/>
      <c r="AA643" s="70"/>
      <c r="AB643" s="70"/>
    </row>
    <row r="644" spans="1:28" ht="15.75" customHeight="1" x14ac:dyDescent="0.25">
      <c r="A644" s="70"/>
      <c r="B644" s="71"/>
      <c r="C644" s="71"/>
      <c r="D644" s="72"/>
      <c r="E644" s="72"/>
      <c r="F644" s="70"/>
      <c r="G644" s="70"/>
      <c r="H644" s="70"/>
      <c r="I644" s="70"/>
      <c r="J644" s="70"/>
      <c r="K644" s="70"/>
      <c r="L644" s="70"/>
      <c r="M644" s="70"/>
      <c r="N644" s="70"/>
      <c r="O644" s="70"/>
      <c r="P644" s="70"/>
      <c r="Q644" s="70"/>
      <c r="R644" s="70"/>
      <c r="S644" s="70"/>
      <c r="T644" s="70"/>
      <c r="U644" s="70"/>
      <c r="V644" s="70"/>
      <c r="W644" s="70"/>
      <c r="X644" s="70"/>
      <c r="Y644" s="70"/>
      <c r="Z644" s="70"/>
      <c r="AA644" s="70"/>
      <c r="AB644" s="70"/>
    </row>
    <row r="645" spans="1:28" ht="15.75" customHeight="1" x14ac:dyDescent="0.25">
      <c r="A645" s="70"/>
      <c r="B645" s="71"/>
      <c r="C645" s="71"/>
      <c r="D645" s="72"/>
      <c r="E645" s="72"/>
      <c r="F645" s="70"/>
      <c r="G645" s="70"/>
      <c r="H645" s="70"/>
      <c r="I645" s="70"/>
      <c r="J645" s="70"/>
      <c r="K645" s="70"/>
      <c r="L645" s="70"/>
      <c r="M645" s="70"/>
      <c r="N645" s="70"/>
      <c r="O645" s="70"/>
      <c r="P645" s="70"/>
      <c r="Q645" s="70"/>
      <c r="R645" s="70"/>
      <c r="S645" s="70"/>
      <c r="T645" s="70"/>
      <c r="U645" s="70"/>
      <c r="V645" s="70"/>
      <c r="W645" s="70"/>
      <c r="X645" s="70"/>
      <c r="Y645" s="70"/>
      <c r="Z645" s="70"/>
      <c r="AA645" s="70"/>
      <c r="AB645" s="70"/>
    </row>
    <row r="646" spans="1:28" ht="15.75" customHeight="1" x14ac:dyDescent="0.25">
      <c r="A646" s="70"/>
      <c r="B646" s="71"/>
      <c r="C646" s="71"/>
      <c r="D646" s="72"/>
      <c r="E646" s="72"/>
      <c r="F646" s="70"/>
      <c r="G646" s="70"/>
      <c r="H646" s="70"/>
      <c r="I646" s="70"/>
      <c r="J646" s="70"/>
      <c r="K646" s="70"/>
      <c r="L646" s="70"/>
      <c r="M646" s="70"/>
      <c r="N646" s="70"/>
      <c r="O646" s="70"/>
      <c r="P646" s="70"/>
      <c r="Q646" s="70"/>
      <c r="R646" s="70"/>
      <c r="S646" s="70"/>
      <c r="T646" s="70"/>
      <c r="U646" s="70"/>
      <c r="V646" s="70"/>
      <c r="W646" s="70"/>
      <c r="X646" s="70"/>
      <c r="Y646" s="70"/>
      <c r="Z646" s="70"/>
      <c r="AA646" s="70"/>
      <c r="AB646" s="70"/>
    </row>
    <row r="647" spans="1:28" ht="15.75" customHeight="1" x14ac:dyDescent="0.25">
      <c r="A647" s="70"/>
      <c r="B647" s="71"/>
      <c r="C647" s="71"/>
      <c r="D647" s="72"/>
      <c r="E647" s="72"/>
      <c r="F647" s="70"/>
      <c r="G647" s="70"/>
      <c r="H647" s="70"/>
      <c r="I647" s="70"/>
      <c r="J647" s="70"/>
      <c r="K647" s="70"/>
      <c r="L647" s="70"/>
      <c r="M647" s="70"/>
      <c r="N647" s="70"/>
      <c r="O647" s="70"/>
      <c r="P647" s="70"/>
      <c r="Q647" s="70"/>
      <c r="R647" s="70"/>
      <c r="S647" s="70"/>
      <c r="T647" s="70"/>
      <c r="U647" s="70"/>
      <c r="V647" s="70"/>
      <c r="W647" s="70"/>
      <c r="X647" s="70"/>
      <c r="Y647" s="70"/>
      <c r="Z647" s="70"/>
      <c r="AA647" s="70"/>
      <c r="AB647" s="70"/>
    </row>
    <row r="648" spans="1:28" ht="15.75" customHeight="1" x14ac:dyDescent="0.25">
      <c r="A648" s="70"/>
      <c r="B648" s="71"/>
      <c r="C648" s="71"/>
      <c r="D648" s="72"/>
      <c r="E648" s="72"/>
      <c r="F648" s="70"/>
      <c r="G648" s="70"/>
      <c r="H648" s="70"/>
      <c r="I648" s="70"/>
      <c r="J648" s="70"/>
      <c r="K648" s="70"/>
      <c r="L648" s="70"/>
      <c r="M648" s="70"/>
      <c r="N648" s="70"/>
      <c r="O648" s="70"/>
      <c r="P648" s="70"/>
      <c r="Q648" s="70"/>
      <c r="R648" s="70"/>
      <c r="S648" s="70"/>
      <c r="T648" s="70"/>
      <c r="U648" s="70"/>
      <c r="V648" s="70"/>
      <c r="W648" s="70"/>
      <c r="X648" s="70"/>
      <c r="Y648" s="70"/>
      <c r="Z648" s="70"/>
      <c r="AA648" s="70"/>
      <c r="AB648" s="70"/>
    </row>
    <row r="649" spans="1:28" ht="15.75" customHeight="1" x14ac:dyDescent="0.25">
      <c r="A649" s="70"/>
      <c r="B649" s="71"/>
      <c r="C649" s="71"/>
      <c r="D649" s="72"/>
      <c r="E649" s="72"/>
      <c r="F649" s="70"/>
      <c r="G649" s="70"/>
      <c r="H649" s="70"/>
      <c r="I649" s="70"/>
      <c r="J649" s="70"/>
      <c r="K649" s="70"/>
      <c r="L649" s="70"/>
      <c r="M649" s="70"/>
      <c r="N649" s="70"/>
      <c r="O649" s="70"/>
      <c r="P649" s="70"/>
      <c r="Q649" s="70"/>
      <c r="R649" s="70"/>
      <c r="S649" s="70"/>
      <c r="T649" s="70"/>
      <c r="U649" s="70"/>
      <c r="V649" s="70"/>
      <c r="W649" s="70"/>
      <c r="X649" s="70"/>
      <c r="Y649" s="70"/>
      <c r="Z649" s="70"/>
      <c r="AA649" s="70"/>
      <c r="AB649" s="70"/>
    </row>
    <row r="650" spans="1:28" ht="15.75" customHeight="1" x14ac:dyDescent="0.25">
      <c r="A650" s="70"/>
      <c r="B650" s="71"/>
      <c r="C650" s="71"/>
      <c r="D650" s="72"/>
      <c r="E650" s="72"/>
      <c r="F650" s="70"/>
      <c r="G650" s="70"/>
      <c r="H650" s="70"/>
      <c r="I650" s="70"/>
      <c r="J650" s="70"/>
      <c r="K650" s="70"/>
      <c r="L650" s="70"/>
      <c r="M650" s="70"/>
      <c r="N650" s="70"/>
      <c r="O650" s="70"/>
      <c r="P650" s="70"/>
      <c r="Q650" s="70"/>
      <c r="R650" s="70"/>
      <c r="S650" s="70"/>
      <c r="T650" s="70"/>
      <c r="U650" s="70"/>
      <c r="V650" s="70"/>
      <c r="W650" s="70"/>
      <c r="X650" s="70"/>
      <c r="Y650" s="70"/>
      <c r="Z650" s="70"/>
      <c r="AA650" s="70"/>
      <c r="AB650" s="70"/>
    </row>
    <row r="651" spans="1:28" ht="15.75" customHeight="1" x14ac:dyDescent="0.25">
      <c r="A651" s="70"/>
      <c r="B651" s="71"/>
      <c r="C651" s="71"/>
      <c r="D651" s="72"/>
      <c r="E651" s="72"/>
      <c r="F651" s="70"/>
      <c r="G651" s="70"/>
      <c r="H651" s="70"/>
      <c r="I651" s="70"/>
      <c r="J651" s="70"/>
      <c r="K651" s="70"/>
      <c r="L651" s="70"/>
      <c r="M651" s="70"/>
      <c r="N651" s="70"/>
      <c r="O651" s="70"/>
      <c r="P651" s="70"/>
      <c r="Q651" s="70"/>
      <c r="R651" s="70"/>
      <c r="S651" s="70"/>
      <c r="T651" s="70"/>
      <c r="U651" s="70"/>
      <c r="V651" s="70"/>
      <c r="W651" s="70"/>
      <c r="X651" s="70"/>
      <c r="Y651" s="70"/>
      <c r="Z651" s="70"/>
      <c r="AA651" s="70"/>
      <c r="AB651" s="70"/>
    </row>
    <row r="652" spans="1:28" ht="15.75" customHeight="1" x14ac:dyDescent="0.25">
      <c r="A652" s="70"/>
      <c r="B652" s="71"/>
      <c r="C652" s="71"/>
      <c r="D652" s="72"/>
      <c r="E652" s="72"/>
      <c r="F652" s="70"/>
      <c r="G652" s="70"/>
      <c r="H652" s="70"/>
      <c r="I652" s="70"/>
      <c r="J652" s="70"/>
      <c r="K652" s="70"/>
      <c r="L652" s="70"/>
      <c r="M652" s="70"/>
      <c r="N652" s="70"/>
      <c r="O652" s="70"/>
      <c r="P652" s="70"/>
      <c r="Q652" s="70"/>
      <c r="R652" s="70"/>
      <c r="S652" s="70"/>
      <c r="T652" s="70"/>
      <c r="U652" s="70"/>
      <c r="V652" s="70"/>
      <c r="W652" s="70"/>
      <c r="X652" s="70"/>
      <c r="Y652" s="70"/>
      <c r="Z652" s="70"/>
      <c r="AA652" s="70"/>
      <c r="AB652" s="70"/>
    </row>
    <row r="653" spans="1:28" ht="15.75" customHeight="1" x14ac:dyDescent="0.25">
      <c r="A653" s="70"/>
      <c r="B653" s="71"/>
      <c r="C653" s="71"/>
      <c r="D653" s="72"/>
      <c r="E653" s="72"/>
      <c r="F653" s="70"/>
      <c r="G653" s="70"/>
      <c r="H653" s="70"/>
      <c r="I653" s="70"/>
      <c r="J653" s="70"/>
      <c r="K653" s="70"/>
      <c r="L653" s="70"/>
      <c r="M653" s="70"/>
      <c r="N653" s="70"/>
      <c r="O653" s="70"/>
      <c r="P653" s="70"/>
      <c r="Q653" s="70"/>
      <c r="R653" s="70"/>
      <c r="S653" s="70"/>
      <c r="T653" s="70"/>
      <c r="U653" s="70"/>
      <c r="V653" s="70"/>
      <c r="W653" s="70"/>
      <c r="X653" s="70"/>
      <c r="Y653" s="70"/>
      <c r="Z653" s="70"/>
      <c r="AA653" s="70"/>
      <c r="AB653" s="70"/>
    </row>
    <row r="654" spans="1:28" ht="15.75" customHeight="1" x14ac:dyDescent="0.25">
      <c r="A654" s="70"/>
      <c r="B654" s="71"/>
      <c r="C654" s="71"/>
      <c r="D654" s="72"/>
      <c r="E654" s="72"/>
      <c r="F654" s="70"/>
      <c r="G654" s="70"/>
      <c r="H654" s="70"/>
      <c r="I654" s="70"/>
      <c r="J654" s="70"/>
      <c r="K654" s="70"/>
      <c r="L654" s="70"/>
      <c r="M654" s="70"/>
      <c r="N654" s="70"/>
      <c r="O654" s="70"/>
      <c r="P654" s="70"/>
      <c r="Q654" s="70"/>
      <c r="R654" s="70"/>
      <c r="S654" s="70"/>
      <c r="T654" s="70"/>
      <c r="U654" s="70"/>
      <c r="V654" s="70"/>
      <c r="W654" s="70"/>
      <c r="X654" s="70"/>
      <c r="Y654" s="70"/>
      <c r="Z654" s="70"/>
      <c r="AA654" s="70"/>
      <c r="AB654" s="70"/>
    </row>
    <row r="655" spans="1:28" ht="15.75" customHeight="1" x14ac:dyDescent="0.25">
      <c r="A655" s="70"/>
      <c r="B655" s="71"/>
      <c r="C655" s="71"/>
      <c r="D655" s="72"/>
      <c r="E655" s="72"/>
      <c r="F655" s="70"/>
      <c r="G655" s="70"/>
      <c r="H655" s="70"/>
      <c r="I655" s="70"/>
      <c r="J655" s="70"/>
      <c r="K655" s="70"/>
      <c r="L655" s="70"/>
      <c r="M655" s="70"/>
      <c r="N655" s="70"/>
      <c r="O655" s="70"/>
      <c r="P655" s="70"/>
      <c r="Q655" s="70"/>
      <c r="R655" s="70"/>
      <c r="S655" s="70"/>
      <c r="T655" s="70"/>
      <c r="U655" s="70"/>
      <c r="V655" s="70"/>
      <c r="W655" s="70"/>
      <c r="X655" s="70"/>
      <c r="Y655" s="70"/>
      <c r="Z655" s="70"/>
      <c r="AA655" s="70"/>
      <c r="AB655" s="70"/>
    </row>
    <row r="656" spans="1:28" ht="15.75" customHeight="1" x14ac:dyDescent="0.25">
      <c r="A656" s="70"/>
      <c r="B656" s="71"/>
      <c r="C656" s="71"/>
      <c r="D656" s="72"/>
      <c r="E656" s="72"/>
      <c r="F656" s="70"/>
      <c r="G656" s="70"/>
      <c r="H656" s="70"/>
      <c r="I656" s="70"/>
      <c r="J656" s="70"/>
      <c r="K656" s="70"/>
      <c r="L656" s="70"/>
      <c r="M656" s="70"/>
      <c r="N656" s="70"/>
      <c r="O656" s="70"/>
      <c r="P656" s="70"/>
      <c r="Q656" s="70"/>
      <c r="R656" s="70"/>
      <c r="S656" s="70"/>
      <c r="T656" s="70"/>
      <c r="U656" s="70"/>
      <c r="V656" s="70"/>
      <c r="W656" s="70"/>
      <c r="X656" s="70"/>
      <c r="Y656" s="70"/>
      <c r="Z656" s="70"/>
      <c r="AA656" s="70"/>
      <c r="AB656" s="70"/>
    </row>
    <row r="657" spans="1:28" ht="15.75" customHeight="1" x14ac:dyDescent="0.25">
      <c r="A657" s="70"/>
      <c r="B657" s="71"/>
      <c r="C657" s="71"/>
      <c r="D657" s="72"/>
      <c r="E657" s="72"/>
      <c r="F657" s="70"/>
      <c r="G657" s="70"/>
      <c r="H657" s="70"/>
      <c r="I657" s="70"/>
      <c r="J657" s="70"/>
      <c r="K657" s="70"/>
      <c r="L657" s="70"/>
      <c r="M657" s="70"/>
      <c r="N657" s="70"/>
      <c r="O657" s="70"/>
      <c r="P657" s="70"/>
      <c r="Q657" s="70"/>
      <c r="R657" s="70"/>
      <c r="S657" s="70"/>
      <c r="T657" s="70"/>
      <c r="U657" s="70"/>
      <c r="V657" s="70"/>
      <c r="W657" s="70"/>
      <c r="X657" s="70"/>
      <c r="Y657" s="70"/>
      <c r="Z657" s="70"/>
      <c r="AA657" s="70"/>
      <c r="AB657" s="70"/>
    </row>
    <row r="658" spans="1:28" ht="15.75" customHeight="1" x14ac:dyDescent="0.25">
      <c r="A658" s="70"/>
      <c r="B658" s="71"/>
      <c r="C658" s="71"/>
      <c r="D658" s="72"/>
      <c r="E658" s="72"/>
      <c r="F658" s="70"/>
      <c r="G658" s="70"/>
      <c r="H658" s="70"/>
      <c r="I658" s="70"/>
      <c r="J658" s="70"/>
      <c r="K658" s="70"/>
      <c r="L658" s="70"/>
      <c r="M658" s="70"/>
      <c r="N658" s="70"/>
      <c r="O658" s="70"/>
      <c r="P658" s="70"/>
      <c r="Q658" s="70"/>
      <c r="R658" s="70"/>
      <c r="S658" s="70"/>
      <c r="T658" s="70"/>
      <c r="U658" s="70"/>
      <c r="V658" s="70"/>
      <c r="W658" s="70"/>
      <c r="X658" s="70"/>
      <c r="Y658" s="70"/>
      <c r="Z658" s="70"/>
      <c r="AA658" s="70"/>
      <c r="AB658" s="70"/>
    </row>
    <row r="659" spans="1:28" ht="15.75" customHeight="1" x14ac:dyDescent="0.25">
      <c r="A659" s="70"/>
      <c r="B659" s="71"/>
      <c r="C659" s="71"/>
      <c r="D659" s="72"/>
      <c r="E659" s="72"/>
      <c r="F659" s="70"/>
      <c r="G659" s="70"/>
      <c r="H659" s="70"/>
      <c r="I659" s="70"/>
      <c r="J659" s="70"/>
      <c r="K659" s="70"/>
      <c r="L659" s="70"/>
      <c r="M659" s="70"/>
      <c r="N659" s="70"/>
      <c r="O659" s="70"/>
      <c r="P659" s="70"/>
      <c r="Q659" s="70"/>
      <c r="R659" s="70"/>
      <c r="S659" s="70"/>
      <c r="T659" s="70"/>
      <c r="U659" s="70"/>
      <c r="V659" s="70"/>
      <c r="W659" s="70"/>
      <c r="X659" s="70"/>
      <c r="Y659" s="70"/>
      <c r="Z659" s="70"/>
      <c r="AA659" s="70"/>
      <c r="AB659" s="70"/>
    </row>
    <row r="660" spans="1:28" ht="15.75" customHeight="1" x14ac:dyDescent="0.25">
      <c r="A660" s="70"/>
      <c r="B660" s="71"/>
      <c r="C660" s="71"/>
      <c r="D660" s="72"/>
      <c r="E660" s="72"/>
      <c r="F660" s="70"/>
      <c r="G660" s="70"/>
      <c r="H660" s="70"/>
      <c r="I660" s="70"/>
      <c r="J660" s="70"/>
      <c r="K660" s="70"/>
      <c r="L660" s="70"/>
      <c r="M660" s="70"/>
      <c r="N660" s="70"/>
      <c r="O660" s="70"/>
      <c r="P660" s="70"/>
      <c r="Q660" s="70"/>
      <c r="R660" s="70"/>
      <c r="S660" s="70"/>
      <c r="T660" s="70"/>
      <c r="U660" s="70"/>
      <c r="V660" s="70"/>
      <c r="W660" s="70"/>
      <c r="X660" s="70"/>
      <c r="Y660" s="70"/>
      <c r="Z660" s="70"/>
      <c r="AA660" s="70"/>
      <c r="AB660" s="70"/>
    </row>
    <row r="661" spans="1:28" ht="15.75" customHeight="1" x14ac:dyDescent="0.25">
      <c r="A661" s="70"/>
      <c r="B661" s="71"/>
      <c r="C661" s="71"/>
      <c r="D661" s="72"/>
      <c r="E661" s="72"/>
      <c r="F661" s="70"/>
      <c r="G661" s="70"/>
      <c r="H661" s="70"/>
      <c r="I661" s="70"/>
      <c r="J661" s="70"/>
      <c r="K661" s="70"/>
      <c r="L661" s="70"/>
      <c r="M661" s="70"/>
      <c r="N661" s="70"/>
      <c r="O661" s="70"/>
      <c r="P661" s="70"/>
      <c r="Q661" s="70"/>
      <c r="R661" s="70"/>
      <c r="S661" s="70"/>
      <c r="T661" s="70"/>
      <c r="U661" s="70"/>
      <c r="V661" s="70"/>
      <c r="W661" s="70"/>
      <c r="X661" s="70"/>
      <c r="Y661" s="70"/>
      <c r="Z661" s="70"/>
      <c r="AA661" s="70"/>
      <c r="AB661" s="70"/>
    </row>
    <row r="662" spans="1:28" ht="15.75" customHeight="1" x14ac:dyDescent="0.25">
      <c r="A662" s="70"/>
      <c r="B662" s="71"/>
      <c r="C662" s="71"/>
      <c r="D662" s="72"/>
      <c r="E662" s="72"/>
      <c r="F662" s="70"/>
      <c r="G662" s="70"/>
      <c r="H662" s="70"/>
      <c r="I662" s="70"/>
      <c r="J662" s="70"/>
      <c r="K662" s="70"/>
      <c r="L662" s="70"/>
      <c r="M662" s="70"/>
      <c r="N662" s="70"/>
      <c r="O662" s="70"/>
      <c r="P662" s="70"/>
      <c r="Q662" s="70"/>
      <c r="R662" s="70"/>
      <c r="S662" s="70"/>
      <c r="T662" s="70"/>
      <c r="U662" s="70"/>
      <c r="V662" s="70"/>
      <c r="W662" s="70"/>
      <c r="X662" s="70"/>
      <c r="Y662" s="70"/>
      <c r="Z662" s="70"/>
      <c r="AA662" s="70"/>
      <c r="AB662" s="70"/>
    </row>
    <row r="663" spans="1:28" ht="15.75" customHeight="1" x14ac:dyDescent="0.25">
      <c r="A663" s="70"/>
      <c r="B663" s="71"/>
      <c r="C663" s="71"/>
      <c r="D663" s="72"/>
      <c r="E663" s="72"/>
      <c r="F663" s="70"/>
      <c r="G663" s="70"/>
      <c r="H663" s="70"/>
      <c r="I663" s="70"/>
      <c r="J663" s="70"/>
      <c r="K663" s="70"/>
      <c r="L663" s="70"/>
      <c r="M663" s="70"/>
      <c r="N663" s="70"/>
      <c r="O663" s="70"/>
      <c r="P663" s="70"/>
      <c r="Q663" s="70"/>
      <c r="R663" s="70"/>
      <c r="S663" s="70"/>
      <c r="T663" s="70"/>
      <c r="U663" s="70"/>
      <c r="V663" s="70"/>
      <c r="W663" s="70"/>
      <c r="X663" s="70"/>
      <c r="Y663" s="70"/>
      <c r="Z663" s="70"/>
      <c r="AA663" s="70"/>
      <c r="AB663" s="70"/>
    </row>
    <row r="664" spans="1:28" ht="15.75" customHeight="1" x14ac:dyDescent="0.25">
      <c r="A664" s="70"/>
      <c r="B664" s="71"/>
      <c r="C664" s="71"/>
      <c r="D664" s="72"/>
      <c r="E664" s="72"/>
      <c r="F664" s="70"/>
      <c r="G664" s="70"/>
      <c r="H664" s="70"/>
      <c r="I664" s="70"/>
      <c r="J664" s="70"/>
      <c r="K664" s="70"/>
      <c r="L664" s="70"/>
      <c r="M664" s="70"/>
      <c r="N664" s="70"/>
      <c r="O664" s="70"/>
      <c r="P664" s="70"/>
      <c r="Q664" s="70"/>
      <c r="R664" s="70"/>
      <c r="S664" s="70"/>
      <c r="T664" s="70"/>
      <c r="U664" s="70"/>
      <c r="V664" s="70"/>
      <c r="W664" s="70"/>
      <c r="X664" s="70"/>
      <c r="Y664" s="70"/>
      <c r="Z664" s="70"/>
      <c r="AA664" s="70"/>
      <c r="AB664" s="70"/>
    </row>
    <row r="665" spans="1:28" ht="15.75" customHeight="1" x14ac:dyDescent="0.25">
      <c r="A665" s="70"/>
      <c r="B665" s="71"/>
      <c r="C665" s="71"/>
      <c r="D665" s="72"/>
      <c r="E665" s="72"/>
      <c r="F665" s="70"/>
      <c r="G665" s="70"/>
      <c r="H665" s="70"/>
      <c r="I665" s="70"/>
      <c r="J665" s="70"/>
      <c r="K665" s="70"/>
      <c r="L665" s="70"/>
      <c r="M665" s="70"/>
      <c r="N665" s="70"/>
      <c r="O665" s="70"/>
      <c r="P665" s="70"/>
      <c r="Q665" s="70"/>
      <c r="R665" s="70"/>
      <c r="S665" s="70"/>
      <c r="T665" s="70"/>
      <c r="U665" s="70"/>
      <c r="V665" s="70"/>
      <c r="W665" s="70"/>
      <c r="X665" s="70"/>
      <c r="Y665" s="70"/>
      <c r="Z665" s="70"/>
      <c r="AA665" s="70"/>
      <c r="AB665" s="70"/>
    </row>
    <row r="666" spans="1:28" ht="15.75" customHeight="1" x14ac:dyDescent="0.25">
      <c r="A666" s="70"/>
      <c r="B666" s="71"/>
      <c r="C666" s="71"/>
      <c r="D666" s="72"/>
      <c r="E666" s="72"/>
      <c r="F666" s="70"/>
      <c r="G666" s="70"/>
      <c r="H666" s="70"/>
      <c r="I666" s="70"/>
      <c r="J666" s="70"/>
      <c r="K666" s="70"/>
      <c r="L666" s="70"/>
      <c r="M666" s="70"/>
      <c r="N666" s="70"/>
      <c r="O666" s="70"/>
      <c r="P666" s="70"/>
      <c r="Q666" s="70"/>
      <c r="R666" s="70"/>
      <c r="S666" s="70"/>
      <c r="T666" s="70"/>
      <c r="U666" s="70"/>
      <c r="V666" s="70"/>
      <c r="W666" s="70"/>
      <c r="X666" s="70"/>
      <c r="Y666" s="70"/>
      <c r="Z666" s="70"/>
      <c r="AA666" s="70"/>
      <c r="AB666" s="70"/>
    </row>
    <row r="667" spans="1:28" ht="15.75" customHeight="1" x14ac:dyDescent="0.25">
      <c r="A667" s="70"/>
      <c r="B667" s="71"/>
      <c r="C667" s="71"/>
      <c r="D667" s="72"/>
      <c r="E667" s="72"/>
      <c r="F667" s="70"/>
      <c r="G667" s="70"/>
      <c r="H667" s="70"/>
      <c r="I667" s="70"/>
      <c r="J667" s="70"/>
      <c r="K667" s="70"/>
      <c r="L667" s="70"/>
      <c r="M667" s="70"/>
      <c r="N667" s="70"/>
      <c r="O667" s="70"/>
      <c r="P667" s="70"/>
      <c r="Q667" s="70"/>
      <c r="R667" s="70"/>
      <c r="S667" s="70"/>
      <c r="T667" s="70"/>
      <c r="U667" s="70"/>
      <c r="V667" s="70"/>
      <c r="W667" s="70"/>
      <c r="X667" s="70"/>
      <c r="Y667" s="70"/>
      <c r="Z667" s="70"/>
      <c r="AA667" s="70"/>
      <c r="AB667" s="70"/>
    </row>
    <row r="668" spans="1:28" ht="15.75" customHeight="1" x14ac:dyDescent="0.25">
      <c r="A668" s="70"/>
      <c r="B668" s="71"/>
      <c r="C668" s="71"/>
      <c r="D668" s="72"/>
      <c r="E668" s="72"/>
      <c r="F668" s="70"/>
      <c r="G668" s="70"/>
      <c r="H668" s="70"/>
      <c r="I668" s="70"/>
      <c r="J668" s="70"/>
      <c r="K668" s="70"/>
      <c r="L668" s="70"/>
      <c r="M668" s="70"/>
      <c r="N668" s="70"/>
      <c r="O668" s="70"/>
      <c r="P668" s="70"/>
      <c r="Q668" s="70"/>
      <c r="R668" s="70"/>
      <c r="S668" s="70"/>
      <c r="T668" s="70"/>
      <c r="U668" s="70"/>
      <c r="V668" s="70"/>
      <c r="W668" s="70"/>
      <c r="X668" s="70"/>
      <c r="Y668" s="70"/>
      <c r="Z668" s="70"/>
      <c r="AA668" s="70"/>
      <c r="AB668" s="70"/>
    </row>
    <row r="669" spans="1:28" ht="15.75" customHeight="1" x14ac:dyDescent="0.25">
      <c r="A669" s="70"/>
      <c r="B669" s="71"/>
      <c r="C669" s="71"/>
      <c r="D669" s="72"/>
      <c r="E669" s="72"/>
      <c r="F669" s="70"/>
      <c r="G669" s="70"/>
      <c r="H669" s="70"/>
      <c r="I669" s="70"/>
      <c r="J669" s="70"/>
      <c r="K669" s="70"/>
      <c r="L669" s="70"/>
      <c r="M669" s="70"/>
      <c r="N669" s="70"/>
      <c r="O669" s="70"/>
      <c r="P669" s="70"/>
      <c r="Q669" s="70"/>
      <c r="R669" s="70"/>
      <c r="S669" s="70"/>
      <c r="T669" s="70"/>
      <c r="U669" s="70"/>
      <c r="V669" s="70"/>
      <c r="W669" s="70"/>
      <c r="X669" s="70"/>
      <c r="Y669" s="70"/>
      <c r="Z669" s="70"/>
      <c r="AA669" s="70"/>
      <c r="AB669" s="70"/>
    </row>
    <row r="670" spans="1:28" ht="15.75" customHeight="1" x14ac:dyDescent="0.25">
      <c r="A670" s="70"/>
      <c r="B670" s="71"/>
      <c r="C670" s="71"/>
      <c r="D670" s="72"/>
      <c r="E670" s="72"/>
      <c r="F670" s="70"/>
      <c r="G670" s="70"/>
      <c r="H670" s="70"/>
      <c r="I670" s="70"/>
      <c r="J670" s="70"/>
      <c r="K670" s="70"/>
      <c r="L670" s="70"/>
      <c r="M670" s="70"/>
      <c r="N670" s="70"/>
      <c r="O670" s="70"/>
      <c r="P670" s="70"/>
      <c r="Q670" s="70"/>
      <c r="R670" s="70"/>
      <c r="S670" s="70"/>
      <c r="T670" s="70"/>
      <c r="U670" s="70"/>
      <c r="V670" s="70"/>
      <c r="W670" s="70"/>
      <c r="X670" s="70"/>
      <c r="Y670" s="70"/>
      <c r="Z670" s="70"/>
      <c r="AA670" s="70"/>
      <c r="AB670" s="70"/>
    </row>
    <row r="671" spans="1:28" ht="15.75" customHeight="1" x14ac:dyDescent="0.25">
      <c r="A671" s="70"/>
      <c r="B671" s="71"/>
      <c r="C671" s="71"/>
      <c r="D671" s="72"/>
      <c r="E671" s="72"/>
      <c r="F671" s="70"/>
      <c r="G671" s="70"/>
      <c r="H671" s="70"/>
      <c r="I671" s="70"/>
      <c r="J671" s="70"/>
      <c r="K671" s="70"/>
      <c r="L671" s="70"/>
      <c r="M671" s="70"/>
      <c r="N671" s="70"/>
      <c r="O671" s="70"/>
      <c r="P671" s="70"/>
      <c r="Q671" s="70"/>
      <c r="R671" s="70"/>
      <c r="S671" s="70"/>
      <c r="T671" s="70"/>
      <c r="U671" s="70"/>
      <c r="V671" s="70"/>
      <c r="W671" s="70"/>
      <c r="X671" s="70"/>
      <c r="Y671" s="70"/>
      <c r="Z671" s="70"/>
      <c r="AA671" s="70"/>
      <c r="AB671" s="70"/>
    </row>
    <row r="672" spans="1:28" ht="15.75" customHeight="1" x14ac:dyDescent="0.25">
      <c r="A672" s="70"/>
      <c r="B672" s="71"/>
      <c r="C672" s="71"/>
      <c r="D672" s="72"/>
      <c r="E672" s="72"/>
      <c r="F672" s="70"/>
      <c r="G672" s="70"/>
      <c r="H672" s="70"/>
      <c r="I672" s="70"/>
      <c r="J672" s="70"/>
      <c r="K672" s="70"/>
      <c r="L672" s="70"/>
      <c r="M672" s="70"/>
      <c r="N672" s="70"/>
      <c r="O672" s="70"/>
      <c r="P672" s="70"/>
      <c r="Q672" s="70"/>
      <c r="R672" s="70"/>
      <c r="S672" s="70"/>
      <c r="T672" s="70"/>
      <c r="U672" s="70"/>
      <c r="V672" s="70"/>
      <c r="W672" s="70"/>
      <c r="X672" s="70"/>
      <c r="Y672" s="70"/>
      <c r="Z672" s="70"/>
      <c r="AA672" s="70"/>
      <c r="AB672" s="70"/>
    </row>
    <row r="673" spans="1:28" ht="15.75" customHeight="1" x14ac:dyDescent="0.25">
      <c r="A673" s="70"/>
      <c r="B673" s="71"/>
      <c r="C673" s="71"/>
      <c r="D673" s="72"/>
      <c r="E673" s="72"/>
      <c r="F673" s="70"/>
      <c r="G673" s="70"/>
      <c r="H673" s="70"/>
      <c r="I673" s="70"/>
      <c r="J673" s="70"/>
      <c r="K673" s="70"/>
      <c r="L673" s="70"/>
      <c r="M673" s="70"/>
      <c r="N673" s="70"/>
      <c r="O673" s="70"/>
      <c r="P673" s="70"/>
      <c r="Q673" s="70"/>
      <c r="R673" s="70"/>
      <c r="S673" s="70"/>
      <c r="T673" s="70"/>
      <c r="U673" s="70"/>
      <c r="V673" s="70"/>
      <c r="W673" s="70"/>
      <c r="X673" s="70"/>
      <c r="Y673" s="70"/>
      <c r="Z673" s="70"/>
      <c r="AA673" s="70"/>
      <c r="AB673" s="70"/>
    </row>
    <row r="674" spans="1:28" ht="15.75" customHeight="1" x14ac:dyDescent="0.25">
      <c r="A674" s="70"/>
      <c r="B674" s="71"/>
      <c r="C674" s="71"/>
      <c r="D674" s="72"/>
      <c r="E674" s="72"/>
      <c r="F674" s="70"/>
      <c r="G674" s="70"/>
      <c r="H674" s="70"/>
      <c r="I674" s="70"/>
      <c r="J674" s="70"/>
      <c r="K674" s="70"/>
      <c r="L674" s="70"/>
      <c r="M674" s="70"/>
      <c r="N674" s="70"/>
      <c r="O674" s="70"/>
      <c r="P674" s="70"/>
      <c r="Q674" s="70"/>
      <c r="R674" s="70"/>
      <c r="S674" s="70"/>
      <c r="T674" s="70"/>
      <c r="U674" s="70"/>
      <c r="V674" s="70"/>
      <c r="W674" s="70"/>
      <c r="X674" s="70"/>
      <c r="Y674" s="70"/>
      <c r="Z674" s="70"/>
      <c r="AA674" s="70"/>
      <c r="AB674" s="70"/>
    </row>
    <row r="675" spans="1:28" ht="15.75" customHeight="1" x14ac:dyDescent="0.25">
      <c r="A675" s="70"/>
      <c r="B675" s="71"/>
      <c r="C675" s="71"/>
      <c r="D675" s="72"/>
      <c r="E675" s="72"/>
      <c r="F675" s="70"/>
      <c r="G675" s="70"/>
      <c r="H675" s="70"/>
      <c r="I675" s="70"/>
      <c r="J675" s="70"/>
      <c r="K675" s="70"/>
      <c r="L675" s="70"/>
      <c r="M675" s="70"/>
      <c r="N675" s="70"/>
      <c r="O675" s="70"/>
      <c r="P675" s="70"/>
      <c r="Q675" s="70"/>
      <c r="R675" s="70"/>
      <c r="S675" s="70"/>
      <c r="T675" s="70"/>
      <c r="U675" s="70"/>
      <c r="V675" s="70"/>
      <c r="W675" s="70"/>
      <c r="X675" s="70"/>
      <c r="Y675" s="70"/>
      <c r="Z675" s="70"/>
      <c r="AA675" s="70"/>
      <c r="AB675" s="70"/>
    </row>
    <row r="676" spans="1:28" ht="15.75" customHeight="1" x14ac:dyDescent="0.25">
      <c r="A676" s="70"/>
      <c r="B676" s="71"/>
      <c r="C676" s="71"/>
      <c r="D676" s="72"/>
      <c r="E676" s="72"/>
      <c r="F676" s="70"/>
      <c r="G676" s="70"/>
      <c r="H676" s="70"/>
      <c r="I676" s="70"/>
      <c r="J676" s="70"/>
      <c r="K676" s="70"/>
      <c r="L676" s="70"/>
      <c r="M676" s="70"/>
      <c r="N676" s="70"/>
      <c r="O676" s="70"/>
      <c r="P676" s="70"/>
      <c r="Q676" s="70"/>
      <c r="R676" s="70"/>
      <c r="S676" s="70"/>
      <c r="T676" s="70"/>
      <c r="U676" s="70"/>
      <c r="V676" s="70"/>
      <c r="W676" s="70"/>
      <c r="X676" s="70"/>
      <c r="Y676" s="70"/>
      <c r="Z676" s="70"/>
      <c r="AA676" s="70"/>
      <c r="AB676" s="70"/>
    </row>
    <row r="677" spans="1:28" ht="15.75" customHeight="1" x14ac:dyDescent="0.25">
      <c r="A677" s="70"/>
      <c r="B677" s="71"/>
      <c r="C677" s="71"/>
      <c r="D677" s="72"/>
      <c r="E677" s="72"/>
      <c r="F677" s="70"/>
      <c r="G677" s="70"/>
      <c r="H677" s="70"/>
      <c r="I677" s="70"/>
      <c r="J677" s="70"/>
      <c r="K677" s="70"/>
      <c r="L677" s="70"/>
      <c r="M677" s="70"/>
      <c r="N677" s="70"/>
      <c r="O677" s="70"/>
      <c r="P677" s="70"/>
      <c r="Q677" s="70"/>
      <c r="R677" s="70"/>
      <c r="S677" s="70"/>
      <c r="T677" s="70"/>
      <c r="U677" s="70"/>
      <c r="V677" s="70"/>
      <c r="W677" s="70"/>
      <c r="X677" s="70"/>
      <c r="Y677" s="70"/>
      <c r="Z677" s="70"/>
      <c r="AA677" s="70"/>
      <c r="AB677" s="70"/>
    </row>
    <row r="678" spans="1:28" ht="15.75" customHeight="1" x14ac:dyDescent="0.25">
      <c r="A678" s="70"/>
      <c r="B678" s="71"/>
      <c r="C678" s="71"/>
      <c r="D678" s="72"/>
      <c r="E678" s="72"/>
      <c r="F678" s="70"/>
      <c r="G678" s="70"/>
      <c r="H678" s="70"/>
      <c r="I678" s="70"/>
      <c r="J678" s="70"/>
      <c r="K678" s="70"/>
      <c r="L678" s="70"/>
      <c r="M678" s="70"/>
      <c r="N678" s="70"/>
      <c r="O678" s="70"/>
      <c r="P678" s="70"/>
      <c r="Q678" s="70"/>
      <c r="R678" s="70"/>
      <c r="S678" s="70"/>
      <c r="T678" s="70"/>
      <c r="U678" s="70"/>
      <c r="V678" s="70"/>
      <c r="W678" s="70"/>
      <c r="X678" s="70"/>
      <c r="Y678" s="70"/>
      <c r="Z678" s="70"/>
      <c r="AA678" s="70"/>
      <c r="AB678" s="70"/>
    </row>
    <row r="679" spans="1:28" ht="15.75" customHeight="1" x14ac:dyDescent="0.25">
      <c r="A679" s="70"/>
      <c r="B679" s="71"/>
      <c r="C679" s="71"/>
      <c r="D679" s="72"/>
      <c r="E679" s="72"/>
      <c r="F679" s="70"/>
      <c r="G679" s="70"/>
      <c r="H679" s="70"/>
      <c r="I679" s="70"/>
      <c r="J679" s="70"/>
      <c r="K679" s="70"/>
      <c r="L679" s="70"/>
      <c r="M679" s="70"/>
      <c r="N679" s="70"/>
      <c r="O679" s="70"/>
      <c r="P679" s="70"/>
      <c r="Q679" s="70"/>
      <c r="R679" s="70"/>
      <c r="S679" s="70"/>
      <c r="T679" s="70"/>
      <c r="U679" s="70"/>
      <c r="V679" s="70"/>
      <c r="W679" s="70"/>
      <c r="X679" s="70"/>
      <c r="Y679" s="70"/>
      <c r="Z679" s="70"/>
      <c r="AA679" s="70"/>
      <c r="AB679" s="70"/>
    </row>
    <row r="680" spans="1:28" ht="15.75" customHeight="1" x14ac:dyDescent="0.25">
      <c r="A680" s="70"/>
      <c r="B680" s="71"/>
      <c r="C680" s="71"/>
      <c r="D680" s="72"/>
      <c r="E680" s="72"/>
      <c r="F680" s="70"/>
      <c r="G680" s="70"/>
      <c r="H680" s="70"/>
      <c r="I680" s="70"/>
      <c r="J680" s="70"/>
      <c r="K680" s="70"/>
      <c r="L680" s="70"/>
      <c r="M680" s="70"/>
      <c r="N680" s="70"/>
      <c r="O680" s="70"/>
      <c r="P680" s="70"/>
      <c r="Q680" s="70"/>
      <c r="R680" s="70"/>
      <c r="S680" s="70"/>
      <c r="T680" s="70"/>
      <c r="U680" s="70"/>
      <c r="V680" s="70"/>
      <c r="W680" s="70"/>
      <c r="X680" s="70"/>
      <c r="Y680" s="70"/>
      <c r="Z680" s="70"/>
      <c r="AA680" s="70"/>
      <c r="AB680" s="70"/>
    </row>
    <row r="681" spans="1:28" ht="15.75" customHeight="1" x14ac:dyDescent="0.25">
      <c r="A681" s="70"/>
      <c r="B681" s="71"/>
      <c r="C681" s="71"/>
      <c r="D681" s="72"/>
      <c r="E681" s="72"/>
      <c r="F681" s="70"/>
      <c r="G681" s="70"/>
      <c r="H681" s="70"/>
      <c r="I681" s="70"/>
      <c r="J681" s="70"/>
      <c r="K681" s="70"/>
      <c r="L681" s="70"/>
      <c r="M681" s="70"/>
      <c r="N681" s="70"/>
      <c r="O681" s="70"/>
      <c r="P681" s="70"/>
      <c r="Q681" s="70"/>
      <c r="R681" s="70"/>
      <c r="S681" s="70"/>
      <c r="T681" s="70"/>
      <c r="U681" s="70"/>
      <c r="V681" s="70"/>
      <c r="W681" s="70"/>
      <c r="X681" s="70"/>
      <c r="Y681" s="70"/>
      <c r="Z681" s="70"/>
      <c r="AA681" s="70"/>
      <c r="AB681" s="70"/>
    </row>
    <row r="682" spans="1:28" ht="15.75" customHeight="1" x14ac:dyDescent="0.25">
      <c r="A682" s="70"/>
      <c r="B682" s="71"/>
      <c r="C682" s="71"/>
      <c r="D682" s="72"/>
      <c r="E682" s="72"/>
      <c r="F682" s="70"/>
      <c r="G682" s="70"/>
      <c r="H682" s="70"/>
      <c r="I682" s="70"/>
      <c r="J682" s="70"/>
      <c r="K682" s="70"/>
      <c r="L682" s="70"/>
      <c r="M682" s="70"/>
      <c r="N682" s="70"/>
      <c r="O682" s="70"/>
      <c r="P682" s="70"/>
      <c r="Q682" s="70"/>
      <c r="R682" s="70"/>
      <c r="S682" s="70"/>
      <c r="T682" s="70"/>
      <c r="U682" s="70"/>
      <c r="V682" s="70"/>
      <c r="W682" s="70"/>
      <c r="X682" s="70"/>
      <c r="Y682" s="70"/>
      <c r="Z682" s="70"/>
      <c r="AA682" s="70"/>
      <c r="AB682" s="70"/>
    </row>
    <row r="683" spans="1:28" ht="15.75" customHeight="1" x14ac:dyDescent="0.25">
      <c r="A683" s="70"/>
      <c r="B683" s="71"/>
      <c r="C683" s="71"/>
      <c r="D683" s="72"/>
      <c r="E683" s="72"/>
      <c r="F683" s="70"/>
      <c r="G683" s="70"/>
      <c r="H683" s="70"/>
      <c r="I683" s="70"/>
      <c r="J683" s="70"/>
      <c r="K683" s="70"/>
      <c r="L683" s="70"/>
      <c r="M683" s="70"/>
      <c r="N683" s="70"/>
      <c r="O683" s="70"/>
      <c r="P683" s="70"/>
      <c r="Q683" s="70"/>
      <c r="R683" s="70"/>
      <c r="S683" s="70"/>
      <c r="T683" s="70"/>
      <c r="U683" s="70"/>
      <c r="V683" s="70"/>
      <c r="W683" s="70"/>
      <c r="X683" s="70"/>
      <c r="Y683" s="70"/>
      <c r="Z683" s="70"/>
      <c r="AA683" s="70"/>
      <c r="AB683" s="70"/>
    </row>
    <row r="684" spans="1:28" ht="15.75" customHeight="1" x14ac:dyDescent="0.25">
      <c r="A684" s="70"/>
      <c r="B684" s="71"/>
      <c r="C684" s="71"/>
      <c r="D684" s="72"/>
      <c r="E684" s="72"/>
      <c r="F684" s="70"/>
      <c r="G684" s="70"/>
      <c r="H684" s="70"/>
      <c r="I684" s="70"/>
      <c r="J684" s="70"/>
      <c r="K684" s="70"/>
      <c r="L684" s="70"/>
      <c r="M684" s="70"/>
      <c r="N684" s="70"/>
      <c r="O684" s="70"/>
      <c r="P684" s="70"/>
      <c r="Q684" s="70"/>
      <c r="R684" s="70"/>
      <c r="S684" s="70"/>
      <c r="T684" s="70"/>
      <c r="U684" s="70"/>
      <c r="V684" s="70"/>
      <c r="W684" s="70"/>
      <c r="X684" s="70"/>
      <c r="Y684" s="70"/>
      <c r="Z684" s="70"/>
      <c r="AA684" s="70"/>
      <c r="AB684" s="70"/>
    </row>
    <row r="685" spans="1:28" ht="15.75" customHeight="1" x14ac:dyDescent="0.25">
      <c r="A685" s="70"/>
      <c r="B685" s="71"/>
      <c r="C685" s="71"/>
      <c r="D685" s="72"/>
      <c r="E685" s="72"/>
      <c r="F685" s="70"/>
      <c r="G685" s="70"/>
      <c r="H685" s="70"/>
      <c r="I685" s="70"/>
      <c r="J685" s="70"/>
      <c r="K685" s="70"/>
      <c r="L685" s="70"/>
      <c r="M685" s="70"/>
      <c r="N685" s="70"/>
      <c r="O685" s="70"/>
      <c r="P685" s="70"/>
      <c r="Q685" s="70"/>
      <c r="R685" s="70"/>
      <c r="S685" s="70"/>
      <c r="T685" s="70"/>
      <c r="U685" s="70"/>
      <c r="V685" s="70"/>
      <c r="W685" s="70"/>
      <c r="X685" s="70"/>
      <c r="Y685" s="70"/>
      <c r="Z685" s="70"/>
      <c r="AA685" s="70"/>
      <c r="AB685" s="70"/>
    </row>
    <row r="686" spans="1:28" ht="15.75" customHeight="1" x14ac:dyDescent="0.25">
      <c r="A686" s="70"/>
      <c r="B686" s="71"/>
      <c r="C686" s="71"/>
      <c r="D686" s="72"/>
      <c r="E686" s="72"/>
      <c r="F686" s="70"/>
      <c r="G686" s="70"/>
      <c r="H686" s="70"/>
      <c r="I686" s="70"/>
      <c r="J686" s="70"/>
      <c r="K686" s="70"/>
      <c r="L686" s="70"/>
      <c r="M686" s="70"/>
      <c r="N686" s="70"/>
      <c r="O686" s="70"/>
      <c r="P686" s="70"/>
      <c r="Q686" s="70"/>
      <c r="R686" s="70"/>
      <c r="S686" s="70"/>
      <c r="T686" s="70"/>
      <c r="U686" s="70"/>
      <c r="V686" s="70"/>
      <c r="W686" s="70"/>
      <c r="X686" s="70"/>
      <c r="Y686" s="70"/>
      <c r="Z686" s="70"/>
      <c r="AA686" s="70"/>
      <c r="AB686" s="70"/>
    </row>
    <row r="687" spans="1:28" ht="15.75" customHeight="1" x14ac:dyDescent="0.25">
      <c r="A687" s="70"/>
      <c r="B687" s="71"/>
      <c r="C687" s="71"/>
      <c r="D687" s="72"/>
      <c r="E687" s="72"/>
      <c r="F687" s="70"/>
      <c r="G687" s="70"/>
      <c r="H687" s="70"/>
      <c r="I687" s="70"/>
      <c r="J687" s="70"/>
      <c r="K687" s="70"/>
      <c r="L687" s="70"/>
      <c r="M687" s="70"/>
      <c r="N687" s="70"/>
      <c r="O687" s="70"/>
      <c r="P687" s="70"/>
      <c r="Q687" s="70"/>
      <c r="R687" s="70"/>
      <c r="S687" s="70"/>
      <c r="T687" s="70"/>
      <c r="U687" s="70"/>
      <c r="V687" s="70"/>
      <c r="W687" s="70"/>
      <c r="X687" s="70"/>
      <c r="Y687" s="70"/>
      <c r="Z687" s="70"/>
      <c r="AA687" s="70"/>
      <c r="AB687" s="70"/>
    </row>
    <row r="688" spans="1:28" ht="15.75" customHeight="1" x14ac:dyDescent="0.25">
      <c r="A688" s="70"/>
      <c r="B688" s="71"/>
      <c r="C688" s="71"/>
      <c r="D688" s="72"/>
      <c r="E688" s="72"/>
      <c r="F688" s="70"/>
      <c r="G688" s="70"/>
      <c r="H688" s="70"/>
      <c r="I688" s="70"/>
      <c r="J688" s="70"/>
      <c r="K688" s="70"/>
      <c r="L688" s="70"/>
      <c r="M688" s="70"/>
      <c r="N688" s="70"/>
      <c r="O688" s="70"/>
      <c r="P688" s="70"/>
      <c r="Q688" s="70"/>
      <c r="R688" s="70"/>
      <c r="S688" s="70"/>
      <c r="T688" s="70"/>
      <c r="U688" s="70"/>
      <c r="V688" s="70"/>
      <c r="W688" s="70"/>
      <c r="X688" s="70"/>
      <c r="Y688" s="70"/>
      <c r="Z688" s="70"/>
      <c r="AA688" s="70"/>
      <c r="AB688" s="70"/>
    </row>
    <row r="689" spans="1:28" ht="15.75" customHeight="1" x14ac:dyDescent="0.25">
      <c r="A689" s="70"/>
      <c r="B689" s="71"/>
      <c r="C689" s="71"/>
      <c r="D689" s="72"/>
      <c r="E689" s="72"/>
      <c r="F689" s="70"/>
      <c r="G689" s="70"/>
      <c r="H689" s="70"/>
      <c r="I689" s="70"/>
      <c r="J689" s="70"/>
      <c r="K689" s="70"/>
      <c r="L689" s="70"/>
      <c r="M689" s="70"/>
      <c r="N689" s="70"/>
      <c r="O689" s="70"/>
      <c r="P689" s="70"/>
      <c r="Q689" s="70"/>
      <c r="R689" s="70"/>
      <c r="S689" s="70"/>
      <c r="T689" s="70"/>
      <c r="U689" s="70"/>
      <c r="V689" s="70"/>
      <c r="W689" s="70"/>
      <c r="X689" s="70"/>
      <c r="Y689" s="70"/>
      <c r="Z689" s="70"/>
      <c r="AA689" s="70"/>
      <c r="AB689" s="70"/>
    </row>
    <row r="690" spans="1:28" ht="15.75" customHeight="1" x14ac:dyDescent="0.25">
      <c r="A690" s="70"/>
      <c r="B690" s="71"/>
      <c r="C690" s="71"/>
      <c r="D690" s="72"/>
      <c r="E690" s="72"/>
      <c r="F690" s="70"/>
      <c r="G690" s="70"/>
      <c r="H690" s="70"/>
      <c r="I690" s="70"/>
      <c r="J690" s="70"/>
      <c r="K690" s="70"/>
      <c r="L690" s="70"/>
      <c r="M690" s="70"/>
      <c r="N690" s="70"/>
      <c r="O690" s="70"/>
      <c r="P690" s="70"/>
      <c r="Q690" s="70"/>
      <c r="R690" s="70"/>
      <c r="S690" s="70"/>
      <c r="T690" s="70"/>
      <c r="U690" s="70"/>
      <c r="V690" s="70"/>
      <c r="W690" s="70"/>
      <c r="X690" s="70"/>
      <c r="Y690" s="70"/>
      <c r="Z690" s="70"/>
      <c r="AA690" s="70"/>
      <c r="AB690" s="70"/>
    </row>
    <row r="691" spans="1:28" ht="15.75" customHeight="1" x14ac:dyDescent="0.25">
      <c r="A691" s="70"/>
      <c r="B691" s="71"/>
      <c r="C691" s="71"/>
      <c r="D691" s="72"/>
      <c r="E691" s="72"/>
      <c r="F691" s="70"/>
      <c r="G691" s="70"/>
      <c r="H691" s="70"/>
      <c r="I691" s="70"/>
      <c r="J691" s="70"/>
      <c r="K691" s="70"/>
      <c r="L691" s="70"/>
      <c r="M691" s="70"/>
      <c r="N691" s="70"/>
      <c r="O691" s="70"/>
      <c r="P691" s="70"/>
      <c r="Q691" s="70"/>
      <c r="R691" s="70"/>
      <c r="S691" s="70"/>
      <c r="T691" s="70"/>
      <c r="U691" s="70"/>
      <c r="V691" s="70"/>
      <c r="W691" s="70"/>
      <c r="X691" s="70"/>
      <c r="Y691" s="70"/>
      <c r="Z691" s="70"/>
      <c r="AA691" s="70"/>
      <c r="AB691" s="70"/>
    </row>
    <row r="692" spans="1:28" ht="15.75" customHeight="1" x14ac:dyDescent="0.25">
      <c r="A692" s="70"/>
      <c r="B692" s="71"/>
      <c r="C692" s="71"/>
      <c r="D692" s="72"/>
      <c r="E692" s="72"/>
      <c r="F692" s="70"/>
      <c r="G692" s="70"/>
      <c r="H692" s="70"/>
      <c r="I692" s="70"/>
      <c r="J692" s="70"/>
      <c r="K692" s="70"/>
      <c r="L692" s="70"/>
      <c r="M692" s="70"/>
      <c r="N692" s="70"/>
      <c r="O692" s="70"/>
      <c r="P692" s="70"/>
      <c r="Q692" s="70"/>
      <c r="R692" s="70"/>
      <c r="S692" s="70"/>
      <c r="T692" s="70"/>
      <c r="U692" s="70"/>
      <c r="V692" s="70"/>
      <c r="W692" s="70"/>
      <c r="X692" s="70"/>
      <c r="Y692" s="70"/>
      <c r="Z692" s="70"/>
      <c r="AA692" s="70"/>
      <c r="AB692" s="70"/>
    </row>
    <row r="693" spans="1:28" ht="15.75" customHeight="1" x14ac:dyDescent="0.25">
      <c r="A693" s="70"/>
      <c r="B693" s="71"/>
      <c r="C693" s="71"/>
      <c r="D693" s="72"/>
      <c r="E693" s="72"/>
      <c r="F693" s="70"/>
      <c r="G693" s="70"/>
      <c r="H693" s="70"/>
      <c r="I693" s="70"/>
      <c r="J693" s="70"/>
      <c r="K693" s="70"/>
      <c r="L693" s="70"/>
      <c r="M693" s="70"/>
      <c r="N693" s="70"/>
      <c r="O693" s="70"/>
      <c r="P693" s="70"/>
      <c r="Q693" s="70"/>
      <c r="R693" s="70"/>
      <c r="S693" s="70"/>
      <c r="T693" s="70"/>
      <c r="U693" s="70"/>
      <c r="V693" s="70"/>
      <c r="W693" s="70"/>
      <c r="X693" s="70"/>
      <c r="Y693" s="70"/>
      <c r="Z693" s="70"/>
      <c r="AA693" s="70"/>
      <c r="AB693" s="70"/>
    </row>
    <row r="694" spans="1:28" ht="15.75" customHeight="1" x14ac:dyDescent="0.25">
      <c r="A694" s="70"/>
      <c r="B694" s="71"/>
      <c r="C694" s="71"/>
      <c r="D694" s="72"/>
      <c r="E694" s="72"/>
      <c r="F694" s="70"/>
      <c r="G694" s="70"/>
      <c r="H694" s="70"/>
      <c r="I694" s="70"/>
      <c r="J694" s="70"/>
      <c r="K694" s="70"/>
      <c r="L694" s="70"/>
      <c r="M694" s="70"/>
      <c r="N694" s="70"/>
      <c r="O694" s="70"/>
      <c r="P694" s="70"/>
      <c r="Q694" s="70"/>
      <c r="R694" s="70"/>
      <c r="S694" s="70"/>
      <c r="T694" s="70"/>
      <c r="U694" s="70"/>
      <c r="V694" s="70"/>
      <c r="W694" s="70"/>
      <c r="X694" s="70"/>
      <c r="Y694" s="70"/>
      <c r="Z694" s="70"/>
      <c r="AA694" s="70"/>
      <c r="AB694" s="70"/>
    </row>
    <row r="695" spans="1:28" ht="15.75" customHeight="1" x14ac:dyDescent="0.25">
      <c r="A695" s="70"/>
      <c r="B695" s="71"/>
      <c r="C695" s="71"/>
      <c r="D695" s="72"/>
      <c r="E695" s="72"/>
      <c r="F695" s="70"/>
      <c r="G695" s="70"/>
      <c r="H695" s="70"/>
      <c r="I695" s="70"/>
      <c r="J695" s="70"/>
      <c r="K695" s="70"/>
      <c r="L695" s="70"/>
      <c r="M695" s="70"/>
      <c r="N695" s="70"/>
      <c r="O695" s="70"/>
      <c r="P695" s="70"/>
      <c r="Q695" s="70"/>
      <c r="R695" s="70"/>
      <c r="S695" s="70"/>
      <c r="T695" s="70"/>
      <c r="U695" s="70"/>
      <c r="V695" s="70"/>
      <c r="W695" s="70"/>
      <c r="X695" s="70"/>
      <c r="Y695" s="70"/>
      <c r="Z695" s="70"/>
      <c r="AA695" s="70"/>
      <c r="AB695" s="70"/>
    </row>
    <row r="696" spans="1:28" ht="15.75" customHeight="1" x14ac:dyDescent="0.25">
      <c r="A696" s="70"/>
      <c r="B696" s="71"/>
      <c r="C696" s="71"/>
      <c r="D696" s="72"/>
      <c r="E696" s="72"/>
      <c r="F696" s="70"/>
      <c r="G696" s="70"/>
      <c r="H696" s="70"/>
      <c r="I696" s="70"/>
      <c r="J696" s="70"/>
      <c r="K696" s="70"/>
      <c r="L696" s="70"/>
      <c r="M696" s="70"/>
      <c r="N696" s="70"/>
      <c r="O696" s="70"/>
      <c r="P696" s="70"/>
      <c r="Q696" s="70"/>
      <c r="R696" s="70"/>
      <c r="S696" s="70"/>
      <c r="T696" s="70"/>
      <c r="U696" s="70"/>
      <c r="V696" s="70"/>
      <c r="W696" s="70"/>
      <c r="X696" s="70"/>
      <c r="Y696" s="70"/>
      <c r="Z696" s="70"/>
      <c r="AA696" s="70"/>
      <c r="AB696" s="70"/>
    </row>
    <row r="697" spans="1:28" ht="15.75" customHeight="1" x14ac:dyDescent="0.25">
      <c r="A697" s="70"/>
      <c r="B697" s="71"/>
      <c r="C697" s="71"/>
      <c r="D697" s="72"/>
      <c r="E697" s="72"/>
      <c r="F697" s="70"/>
      <c r="G697" s="70"/>
      <c r="H697" s="70"/>
      <c r="I697" s="70"/>
      <c r="J697" s="70"/>
      <c r="K697" s="70"/>
      <c r="L697" s="70"/>
      <c r="M697" s="70"/>
      <c r="N697" s="70"/>
      <c r="O697" s="70"/>
      <c r="P697" s="70"/>
      <c r="Q697" s="70"/>
      <c r="R697" s="70"/>
      <c r="S697" s="70"/>
      <c r="T697" s="70"/>
      <c r="U697" s="70"/>
      <c r="V697" s="70"/>
      <c r="W697" s="70"/>
      <c r="X697" s="70"/>
      <c r="Y697" s="70"/>
      <c r="Z697" s="70"/>
      <c r="AA697" s="70"/>
      <c r="AB697" s="70"/>
    </row>
    <row r="698" spans="1:28" ht="15.75" customHeight="1" x14ac:dyDescent="0.25">
      <c r="A698" s="70"/>
      <c r="B698" s="71"/>
      <c r="C698" s="71"/>
      <c r="D698" s="72"/>
      <c r="E698" s="72"/>
      <c r="F698" s="70"/>
      <c r="G698" s="70"/>
      <c r="H698" s="70"/>
      <c r="I698" s="70"/>
      <c r="J698" s="70"/>
      <c r="K698" s="70"/>
      <c r="L698" s="70"/>
      <c r="M698" s="70"/>
      <c r="N698" s="70"/>
      <c r="O698" s="70"/>
      <c r="P698" s="70"/>
      <c r="Q698" s="70"/>
      <c r="R698" s="70"/>
      <c r="S698" s="70"/>
      <c r="T698" s="70"/>
      <c r="U698" s="70"/>
      <c r="V698" s="70"/>
      <c r="W698" s="70"/>
      <c r="X698" s="70"/>
      <c r="Y698" s="70"/>
      <c r="Z698" s="70"/>
      <c r="AA698" s="70"/>
      <c r="AB698" s="70"/>
    </row>
    <row r="699" spans="1:28" ht="15.75" customHeight="1" x14ac:dyDescent="0.25">
      <c r="A699" s="70"/>
      <c r="B699" s="71"/>
      <c r="C699" s="71"/>
      <c r="D699" s="72"/>
      <c r="E699" s="72"/>
      <c r="F699" s="70"/>
      <c r="G699" s="70"/>
      <c r="H699" s="70"/>
      <c r="I699" s="70"/>
      <c r="J699" s="70"/>
      <c r="K699" s="70"/>
      <c r="L699" s="70"/>
      <c r="M699" s="70"/>
      <c r="N699" s="70"/>
      <c r="O699" s="70"/>
      <c r="P699" s="70"/>
      <c r="Q699" s="70"/>
      <c r="R699" s="70"/>
      <c r="S699" s="70"/>
      <c r="T699" s="70"/>
      <c r="U699" s="70"/>
      <c r="V699" s="70"/>
      <c r="W699" s="70"/>
      <c r="X699" s="70"/>
      <c r="Y699" s="70"/>
      <c r="Z699" s="70"/>
      <c r="AA699" s="70"/>
      <c r="AB699" s="70"/>
    </row>
    <row r="700" spans="1:28" ht="15.75" customHeight="1" x14ac:dyDescent="0.25">
      <c r="A700" s="70"/>
      <c r="B700" s="71"/>
      <c r="C700" s="71"/>
      <c r="D700" s="72"/>
      <c r="E700" s="72"/>
      <c r="F700" s="70"/>
      <c r="G700" s="70"/>
      <c r="H700" s="70"/>
      <c r="I700" s="70"/>
      <c r="J700" s="70"/>
      <c r="K700" s="70"/>
      <c r="L700" s="70"/>
      <c r="M700" s="70"/>
      <c r="N700" s="70"/>
      <c r="O700" s="70"/>
      <c r="P700" s="70"/>
      <c r="Q700" s="70"/>
      <c r="R700" s="70"/>
      <c r="S700" s="70"/>
      <c r="T700" s="70"/>
      <c r="U700" s="70"/>
      <c r="V700" s="70"/>
      <c r="W700" s="70"/>
      <c r="X700" s="70"/>
      <c r="Y700" s="70"/>
      <c r="Z700" s="70"/>
      <c r="AA700" s="70"/>
      <c r="AB700" s="70"/>
    </row>
    <row r="701" spans="1:28" ht="15.75" customHeight="1" x14ac:dyDescent="0.25">
      <c r="A701" s="70"/>
      <c r="B701" s="71"/>
      <c r="C701" s="71"/>
      <c r="D701" s="72"/>
      <c r="E701" s="72"/>
      <c r="F701" s="70"/>
      <c r="G701" s="70"/>
      <c r="H701" s="70"/>
      <c r="I701" s="70"/>
      <c r="J701" s="70"/>
      <c r="K701" s="70"/>
      <c r="L701" s="70"/>
      <c r="M701" s="70"/>
      <c r="N701" s="70"/>
      <c r="O701" s="70"/>
      <c r="P701" s="70"/>
      <c r="Q701" s="70"/>
      <c r="R701" s="70"/>
      <c r="S701" s="70"/>
      <c r="T701" s="70"/>
      <c r="U701" s="70"/>
      <c r="V701" s="70"/>
      <c r="W701" s="70"/>
      <c r="X701" s="70"/>
      <c r="Y701" s="70"/>
      <c r="Z701" s="70"/>
      <c r="AA701" s="70"/>
      <c r="AB701" s="70"/>
    </row>
    <row r="702" spans="1:28" ht="15.75" customHeight="1" x14ac:dyDescent="0.25">
      <c r="A702" s="70"/>
      <c r="B702" s="71"/>
      <c r="C702" s="71"/>
      <c r="D702" s="72"/>
      <c r="E702" s="72"/>
      <c r="F702" s="70"/>
      <c r="G702" s="70"/>
      <c r="H702" s="70"/>
      <c r="I702" s="70"/>
      <c r="J702" s="70"/>
      <c r="K702" s="70"/>
      <c r="L702" s="70"/>
      <c r="M702" s="70"/>
      <c r="N702" s="70"/>
      <c r="O702" s="70"/>
      <c r="P702" s="70"/>
      <c r="Q702" s="70"/>
      <c r="R702" s="70"/>
      <c r="S702" s="70"/>
      <c r="T702" s="70"/>
      <c r="U702" s="70"/>
      <c r="V702" s="70"/>
      <c r="W702" s="70"/>
      <c r="X702" s="70"/>
      <c r="Y702" s="70"/>
      <c r="Z702" s="70"/>
      <c r="AA702" s="70"/>
      <c r="AB702" s="70"/>
    </row>
    <row r="703" spans="1:28" ht="15.75" customHeight="1" x14ac:dyDescent="0.25">
      <c r="A703" s="70"/>
      <c r="B703" s="71"/>
      <c r="C703" s="71"/>
      <c r="D703" s="72"/>
      <c r="E703" s="72"/>
      <c r="F703" s="70"/>
      <c r="G703" s="70"/>
      <c r="H703" s="70"/>
      <c r="I703" s="70"/>
      <c r="J703" s="70"/>
      <c r="K703" s="70"/>
      <c r="L703" s="70"/>
      <c r="M703" s="70"/>
      <c r="N703" s="70"/>
      <c r="O703" s="70"/>
      <c r="P703" s="70"/>
      <c r="Q703" s="70"/>
      <c r="R703" s="70"/>
      <c r="S703" s="70"/>
      <c r="T703" s="70"/>
      <c r="U703" s="70"/>
      <c r="V703" s="70"/>
      <c r="W703" s="70"/>
      <c r="X703" s="70"/>
      <c r="Y703" s="70"/>
      <c r="Z703" s="70"/>
      <c r="AA703" s="70"/>
      <c r="AB703" s="70"/>
    </row>
    <row r="704" spans="1:28" ht="15.75" customHeight="1" x14ac:dyDescent="0.25">
      <c r="A704" s="70"/>
      <c r="B704" s="71"/>
      <c r="C704" s="71"/>
      <c r="D704" s="72"/>
      <c r="E704" s="72"/>
      <c r="F704" s="70"/>
      <c r="G704" s="70"/>
      <c r="H704" s="70"/>
      <c r="I704" s="70"/>
      <c r="J704" s="70"/>
      <c r="K704" s="70"/>
      <c r="L704" s="70"/>
      <c r="M704" s="70"/>
      <c r="N704" s="70"/>
      <c r="O704" s="70"/>
      <c r="P704" s="70"/>
      <c r="Q704" s="70"/>
      <c r="R704" s="70"/>
      <c r="S704" s="70"/>
      <c r="T704" s="70"/>
      <c r="U704" s="70"/>
      <c r="V704" s="70"/>
      <c r="W704" s="70"/>
      <c r="X704" s="70"/>
      <c r="Y704" s="70"/>
      <c r="Z704" s="70"/>
      <c r="AA704" s="70"/>
      <c r="AB704" s="70"/>
    </row>
    <row r="705" spans="1:28" ht="15.75" customHeight="1" x14ac:dyDescent="0.25">
      <c r="A705" s="70"/>
      <c r="B705" s="71"/>
      <c r="C705" s="71"/>
      <c r="D705" s="72"/>
      <c r="E705" s="72"/>
      <c r="F705" s="70"/>
      <c r="G705" s="70"/>
      <c r="H705" s="70"/>
      <c r="I705" s="70"/>
      <c r="J705" s="70"/>
      <c r="K705" s="70"/>
      <c r="L705" s="70"/>
      <c r="M705" s="70"/>
      <c r="N705" s="70"/>
      <c r="O705" s="70"/>
      <c r="P705" s="70"/>
      <c r="Q705" s="70"/>
      <c r="R705" s="70"/>
      <c r="S705" s="70"/>
      <c r="T705" s="70"/>
      <c r="U705" s="70"/>
      <c r="V705" s="70"/>
      <c r="W705" s="70"/>
      <c r="X705" s="70"/>
      <c r="Y705" s="70"/>
      <c r="Z705" s="70"/>
      <c r="AA705" s="70"/>
      <c r="AB705" s="70"/>
    </row>
    <row r="706" spans="1:28" ht="15.75" customHeight="1" x14ac:dyDescent="0.25">
      <c r="A706" s="70"/>
      <c r="B706" s="71"/>
      <c r="C706" s="71"/>
      <c r="D706" s="72"/>
      <c r="E706" s="72"/>
      <c r="F706" s="70"/>
      <c r="G706" s="70"/>
      <c r="H706" s="70"/>
      <c r="I706" s="70"/>
      <c r="J706" s="70"/>
      <c r="K706" s="70"/>
      <c r="L706" s="70"/>
      <c r="M706" s="70"/>
      <c r="N706" s="70"/>
      <c r="O706" s="70"/>
      <c r="P706" s="70"/>
      <c r="Q706" s="70"/>
      <c r="R706" s="70"/>
      <c r="S706" s="70"/>
      <c r="T706" s="70"/>
      <c r="U706" s="70"/>
      <c r="V706" s="70"/>
      <c r="W706" s="70"/>
      <c r="X706" s="70"/>
      <c r="Y706" s="70"/>
      <c r="Z706" s="70"/>
      <c r="AA706" s="70"/>
      <c r="AB706" s="70"/>
    </row>
    <row r="707" spans="1:28" ht="15.75" customHeight="1" x14ac:dyDescent="0.25">
      <c r="A707" s="70"/>
      <c r="B707" s="71"/>
      <c r="C707" s="71"/>
      <c r="D707" s="72"/>
      <c r="E707" s="72"/>
      <c r="F707" s="70"/>
      <c r="G707" s="70"/>
      <c r="H707" s="70"/>
      <c r="I707" s="70"/>
      <c r="J707" s="70"/>
      <c r="K707" s="70"/>
      <c r="L707" s="70"/>
      <c r="M707" s="70"/>
      <c r="N707" s="70"/>
      <c r="O707" s="70"/>
      <c r="P707" s="70"/>
      <c r="Q707" s="70"/>
      <c r="R707" s="70"/>
      <c r="S707" s="70"/>
      <c r="T707" s="70"/>
      <c r="U707" s="70"/>
      <c r="V707" s="70"/>
      <c r="W707" s="70"/>
      <c r="X707" s="70"/>
      <c r="Y707" s="70"/>
      <c r="Z707" s="70"/>
      <c r="AA707" s="70"/>
      <c r="AB707" s="70"/>
    </row>
    <row r="708" spans="1:28" ht="15.75" customHeight="1" x14ac:dyDescent="0.25">
      <c r="A708" s="70"/>
      <c r="B708" s="71"/>
      <c r="C708" s="71"/>
      <c r="D708" s="72"/>
      <c r="E708" s="72"/>
      <c r="F708" s="70"/>
      <c r="G708" s="70"/>
      <c r="H708" s="70"/>
      <c r="I708" s="70"/>
      <c r="J708" s="70"/>
      <c r="K708" s="70"/>
      <c r="L708" s="70"/>
      <c r="M708" s="70"/>
      <c r="N708" s="70"/>
      <c r="O708" s="70"/>
      <c r="P708" s="70"/>
      <c r="Q708" s="70"/>
      <c r="R708" s="70"/>
      <c r="S708" s="70"/>
      <c r="T708" s="70"/>
      <c r="U708" s="70"/>
      <c r="V708" s="70"/>
      <c r="W708" s="70"/>
      <c r="X708" s="70"/>
      <c r="Y708" s="70"/>
      <c r="Z708" s="70"/>
      <c r="AA708" s="70"/>
      <c r="AB708" s="70"/>
    </row>
    <row r="709" spans="1:28" ht="15.75" customHeight="1" x14ac:dyDescent="0.25">
      <c r="A709" s="70"/>
      <c r="B709" s="71"/>
      <c r="C709" s="71"/>
      <c r="D709" s="72"/>
      <c r="E709" s="72"/>
      <c r="F709" s="70"/>
      <c r="G709" s="70"/>
      <c r="H709" s="70"/>
      <c r="I709" s="70"/>
      <c r="J709" s="70"/>
      <c r="K709" s="70"/>
      <c r="L709" s="70"/>
      <c r="M709" s="70"/>
      <c r="N709" s="70"/>
      <c r="O709" s="70"/>
      <c r="P709" s="70"/>
      <c r="Q709" s="70"/>
      <c r="R709" s="70"/>
      <c r="S709" s="70"/>
      <c r="T709" s="70"/>
      <c r="U709" s="70"/>
      <c r="V709" s="70"/>
      <c r="W709" s="70"/>
      <c r="X709" s="70"/>
      <c r="Y709" s="70"/>
      <c r="Z709" s="70"/>
      <c r="AA709" s="70"/>
      <c r="AB709" s="70"/>
    </row>
    <row r="710" spans="1:28" ht="15.75" customHeight="1" x14ac:dyDescent="0.25">
      <c r="A710" s="70"/>
      <c r="B710" s="71"/>
      <c r="C710" s="71"/>
      <c r="D710" s="72"/>
      <c r="E710" s="72"/>
      <c r="F710" s="70"/>
      <c r="G710" s="70"/>
      <c r="H710" s="70"/>
      <c r="I710" s="70"/>
      <c r="J710" s="70"/>
      <c r="K710" s="70"/>
      <c r="L710" s="70"/>
      <c r="M710" s="70"/>
      <c r="N710" s="70"/>
      <c r="O710" s="70"/>
      <c r="P710" s="70"/>
      <c r="Q710" s="70"/>
      <c r="R710" s="70"/>
      <c r="S710" s="70"/>
      <c r="T710" s="70"/>
      <c r="U710" s="70"/>
      <c r="V710" s="70"/>
      <c r="W710" s="70"/>
      <c r="X710" s="70"/>
      <c r="Y710" s="70"/>
      <c r="Z710" s="70"/>
      <c r="AA710" s="70"/>
      <c r="AB710" s="70"/>
    </row>
    <row r="711" spans="1:28" ht="15.75" customHeight="1" x14ac:dyDescent="0.25">
      <c r="A711" s="70"/>
      <c r="B711" s="71"/>
      <c r="C711" s="71"/>
      <c r="D711" s="72"/>
      <c r="E711" s="72"/>
      <c r="F711" s="70"/>
      <c r="G711" s="70"/>
      <c r="H711" s="70"/>
      <c r="I711" s="70"/>
      <c r="J711" s="70"/>
      <c r="K711" s="70"/>
      <c r="L711" s="70"/>
      <c r="M711" s="70"/>
      <c r="N711" s="70"/>
      <c r="O711" s="70"/>
      <c r="P711" s="70"/>
      <c r="Q711" s="70"/>
      <c r="R711" s="70"/>
      <c r="S711" s="70"/>
      <c r="T711" s="70"/>
      <c r="U711" s="70"/>
      <c r="V711" s="70"/>
      <c r="W711" s="70"/>
      <c r="X711" s="70"/>
      <c r="Y711" s="70"/>
      <c r="Z711" s="70"/>
      <c r="AA711" s="70"/>
      <c r="AB711" s="70"/>
    </row>
    <row r="712" spans="1:28" ht="15.75" customHeight="1" x14ac:dyDescent="0.25">
      <c r="A712" s="70"/>
      <c r="B712" s="71"/>
      <c r="C712" s="71"/>
      <c r="D712" s="72"/>
      <c r="E712" s="72"/>
      <c r="F712" s="70"/>
      <c r="G712" s="70"/>
      <c r="H712" s="70"/>
      <c r="I712" s="70"/>
      <c r="J712" s="70"/>
      <c r="K712" s="70"/>
      <c r="L712" s="70"/>
      <c r="M712" s="70"/>
      <c r="N712" s="70"/>
      <c r="O712" s="70"/>
      <c r="P712" s="70"/>
      <c r="Q712" s="70"/>
      <c r="R712" s="70"/>
      <c r="S712" s="70"/>
      <c r="T712" s="70"/>
      <c r="U712" s="70"/>
      <c r="V712" s="70"/>
      <c r="W712" s="70"/>
      <c r="X712" s="70"/>
      <c r="Y712" s="70"/>
      <c r="Z712" s="70"/>
      <c r="AA712" s="70"/>
      <c r="AB712" s="70"/>
    </row>
    <row r="713" spans="1:28" ht="15.75" customHeight="1" x14ac:dyDescent="0.25">
      <c r="A713" s="70"/>
      <c r="B713" s="71"/>
      <c r="C713" s="71"/>
      <c r="D713" s="72"/>
      <c r="E713" s="72"/>
      <c r="F713" s="70"/>
      <c r="G713" s="70"/>
      <c r="H713" s="70"/>
      <c r="I713" s="70"/>
      <c r="J713" s="70"/>
      <c r="K713" s="70"/>
      <c r="L713" s="70"/>
      <c r="M713" s="70"/>
      <c r="N713" s="70"/>
      <c r="O713" s="70"/>
      <c r="P713" s="70"/>
      <c r="Q713" s="70"/>
      <c r="R713" s="70"/>
      <c r="S713" s="70"/>
      <c r="T713" s="70"/>
      <c r="U713" s="70"/>
      <c r="V713" s="70"/>
      <c r="W713" s="70"/>
      <c r="X713" s="70"/>
      <c r="Y713" s="70"/>
      <c r="Z713" s="70"/>
      <c r="AA713" s="70"/>
      <c r="AB713" s="70"/>
    </row>
    <row r="714" spans="1:28" ht="15.75" customHeight="1" x14ac:dyDescent="0.25">
      <c r="A714" s="70"/>
      <c r="B714" s="71"/>
      <c r="C714" s="71"/>
      <c r="D714" s="72"/>
      <c r="E714" s="72"/>
      <c r="F714" s="70"/>
      <c r="G714" s="70"/>
      <c r="H714" s="70"/>
      <c r="I714" s="70"/>
      <c r="J714" s="70"/>
      <c r="K714" s="70"/>
      <c r="L714" s="70"/>
      <c r="M714" s="70"/>
      <c r="N714" s="70"/>
      <c r="O714" s="70"/>
      <c r="P714" s="70"/>
      <c r="Q714" s="70"/>
      <c r="R714" s="70"/>
      <c r="S714" s="70"/>
      <c r="T714" s="70"/>
      <c r="U714" s="70"/>
      <c r="V714" s="70"/>
      <c r="W714" s="70"/>
      <c r="X714" s="70"/>
      <c r="Y714" s="70"/>
      <c r="Z714" s="70"/>
      <c r="AA714" s="70"/>
      <c r="AB714" s="70"/>
    </row>
    <row r="715" spans="1:28" ht="15.75" customHeight="1" x14ac:dyDescent="0.25">
      <c r="A715" s="70"/>
      <c r="B715" s="71"/>
      <c r="C715" s="71"/>
      <c r="D715" s="72"/>
      <c r="E715" s="72"/>
      <c r="F715" s="70"/>
      <c r="G715" s="70"/>
      <c r="H715" s="70"/>
      <c r="I715" s="70"/>
      <c r="J715" s="70"/>
      <c r="K715" s="70"/>
      <c r="L715" s="70"/>
      <c r="M715" s="70"/>
      <c r="N715" s="70"/>
      <c r="O715" s="70"/>
      <c r="P715" s="70"/>
      <c r="Q715" s="70"/>
      <c r="R715" s="70"/>
      <c r="S715" s="70"/>
      <c r="T715" s="70"/>
      <c r="U715" s="70"/>
      <c r="V715" s="70"/>
      <c r="W715" s="70"/>
      <c r="X715" s="70"/>
      <c r="Y715" s="70"/>
      <c r="Z715" s="70"/>
      <c r="AA715" s="70"/>
      <c r="AB715" s="70"/>
    </row>
    <row r="716" spans="1:28" ht="15.75" customHeight="1" x14ac:dyDescent="0.25">
      <c r="A716" s="70"/>
      <c r="B716" s="71"/>
      <c r="C716" s="71"/>
      <c r="D716" s="72"/>
      <c r="E716" s="72"/>
      <c r="F716" s="70"/>
      <c r="G716" s="70"/>
      <c r="H716" s="70"/>
      <c r="I716" s="70"/>
      <c r="J716" s="70"/>
      <c r="K716" s="70"/>
      <c r="L716" s="70"/>
      <c r="M716" s="70"/>
      <c r="N716" s="70"/>
      <c r="O716" s="70"/>
      <c r="P716" s="70"/>
      <c r="Q716" s="70"/>
      <c r="R716" s="70"/>
      <c r="S716" s="70"/>
      <c r="T716" s="70"/>
      <c r="U716" s="70"/>
      <c r="V716" s="70"/>
      <c r="W716" s="70"/>
      <c r="X716" s="70"/>
      <c r="Y716" s="70"/>
      <c r="Z716" s="70"/>
      <c r="AA716" s="70"/>
      <c r="AB716" s="70"/>
    </row>
    <row r="717" spans="1:28" ht="15.75" customHeight="1" x14ac:dyDescent="0.25">
      <c r="A717" s="70"/>
      <c r="B717" s="71"/>
      <c r="C717" s="71"/>
      <c r="D717" s="72"/>
      <c r="E717" s="72"/>
      <c r="F717" s="70"/>
      <c r="G717" s="70"/>
      <c r="H717" s="70"/>
      <c r="I717" s="70"/>
      <c r="J717" s="70"/>
      <c r="K717" s="70"/>
      <c r="L717" s="70"/>
      <c r="M717" s="70"/>
      <c r="N717" s="70"/>
      <c r="O717" s="70"/>
      <c r="P717" s="70"/>
      <c r="Q717" s="70"/>
      <c r="R717" s="70"/>
      <c r="S717" s="70"/>
      <c r="T717" s="70"/>
      <c r="U717" s="70"/>
      <c r="V717" s="70"/>
      <c r="W717" s="70"/>
      <c r="X717" s="70"/>
      <c r="Y717" s="70"/>
      <c r="Z717" s="70"/>
      <c r="AA717" s="70"/>
      <c r="AB717" s="70"/>
    </row>
    <row r="718" spans="1:28" ht="15.75" customHeight="1" x14ac:dyDescent="0.25">
      <c r="A718" s="70"/>
      <c r="B718" s="71"/>
      <c r="C718" s="71"/>
      <c r="D718" s="72"/>
      <c r="E718" s="72"/>
      <c r="F718" s="70"/>
      <c r="G718" s="70"/>
      <c r="H718" s="70"/>
      <c r="I718" s="70"/>
      <c r="J718" s="70"/>
      <c r="K718" s="70"/>
      <c r="L718" s="70"/>
      <c r="M718" s="70"/>
      <c r="N718" s="70"/>
      <c r="O718" s="70"/>
      <c r="P718" s="70"/>
      <c r="Q718" s="70"/>
      <c r="R718" s="70"/>
      <c r="S718" s="70"/>
      <c r="T718" s="70"/>
      <c r="U718" s="70"/>
      <c r="V718" s="70"/>
      <c r="W718" s="70"/>
      <c r="X718" s="70"/>
      <c r="Y718" s="70"/>
      <c r="Z718" s="70"/>
      <c r="AA718" s="70"/>
      <c r="AB718" s="70"/>
    </row>
    <row r="719" spans="1:28" ht="15.75" customHeight="1" x14ac:dyDescent="0.25">
      <c r="A719" s="70"/>
      <c r="B719" s="71"/>
      <c r="C719" s="71"/>
      <c r="D719" s="72"/>
      <c r="E719" s="72"/>
      <c r="F719" s="70"/>
      <c r="G719" s="70"/>
      <c r="H719" s="70"/>
      <c r="I719" s="70"/>
      <c r="J719" s="70"/>
      <c r="K719" s="70"/>
      <c r="L719" s="70"/>
      <c r="M719" s="70"/>
      <c r="N719" s="70"/>
      <c r="O719" s="70"/>
      <c r="P719" s="70"/>
      <c r="Q719" s="70"/>
      <c r="R719" s="70"/>
      <c r="S719" s="70"/>
      <c r="T719" s="70"/>
      <c r="U719" s="70"/>
      <c r="V719" s="70"/>
      <c r="W719" s="70"/>
      <c r="X719" s="70"/>
      <c r="Y719" s="70"/>
      <c r="Z719" s="70"/>
      <c r="AA719" s="70"/>
      <c r="AB719" s="70"/>
    </row>
    <row r="720" spans="1:28" ht="15.75" customHeight="1" x14ac:dyDescent="0.25">
      <c r="A720" s="70"/>
      <c r="B720" s="71"/>
      <c r="C720" s="71"/>
      <c r="D720" s="72"/>
      <c r="E720" s="72"/>
      <c r="F720" s="70"/>
      <c r="G720" s="70"/>
      <c r="H720" s="70"/>
      <c r="I720" s="70"/>
      <c r="J720" s="70"/>
      <c r="K720" s="70"/>
      <c r="L720" s="70"/>
      <c r="M720" s="70"/>
      <c r="N720" s="70"/>
      <c r="O720" s="70"/>
      <c r="P720" s="70"/>
      <c r="Q720" s="70"/>
      <c r="R720" s="70"/>
      <c r="S720" s="70"/>
      <c r="T720" s="70"/>
      <c r="U720" s="70"/>
      <c r="V720" s="70"/>
      <c r="W720" s="70"/>
      <c r="X720" s="70"/>
      <c r="Y720" s="70"/>
      <c r="Z720" s="70"/>
      <c r="AA720" s="70"/>
      <c r="AB720" s="70"/>
    </row>
    <row r="721" spans="1:28" ht="15.75" customHeight="1" x14ac:dyDescent="0.25">
      <c r="A721" s="70"/>
      <c r="B721" s="71"/>
      <c r="C721" s="71"/>
      <c r="D721" s="72"/>
      <c r="E721" s="72"/>
      <c r="F721" s="70"/>
      <c r="G721" s="70"/>
      <c r="H721" s="70"/>
      <c r="I721" s="70"/>
      <c r="J721" s="70"/>
      <c r="K721" s="70"/>
      <c r="L721" s="70"/>
      <c r="M721" s="70"/>
      <c r="N721" s="70"/>
      <c r="O721" s="70"/>
      <c r="P721" s="70"/>
      <c r="Q721" s="70"/>
      <c r="R721" s="70"/>
      <c r="S721" s="70"/>
      <c r="T721" s="70"/>
      <c r="U721" s="70"/>
      <c r="V721" s="70"/>
      <c r="W721" s="70"/>
      <c r="X721" s="70"/>
      <c r="Y721" s="70"/>
      <c r="Z721" s="70"/>
      <c r="AA721" s="70"/>
      <c r="AB721" s="70"/>
    </row>
    <row r="722" spans="1:28" ht="15.75" customHeight="1" x14ac:dyDescent="0.25">
      <c r="A722" s="70"/>
      <c r="B722" s="71"/>
      <c r="C722" s="71"/>
      <c r="D722" s="72"/>
      <c r="E722" s="72"/>
      <c r="F722" s="70"/>
      <c r="G722" s="70"/>
      <c r="H722" s="70"/>
      <c r="I722" s="70"/>
      <c r="J722" s="70"/>
      <c r="K722" s="70"/>
      <c r="L722" s="70"/>
      <c r="M722" s="70"/>
      <c r="N722" s="70"/>
      <c r="O722" s="70"/>
      <c r="P722" s="70"/>
      <c r="Q722" s="70"/>
      <c r="R722" s="70"/>
      <c r="S722" s="70"/>
      <c r="T722" s="70"/>
      <c r="U722" s="70"/>
      <c r="V722" s="70"/>
      <c r="W722" s="70"/>
      <c r="X722" s="70"/>
      <c r="Y722" s="70"/>
      <c r="Z722" s="70"/>
      <c r="AA722" s="70"/>
      <c r="AB722" s="70"/>
    </row>
    <row r="723" spans="1:28" ht="15.75" customHeight="1" x14ac:dyDescent="0.25">
      <c r="A723" s="70"/>
      <c r="B723" s="71"/>
      <c r="C723" s="71"/>
      <c r="D723" s="72"/>
      <c r="E723" s="72"/>
      <c r="F723" s="70"/>
      <c r="G723" s="70"/>
      <c r="H723" s="70"/>
      <c r="I723" s="70"/>
      <c r="J723" s="70"/>
      <c r="K723" s="70"/>
      <c r="L723" s="70"/>
      <c r="M723" s="70"/>
      <c r="N723" s="70"/>
      <c r="O723" s="70"/>
      <c r="P723" s="70"/>
      <c r="Q723" s="70"/>
      <c r="R723" s="70"/>
      <c r="S723" s="70"/>
      <c r="T723" s="70"/>
      <c r="U723" s="70"/>
      <c r="V723" s="70"/>
      <c r="W723" s="70"/>
      <c r="X723" s="70"/>
      <c r="Y723" s="70"/>
      <c r="Z723" s="70"/>
      <c r="AA723" s="70"/>
      <c r="AB723" s="70"/>
    </row>
    <row r="724" spans="1:28" ht="15.75" customHeight="1" x14ac:dyDescent="0.25">
      <c r="A724" s="70"/>
      <c r="B724" s="71"/>
      <c r="C724" s="71"/>
      <c r="D724" s="72"/>
      <c r="E724" s="72"/>
      <c r="F724" s="70"/>
      <c r="G724" s="70"/>
      <c r="H724" s="70"/>
      <c r="I724" s="70"/>
      <c r="J724" s="70"/>
      <c r="K724" s="70"/>
      <c r="L724" s="70"/>
      <c r="M724" s="70"/>
      <c r="N724" s="70"/>
      <c r="O724" s="70"/>
      <c r="P724" s="70"/>
      <c r="Q724" s="70"/>
      <c r="R724" s="70"/>
      <c r="S724" s="70"/>
      <c r="T724" s="70"/>
      <c r="U724" s="70"/>
      <c r="V724" s="70"/>
      <c r="W724" s="70"/>
      <c r="X724" s="70"/>
      <c r="Y724" s="70"/>
      <c r="Z724" s="70"/>
      <c r="AA724" s="70"/>
      <c r="AB724" s="70"/>
    </row>
    <row r="725" spans="1:28" ht="15.75" customHeight="1" x14ac:dyDescent="0.25">
      <c r="A725" s="70"/>
      <c r="B725" s="71"/>
      <c r="C725" s="71"/>
      <c r="D725" s="72"/>
      <c r="E725" s="72"/>
      <c r="F725" s="70"/>
      <c r="G725" s="70"/>
      <c r="H725" s="70"/>
      <c r="I725" s="70"/>
      <c r="J725" s="70"/>
      <c r="K725" s="70"/>
      <c r="L725" s="70"/>
      <c r="M725" s="70"/>
      <c r="N725" s="70"/>
      <c r="O725" s="70"/>
      <c r="P725" s="70"/>
      <c r="Q725" s="70"/>
      <c r="R725" s="70"/>
      <c r="S725" s="70"/>
      <c r="T725" s="70"/>
      <c r="U725" s="70"/>
      <c r="V725" s="70"/>
      <c r="W725" s="70"/>
      <c r="X725" s="70"/>
      <c r="Y725" s="70"/>
      <c r="Z725" s="70"/>
      <c r="AA725" s="70"/>
      <c r="AB725" s="70"/>
    </row>
    <row r="726" spans="1:28" ht="15.75" customHeight="1" x14ac:dyDescent="0.25">
      <c r="A726" s="70"/>
      <c r="B726" s="71"/>
      <c r="C726" s="71"/>
      <c r="D726" s="72"/>
      <c r="E726" s="72"/>
      <c r="F726" s="70"/>
      <c r="G726" s="70"/>
      <c r="H726" s="70"/>
      <c r="I726" s="70"/>
      <c r="J726" s="70"/>
      <c r="K726" s="70"/>
      <c r="L726" s="70"/>
      <c r="M726" s="70"/>
      <c r="N726" s="70"/>
      <c r="O726" s="70"/>
      <c r="P726" s="70"/>
      <c r="Q726" s="70"/>
      <c r="R726" s="70"/>
      <c r="S726" s="70"/>
      <c r="T726" s="70"/>
      <c r="U726" s="70"/>
      <c r="V726" s="70"/>
      <c r="W726" s="70"/>
      <c r="X726" s="70"/>
      <c r="Y726" s="70"/>
      <c r="Z726" s="70"/>
      <c r="AA726" s="70"/>
      <c r="AB726" s="70"/>
    </row>
    <row r="727" spans="1:28" ht="15.75" customHeight="1" x14ac:dyDescent="0.25">
      <c r="A727" s="70"/>
      <c r="B727" s="71"/>
      <c r="C727" s="71"/>
      <c r="D727" s="72"/>
      <c r="E727" s="72"/>
      <c r="F727" s="70"/>
      <c r="G727" s="70"/>
      <c r="H727" s="70"/>
      <c r="I727" s="70"/>
      <c r="J727" s="70"/>
      <c r="K727" s="70"/>
      <c r="L727" s="70"/>
      <c r="M727" s="70"/>
      <c r="N727" s="70"/>
      <c r="O727" s="70"/>
      <c r="P727" s="70"/>
      <c r="Q727" s="70"/>
      <c r="R727" s="70"/>
      <c r="S727" s="70"/>
      <c r="T727" s="70"/>
      <c r="U727" s="70"/>
      <c r="V727" s="70"/>
      <c r="W727" s="70"/>
      <c r="X727" s="70"/>
      <c r="Y727" s="70"/>
      <c r="Z727" s="70"/>
      <c r="AA727" s="70"/>
      <c r="AB727" s="70"/>
    </row>
    <row r="728" spans="1:28" ht="15.75" customHeight="1" x14ac:dyDescent="0.25">
      <c r="A728" s="70"/>
      <c r="B728" s="71"/>
      <c r="C728" s="71"/>
      <c r="D728" s="72"/>
      <c r="E728" s="72"/>
      <c r="F728" s="70"/>
      <c r="G728" s="70"/>
      <c r="H728" s="70"/>
      <c r="I728" s="70"/>
      <c r="J728" s="70"/>
      <c r="K728" s="70"/>
      <c r="L728" s="70"/>
      <c r="M728" s="70"/>
      <c r="N728" s="70"/>
      <c r="O728" s="70"/>
      <c r="P728" s="70"/>
      <c r="Q728" s="70"/>
      <c r="R728" s="70"/>
      <c r="S728" s="70"/>
      <c r="T728" s="70"/>
      <c r="U728" s="70"/>
      <c r="V728" s="70"/>
      <c r="W728" s="70"/>
      <c r="X728" s="70"/>
      <c r="Y728" s="70"/>
      <c r="Z728" s="70"/>
      <c r="AA728" s="70"/>
      <c r="AB728" s="70"/>
    </row>
    <row r="729" spans="1:28" ht="15.75" customHeight="1" x14ac:dyDescent="0.25">
      <c r="A729" s="70"/>
      <c r="B729" s="71"/>
      <c r="C729" s="71"/>
      <c r="D729" s="72"/>
      <c r="E729" s="72"/>
      <c r="F729" s="70"/>
      <c r="G729" s="70"/>
      <c r="H729" s="70"/>
      <c r="I729" s="70"/>
      <c r="J729" s="70"/>
      <c r="K729" s="70"/>
      <c r="L729" s="70"/>
      <c r="M729" s="70"/>
      <c r="N729" s="70"/>
      <c r="O729" s="70"/>
      <c r="P729" s="70"/>
      <c r="Q729" s="70"/>
      <c r="R729" s="70"/>
      <c r="S729" s="70"/>
      <c r="T729" s="70"/>
      <c r="U729" s="70"/>
      <c r="V729" s="70"/>
      <c r="W729" s="70"/>
      <c r="X729" s="70"/>
      <c r="Y729" s="70"/>
      <c r="Z729" s="70"/>
      <c r="AA729" s="70"/>
      <c r="AB729" s="70"/>
    </row>
    <row r="730" spans="1:28" ht="15.75" customHeight="1" x14ac:dyDescent="0.25">
      <c r="A730" s="70"/>
      <c r="B730" s="71"/>
      <c r="C730" s="71"/>
      <c r="D730" s="72"/>
      <c r="E730" s="72"/>
      <c r="F730" s="70"/>
      <c r="G730" s="70"/>
      <c r="H730" s="70"/>
      <c r="I730" s="70"/>
      <c r="J730" s="70"/>
      <c r="K730" s="70"/>
      <c r="L730" s="70"/>
      <c r="M730" s="70"/>
      <c r="N730" s="70"/>
      <c r="O730" s="70"/>
      <c r="P730" s="70"/>
      <c r="Q730" s="70"/>
      <c r="R730" s="70"/>
      <c r="S730" s="70"/>
      <c r="T730" s="70"/>
      <c r="U730" s="70"/>
      <c r="V730" s="70"/>
      <c r="W730" s="70"/>
      <c r="X730" s="70"/>
      <c r="Y730" s="70"/>
      <c r="Z730" s="70"/>
      <c r="AA730" s="70"/>
      <c r="AB730" s="70"/>
    </row>
    <row r="731" spans="1:28" ht="15.75" customHeight="1" x14ac:dyDescent="0.25">
      <c r="A731" s="70"/>
      <c r="B731" s="71"/>
      <c r="C731" s="71"/>
      <c r="D731" s="72"/>
      <c r="E731" s="72"/>
      <c r="F731" s="70"/>
      <c r="G731" s="70"/>
      <c r="H731" s="70"/>
      <c r="I731" s="70"/>
      <c r="J731" s="70"/>
      <c r="K731" s="70"/>
      <c r="L731" s="70"/>
      <c r="M731" s="70"/>
      <c r="N731" s="70"/>
      <c r="O731" s="70"/>
      <c r="P731" s="70"/>
      <c r="Q731" s="70"/>
      <c r="R731" s="70"/>
      <c r="S731" s="70"/>
      <c r="T731" s="70"/>
      <c r="U731" s="70"/>
      <c r="V731" s="70"/>
      <c r="W731" s="70"/>
      <c r="X731" s="70"/>
      <c r="Y731" s="70"/>
      <c r="Z731" s="70"/>
      <c r="AA731" s="70"/>
      <c r="AB731" s="70"/>
    </row>
    <row r="732" spans="1:28" ht="15.75" customHeight="1" x14ac:dyDescent="0.25">
      <c r="A732" s="70"/>
      <c r="B732" s="71"/>
      <c r="C732" s="71"/>
      <c r="D732" s="72"/>
      <c r="E732" s="72"/>
      <c r="F732" s="70"/>
      <c r="G732" s="70"/>
      <c r="H732" s="70"/>
      <c r="I732" s="70"/>
      <c r="J732" s="70"/>
      <c r="K732" s="70"/>
      <c r="L732" s="70"/>
      <c r="M732" s="70"/>
      <c r="N732" s="70"/>
      <c r="O732" s="70"/>
      <c r="P732" s="70"/>
      <c r="Q732" s="70"/>
      <c r="R732" s="70"/>
      <c r="S732" s="70"/>
      <c r="T732" s="70"/>
      <c r="U732" s="70"/>
      <c r="V732" s="70"/>
      <c r="W732" s="70"/>
      <c r="X732" s="70"/>
      <c r="Y732" s="70"/>
      <c r="Z732" s="70"/>
      <c r="AA732" s="70"/>
      <c r="AB732" s="70"/>
    </row>
    <row r="733" spans="1:28" ht="15.75" customHeight="1" x14ac:dyDescent="0.25">
      <c r="A733" s="70"/>
      <c r="B733" s="71"/>
      <c r="C733" s="71"/>
      <c r="D733" s="72"/>
      <c r="E733" s="72"/>
      <c r="F733" s="70"/>
      <c r="G733" s="70"/>
      <c r="H733" s="70"/>
      <c r="I733" s="70"/>
      <c r="J733" s="70"/>
      <c r="K733" s="70"/>
      <c r="L733" s="70"/>
      <c r="M733" s="70"/>
      <c r="N733" s="70"/>
      <c r="O733" s="70"/>
      <c r="P733" s="70"/>
      <c r="Q733" s="70"/>
      <c r="R733" s="70"/>
      <c r="S733" s="70"/>
      <c r="T733" s="70"/>
      <c r="U733" s="70"/>
      <c r="V733" s="70"/>
      <c r="W733" s="70"/>
      <c r="X733" s="70"/>
      <c r="Y733" s="70"/>
      <c r="Z733" s="70"/>
      <c r="AA733" s="70"/>
      <c r="AB733" s="70"/>
    </row>
    <row r="734" spans="1:28" ht="15.75" customHeight="1" x14ac:dyDescent="0.25">
      <c r="A734" s="70"/>
      <c r="B734" s="71"/>
      <c r="C734" s="71"/>
      <c r="D734" s="72"/>
      <c r="E734" s="72"/>
      <c r="F734" s="70"/>
      <c r="G734" s="70"/>
      <c r="H734" s="70"/>
      <c r="I734" s="70"/>
      <c r="J734" s="70"/>
      <c r="K734" s="70"/>
      <c r="L734" s="70"/>
      <c r="M734" s="70"/>
      <c r="N734" s="70"/>
      <c r="O734" s="70"/>
      <c r="P734" s="70"/>
      <c r="Q734" s="70"/>
      <c r="R734" s="70"/>
      <c r="S734" s="70"/>
      <c r="T734" s="70"/>
      <c r="U734" s="70"/>
      <c r="V734" s="70"/>
      <c r="W734" s="70"/>
      <c r="X734" s="70"/>
      <c r="Y734" s="70"/>
      <c r="Z734" s="70"/>
      <c r="AA734" s="70"/>
      <c r="AB734" s="70"/>
    </row>
    <row r="735" spans="1:28" ht="15.75" customHeight="1" x14ac:dyDescent="0.25">
      <c r="A735" s="70"/>
      <c r="B735" s="71"/>
      <c r="C735" s="71"/>
      <c r="D735" s="72"/>
      <c r="E735" s="72"/>
      <c r="F735" s="70"/>
      <c r="G735" s="70"/>
      <c r="H735" s="70"/>
      <c r="I735" s="70"/>
      <c r="J735" s="70"/>
      <c r="K735" s="70"/>
      <c r="L735" s="70"/>
      <c r="M735" s="70"/>
      <c r="N735" s="70"/>
      <c r="O735" s="70"/>
      <c r="P735" s="70"/>
      <c r="Q735" s="70"/>
      <c r="R735" s="70"/>
      <c r="S735" s="70"/>
      <c r="T735" s="70"/>
      <c r="U735" s="70"/>
      <c r="V735" s="70"/>
      <c r="W735" s="70"/>
      <c r="X735" s="70"/>
      <c r="Y735" s="70"/>
      <c r="Z735" s="70"/>
      <c r="AA735" s="70"/>
      <c r="AB735" s="70"/>
    </row>
    <row r="736" spans="1:28" ht="15.75" customHeight="1" x14ac:dyDescent="0.25">
      <c r="A736" s="70"/>
      <c r="B736" s="71"/>
      <c r="C736" s="71"/>
      <c r="D736" s="72"/>
      <c r="E736" s="72"/>
      <c r="F736" s="70"/>
      <c r="G736" s="70"/>
      <c r="H736" s="70"/>
      <c r="I736" s="70"/>
      <c r="J736" s="70"/>
      <c r="K736" s="70"/>
      <c r="L736" s="70"/>
      <c r="M736" s="70"/>
      <c r="N736" s="70"/>
      <c r="O736" s="70"/>
      <c r="P736" s="70"/>
      <c r="Q736" s="70"/>
      <c r="R736" s="70"/>
      <c r="S736" s="70"/>
      <c r="T736" s="70"/>
      <c r="U736" s="70"/>
      <c r="V736" s="70"/>
      <c r="W736" s="70"/>
      <c r="X736" s="70"/>
      <c r="Y736" s="70"/>
      <c r="Z736" s="70"/>
      <c r="AA736" s="70"/>
      <c r="AB736" s="70"/>
    </row>
    <row r="737" spans="1:28" ht="15.75" customHeight="1" x14ac:dyDescent="0.25">
      <c r="A737" s="70"/>
      <c r="B737" s="71"/>
      <c r="C737" s="71"/>
      <c r="D737" s="72"/>
      <c r="E737" s="72"/>
      <c r="F737" s="70"/>
      <c r="G737" s="70"/>
      <c r="H737" s="70"/>
      <c r="I737" s="70"/>
      <c r="J737" s="70"/>
      <c r="K737" s="70"/>
      <c r="L737" s="70"/>
      <c r="M737" s="70"/>
      <c r="N737" s="70"/>
      <c r="O737" s="70"/>
      <c r="P737" s="70"/>
      <c r="Q737" s="70"/>
      <c r="R737" s="70"/>
      <c r="S737" s="70"/>
      <c r="T737" s="70"/>
      <c r="U737" s="70"/>
      <c r="V737" s="70"/>
      <c r="W737" s="70"/>
      <c r="X737" s="70"/>
      <c r="Y737" s="70"/>
      <c r="Z737" s="70"/>
      <c r="AA737" s="70"/>
      <c r="AB737" s="70"/>
    </row>
    <row r="738" spans="1:28" ht="15.75" customHeight="1" x14ac:dyDescent="0.25">
      <c r="A738" s="70"/>
      <c r="B738" s="71"/>
      <c r="C738" s="71"/>
      <c r="D738" s="72"/>
      <c r="E738" s="72"/>
      <c r="F738" s="70"/>
      <c r="G738" s="70"/>
      <c r="H738" s="70"/>
      <c r="I738" s="70"/>
      <c r="J738" s="70"/>
      <c r="K738" s="70"/>
      <c r="L738" s="70"/>
      <c r="M738" s="70"/>
      <c r="N738" s="70"/>
      <c r="O738" s="70"/>
      <c r="P738" s="70"/>
      <c r="Q738" s="70"/>
      <c r="R738" s="70"/>
      <c r="S738" s="70"/>
      <c r="T738" s="70"/>
      <c r="U738" s="70"/>
      <c r="V738" s="70"/>
      <c r="W738" s="70"/>
      <c r="X738" s="70"/>
      <c r="Y738" s="70"/>
      <c r="Z738" s="70"/>
      <c r="AA738" s="70"/>
      <c r="AB738" s="70"/>
    </row>
    <row r="739" spans="1:28" ht="15.75" customHeight="1" x14ac:dyDescent="0.25">
      <c r="A739" s="70"/>
      <c r="B739" s="71"/>
      <c r="C739" s="71"/>
      <c r="D739" s="72"/>
      <c r="E739" s="72"/>
      <c r="F739" s="70"/>
      <c r="G739" s="70"/>
      <c r="H739" s="70"/>
      <c r="I739" s="70"/>
      <c r="J739" s="70"/>
      <c r="K739" s="70"/>
      <c r="L739" s="70"/>
      <c r="M739" s="70"/>
      <c r="N739" s="70"/>
      <c r="O739" s="70"/>
      <c r="P739" s="70"/>
      <c r="Q739" s="70"/>
      <c r="R739" s="70"/>
      <c r="S739" s="70"/>
      <c r="T739" s="70"/>
      <c r="U739" s="70"/>
      <c r="V739" s="70"/>
      <c r="W739" s="70"/>
      <c r="X739" s="70"/>
      <c r="Y739" s="70"/>
      <c r="Z739" s="70"/>
      <c r="AA739" s="70"/>
      <c r="AB739" s="70"/>
    </row>
    <row r="740" spans="1:28" ht="15.75" customHeight="1" x14ac:dyDescent="0.25">
      <c r="A740" s="70"/>
      <c r="B740" s="71"/>
      <c r="C740" s="71"/>
      <c r="D740" s="72"/>
      <c r="E740" s="72"/>
      <c r="F740" s="70"/>
      <c r="G740" s="70"/>
      <c r="H740" s="70"/>
      <c r="I740" s="70"/>
      <c r="J740" s="70"/>
      <c r="K740" s="70"/>
      <c r="L740" s="70"/>
      <c r="M740" s="70"/>
      <c r="N740" s="70"/>
      <c r="O740" s="70"/>
      <c r="P740" s="70"/>
      <c r="Q740" s="70"/>
      <c r="R740" s="70"/>
      <c r="S740" s="70"/>
      <c r="T740" s="70"/>
      <c r="U740" s="70"/>
      <c r="V740" s="70"/>
      <c r="W740" s="70"/>
      <c r="X740" s="70"/>
      <c r="Y740" s="70"/>
      <c r="Z740" s="70"/>
      <c r="AA740" s="70"/>
      <c r="AB740" s="70"/>
    </row>
    <row r="741" spans="1:28" ht="15.75" customHeight="1" x14ac:dyDescent="0.25">
      <c r="A741" s="70"/>
      <c r="B741" s="71"/>
      <c r="C741" s="71"/>
      <c r="D741" s="72"/>
      <c r="E741" s="72"/>
      <c r="F741" s="70"/>
      <c r="G741" s="70"/>
      <c r="H741" s="70"/>
      <c r="I741" s="70"/>
      <c r="J741" s="70"/>
      <c r="K741" s="70"/>
      <c r="L741" s="70"/>
      <c r="M741" s="70"/>
      <c r="N741" s="70"/>
      <c r="O741" s="70"/>
      <c r="P741" s="70"/>
      <c r="Q741" s="70"/>
      <c r="R741" s="70"/>
      <c r="S741" s="70"/>
      <c r="T741" s="70"/>
      <c r="U741" s="70"/>
      <c r="V741" s="70"/>
      <c r="W741" s="70"/>
      <c r="X741" s="70"/>
      <c r="Y741" s="70"/>
      <c r="Z741" s="70"/>
      <c r="AA741" s="70"/>
      <c r="AB741" s="70"/>
    </row>
    <row r="742" spans="1:28" ht="15.75" customHeight="1" x14ac:dyDescent="0.25">
      <c r="A742" s="70"/>
      <c r="B742" s="71"/>
      <c r="C742" s="71"/>
      <c r="D742" s="72"/>
      <c r="E742" s="72"/>
      <c r="F742" s="70"/>
      <c r="G742" s="70"/>
      <c r="H742" s="70"/>
      <c r="I742" s="70"/>
      <c r="J742" s="70"/>
      <c r="K742" s="70"/>
      <c r="L742" s="70"/>
      <c r="M742" s="70"/>
      <c r="N742" s="70"/>
      <c r="O742" s="70"/>
      <c r="P742" s="70"/>
      <c r="Q742" s="70"/>
      <c r="R742" s="70"/>
      <c r="S742" s="70"/>
      <c r="T742" s="70"/>
      <c r="U742" s="70"/>
      <c r="V742" s="70"/>
      <c r="W742" s="70"/>
      <c r="X742" s="70"/>
      <c r="Y742" s="70"/>
      <c r="Z742" s="70"/>
      <c r="AA742" s="70"/>
      <c r="AB742" s="70"/>
    </row>
    <row r="743" spans="1:28" ht="15.75" customHeight="1" x14ac:dyDescent="0.25">
      <c r="A743" s="70"/>
      <c r="B743" s="71"/>
      <c r="C743" s="71"/>
      <c r="D743" s="72"/>
      <c r="E743" s="72"/>
      <c r="F743" s="70"/>
      <c r="G743" s="70"/>
      <c r="H743" s="70"/>
      <c r="I743" s="70"/>
      <c r="J743" s="70"/>
      <c r="K743" s="70"/>
      <c r="L743" s="70"/>
      <c r="M743" s="70"/>
      <c r="N743" s="70"/>
      <c r="O743" s="70"/>
      <c r="P743" s="70"/>
      <c r="Q743" s="70"/>
      <c r="R743" s="70"/>
      <c r="S743" s="70"/>
      <c r="T743" s="70"/>
      <c r="U743" s="70"/>
      <c r="V743" s="70"/>
      <c r="W743" s="70"/>
      <c r="X743" s="70"/>
      <c r="Y743" s="70"/>
      <c r="Z743" s="70"/>
      <c r="AA743" s="70"/>
      <c r="AB743" s="70"/>
    </row>
    <row r="744" spans="1:28" ht="15.75" customHeight="1" x14ac:dyDescent="0.25">
      <c r="A744" s="70"/>
      <c r="B744" s="71"/>
      <c r="C744" s="71"/>
      <c r="D744" s="72"/>
      <c r="E744" s="72"/>
      <c r="F744" s="70"/>
      <c r="G744" s="70"/>
      <c r="H744" s="70"/>
      <c r="I744" s="70"/>
      <c r="J744" s="70"/>
      <c r="K744" s="70"/>
      <c r="L744" s="70"/>
      <c r="M744" s="70"/>
      <c r="N744" s="70"/>
      <c r="O744" s="70"/>
      <c r="P744" s="70"/>
      <c r="Q744" s="70"/>
      <c r="R744" s="70"/>
      <c r="S744" s="70"/>
      <c r="T744" s="70"/>
      <c r="U744" s="70"/>
      <c r="V744" s="70"/>
      <c r="W744" s="70"/>
      <c r="X744" s="70"/>
      <c r="Y744" s="70"/>
      <c r="Z744" s="70"/>
      <c r="AA744" s="70"/>
      <c r="AB744" s="70"/>
    </row>
    <row r="745" spans="1:28" ht="15.75" customHeight="1" x14ac:dyDescent="0.25">
      <c r="A745" s="70"/>
      <c r="B745" s="71"/>
      <c r="C745" s="71"/>
      <c r="D745" s="72"/>
      <c r="E745" s="72"/>
      <c r="F745" s="70"/>
      <c r="G745" s="70"/>
      <c r="H745" s="70"/>
      <c r="I745" s="70"/>
      <c r="J745" s="70"/>
      <c r="K745" s="70"/>
      <c r="L745" s="70"/>
      <c r="M745" s="70"/>
      <c r="N745" s="70"/>
      <c r="O745" s="70"/>
      <c r="P745" s="70"/>
      <c r="Q745" s="70"/>
      <c r="R745" s="70"/>
      <c r="S745" s="70"/>
      <c r="T745" s="70"/>
      <c r="U745" s="70"/>
      <c r="V745" s="70"/>
      <c r="W745" s="70"/>
      <c r="X745" s="70"/>
      <c r="Y745" s="70"/>
      <c r="Z745" s="70"/>
      <c r="AA745" s="70"/>
      <c r="AB745" s="70"/>
    </row>
    <row r="746" spans="1:28" ht="15.75" customHeight="1" x14ac:dyDescent="0.25">
      <c r="A746" s="70"/>
      <c r="B746" s="71"/>
      <c r="C746" s="71"/>
      <c r="D746" s="72"/>
      <c r="E746" s="72"/>
      <c r="F746" s="70"/>
      <c r="G746" s="70"/>
      <c r="H746" s="70"/>
      <c r="I746" s="70"/>
      <c r="J746" s="70"/>
      <c r="K746" s="70"/>
      <c r="L746" s="70"/>
      <c r="M746" s="70"/>
      <c r="N746" s="70"/>
      <c r="O746" s="70"/>
      <c r="P746" s="70"/>
      <c r="Q746" s="70"/>
      <c r="R746" s="70"/>
      <c r="S746" s="70"/>
      <c r="T746" s="70"/>
      <c r="U746" s="70"/>
      <c r="V746" s="70"/>
      <c r="W746" s="70"/>
      <c r="X746" s="70"/>
      <c r="Y746" s="70"/>
      <c r="Z746" s="70"/>
      <c r="AA746" s="70"/>
      <c r="AB746" s="70"/>
    </row>
    <row r="747" spans="1:28" ht="15.75" customHeight="1" x14ac:dyDescent="0.25">
      <c r="A747" s="70"/>
      <c r="B747" s="71"/>
      <c r="C747" s="71"/>
      <c r="D747" s="72"/>
      <c r="E747" s="72"/>
      <c r="F747" s="70"/>
      <c r="G747" s="70"/>
      <c r="H747" s="70"/>
      <c r="I747" s="70"/>
      <c r="J747" s="70"/>
      <c r="K747" s="70"/>
      <c r="L747" s="70"/>
      <c r="M747" s="70"/>
      <c r="N747" s="70"/>
      <c r="O747" s="70"/>
      <c r="P747" s="70"/>
      <c r="Q747" s="70"/>
      <c r="R747" s="70"/>
      <c r="S747" s="70"/>
      <c r="T747" s="70"/>
      <c r="U747" s="70"/>
      <c r="V747" s="70"/>
      <c r="W747" s="70"/>
      <c r="X747" s="70"/>
      <c r="Y747" s="70"/>
      <c r="Z747" s="70"/>
      <c r="AA747" s="70"/>
      <c r="AB747" s="70"/>
    </row>
    <row r="748" spans="1:28" ht="15.75" customHeight="1" x14ac:dyDescent="0.25">
      <c r="A748" s="70"/>
      <c r="B748" s="71"/>
      <c r="C748" s="71"/>
      <c r="D748" s="72"/>
      <c r="E748" s="72"/>
      <c r="F748" s="70"/>
      <c r="G748" s="70"/>
      <c r="H748" s="70"/>
      <c r="I748" s="70"/>
      <c r="J748" s="70"/>
      <c r="K748" s="70"/>
      <c r="L748" s="70"/>
      <c r="M748" s="70"/>
      <c r="N748" s="70"/>
      <c r="O748" s="70"/>
      <c r="P748" s="70"/>
      <c r="Q748" s="70"/>
      <c r="R748" s="70"/>
      <c r="S748" s="70"/>
      <c r="T748" s="70"/>
      <c r="U748" s="70"/>
      <c r="V748" s="70"/>
      <c r="W748" s="70"/>
      <c r="X748" s="70"/>
      <c r="Y748" s="70"/>
      <c r="Z748" s="70"/>
      <c r="AA748" s="70"/>
      <c r="AB748" s="70"/>
    </row>
    <row r="749" spans="1:28" ht="15.75" customHeight="1" x14ac:dyDescent="0.25">
      <c r="A749" s="70"/>
      <c r="B749" s="71"/>
      <c r="C749" s="71"/>
      <c r="D749" s="72"/>
      <c r="E749" s="72"/>
      <c r="F749" s="70"/>
      <c r="G749" s="70"/>
      <c r="H749" s="70"/>
      <c r="I749" s="70"/>
      <c r="J749" s="70"/>
      <c r="K749" s="70"/>
      <c r="L749" s="70"/>
      <c r="M749" s="70"/>
      <c r="N749" s="70"/>
      <c r="O749" s="70"/>
      <c r="P749" s="70"/>
      <c r="Q749" s="70"/>
      <c r="R749" s="70"/>
      <c r="S749" s="70"/>
      <c r="T749" s="70"/>
      <c r="U749" s="70"/>
      <c r="V749" s="70"/>
      <c r="W749" s="70"/>
      <c r="X749" s="70"/>
      <c r="Y749" s="70"/>
      <c r="Z749" s="70"/>
      <c r="AA749" s="70"/>
      <c r="AB749" s="70"/>
    </row>
    <row r="750" spans="1:28" ht="15.75" customHeight="1" x14ac:dyDescent="0.25">
      <c r="A750" s="70"/>
      <c r="B750" s="71"/>
      <c r="C750" s="71"/>
      <c r="D750" s="72"/>
      <c r="E750" s="72"/>
      <c r="F750" s="70"/>
      <c r="G750" s="70"/>
      <c r="H750" s="70"/>
      <c r="I750" s="70"/>
      <c r="J750" s="70"/>
      <c r="K750" s="70"/>
      <c r="L750" s="70"/>
      <c r="M750" s="70"/>
      <c r="N750" s="70"/>
      <c r="O750" s="70"/>
      <c r="P750" s="70"/>
      <c r="Q750" s="70"/>
      <c r="R750" s="70"/>
      <c r="S750" s="70"/>
      <c r="T750" s="70"/>
      <c r="U750" s="70"/>
      <c r="V750" s="70"/>
      <c r="W750" s="70"/>
      <c r="X750" s="70"/>
      <c r="Y750" s="70"/>
      <c r="Z750" s="70"/>
      <c r="AA750" s="70"/>
      <c r="AB750" s="70"/>
    </row>
    <row r="751" spans="1:28" ht="15.75" customHeight="1" x14ac:dyDescent="0.25">
      <c r="A751" s="70"/>
      <c r="B751" s="71"/>
      <c r="C751" s="71"/>
      <c r="D751" s="72"/>
      <c r="E751" s="72"/>
      <c r="F751" s="70"/>
      <c r="G751" s="70"/>
      <c r="H751" s="70"/>
      <c r="I751" s="70"/>
      <c r="J751" s="70"/>
      <c r="K751" s="70"/>
      <c r="L751" s="70"/>
      <c r="M751" s="70"/>
      <c r="N751" s="70"/>
      <c r="O751" s="70"/>
      <c r="P751" s="70"/>
      <c r="Q751" s="70"/>
      <c r="R751" s="70"/>
      <c r="S751" s="70"/>
      <c r="T751" s="70"/>
      <c r="U751" s="70"/>
      <c r="V751" s="70"/>
      <c r="W751" s="70"/>
      <c r="X751" s="70"/>
      <c r="Y751" s="70"/>
      <c r="Z751" s="70"/>
      <c r="AA751" s="70"/>
      <c r="AB751" s="70"/>
    </row>
    <row r="752" spans="1:28" ht="15.75" customHeight="1" x14ac:dyDescent="0.25">
      <c r="A752" s="70"/>
      <c r="B752" s="71"/>
      <c r="C752" s="71"/>
      <c r="D752" s="72"/>
      <c r="E752" s="72"/>
      <c r="F752" s="70"/>
      <c r="G752" s="70"/>
      <c r="H752" s="70"/>
      <c r="I752" s="70"/>
      <c r="J752" s="70"/>
      <c r="K752" s="70"/>
      <c r="L752" s="70"/>
      <c r="M752" s="70"/>
      <c r="N752" s="70"/>
      <c r="O752" s="70"/>
      <c r="P752" s="70"/>
      <c r="Q752" s="70"/>
      <c r="R752" s="70"/>
      <c r="S752" s="70"/>
      <c r="T752" s="70"/>
      <c r="U752" s="70"/>
      <c r="V752" s="70"/>
      <c r="W752" s="70"/>
      <c r="X752" s="70"/>
      <c r="Y752" s="70"/>
      <c r="Z752" s="70"/>
      <c r="AA752" s="70"/>
      <c r="AB752" s="70"/>
    </row>
    <row r="753" spans="1:28" ht="15.75" customHeight="1" x14ac:dyDescent="0.25">
      <c r="A753" s="70"/>
      <c r="B753" s="71"/>
      <c r="C753" s="71"/>
      <c r="D753" s="72"/>
      <c r="E753" s="72"/>
      <c r="F753" s="70"/>
      <c r="G753" s="70"/>
      <c r="H753" s="70"/>
      <c r="I753" s="70"/>
      <c r="J753" s="70"/>
      <c r="K753" s="70"/>
      <c r="L753" s="70"/>
      <c r="M753" s="70"/>
      <c r="N753" s="70"/>
      <c r="O753" s="70"/>
      <c r="P753" s="70"/>
      <c r="Q753" s="70"/>
      <c r="R753" s="70"/>
      <c r="S753" s="70"/>
      <c r="T753" s="70"/>
      <c r="U753" s="70"/>
      <c r="V753" s="70"/>
      <c r="W753" s="70"/>
      <c r="X753" s="70"/>
      <c r="Y753" s="70"/>
      <c r="Z753" s="70"/>
      <c r="AA753" s="70"/>
      <c r="AB753" s="70"/>
    </row>
    <row r="754" spans="1:28" ht="15.75" customHeight="1" x14ac:dyDescent="0.25">
      <c r="A754" s="70"/>
      <c r="B754" s="71"/>
      <c r="C754" s="71"/>
      <c r="D754" s="72"/>
      <c r="E754" s="72"/>
      <c r="F754" s="70"/>
      <c r="G754" s="70"/>
      <c r="H754" s="70"/>
      <c r="I754" s="70"/>
      <c r="J754" s="70"/>
      <c r="K754" s="70"/>
      <c r="L754" s="70"/>
      <c r="M754" s="70"/>
      <c r="N754" s="70"/>
      <c r="O754" s="70"/>
      <c r="P754" s="70"/>
      <c r="Q754" s="70"/>
      <c r="R754" s="70"/>
      <c r="S754" s="70"/>
      <c r="T754" s="70"/>
      <c r="U754" s="70"/>
      <c r="V754" s="70"/>
      <c r="W754" s="70"/>
      <c r="X754" s="70"/>
      <c r="Y754" s="70"/>
      <c r="Z754" s="70"/>
      <c r="AA754" s="70"/>
      <c r="AB754" s="70"/>
    </row>
    <row r="755" spans="1:28" ht="15.75" customHeight="1" x14ac:dyDescent="0.25">
      <c r="A755" s="70"/>
      <c r="B755" s="71"/>
      <c r="C755" s="71"/>
      <c r="D755" s="72"/>
      <c r="E755" s="72"/>
      <c r="F755" s="70"/>
      <c r="G755" s="70"/>
      <c r="H755" s="70"/>
      <c r="I755" s="70"/>
      <c r="J755" s="70"/>
      <c r="K755" s="70"/>
      <c r="L755" s="70"/>
      <c r="M755" s="70"/>
      <c r="N755" s="70"/>
      <c r="O755" s="70"/>
      <c r="P755" s="70"/>
      <c r="Q755" s="70"/>
      <c r="R755" s="70"/>
      <c r="S755" s="70"/>
      <c r="T755" s="70"/>
      <c r="U755" s="70"/>
      <c r="V755" s="70"/>
      <c r="W755" s="70"/>
      <c r="X755" s="70"/>
      <c r="Y755" s="70"/>
      <c r="Z755" s="70"/>
      <c r="AA755" s="70"/>
      <c r="AB755" s="70"/>
    </row>
    <row r="756" spans="1:28" ht="15.75" customHeight="1" x14ac:dyDescent="0.25">
      <c r="A756" s="70"/>
      <c r="B756" s="71"/>
      <c r="C756" s="71"/>
      <c r="D756" s="72"/>
      <c r="E756" s="72"/>
      <c r="F756" s="70"/>
      <c r="G756" s="70"/>
      <c r="H756" s="70"/>
      <c r="I756" s="70"/>
      <c r="J756" s="70"/>
      <c r="K756" s="70"/>
      <c r="L756" s="70"/>
      <c r="M756" s="70"/>
      <c r="N756" s="70"/>
      <c r="O756" s="70"/>
      <c r="P756" s="70"/>
      <c r="Q756" s="70"/>
      <c r="R756" s="70"/>
      <c r="S756" s="70"/>
      <c r="T756" s="70"/>
      <c r="U756" s="70"/>
      <c r="V756" s="70"/>
      <c r="W756" s="70"/>
      <c r="X756" s="70"/>
      <c r="Y756" s="70"/>
      <c r="Z756" s="70"/>
      <c r="AA756" s="70"/>
      <c r="AB756" s="70"/>
    </row>
    <row r="757" spans="1:28" ht="15.75" customHeight="1" x14ac:dyDescent="0.25">
      <c r="A757" s="70"/>
      <c r="B757" s="71"/>
      <c r="C757" s="71"/>
      <c r="D757" s="72"/>
      <c r="E757" s="72"/>
      <c r="F757" s="70"/>
      <c r="G757" s="70"/>
      <c r="H757" s="70"/>
      <c r="I757" s="70"/>
      <c r="J757" s="70"/>
      <c r="K757" s="70"/>
      <c r="L757" s="70"/>
      <c r="M757" s="70"/>
      <c r="N757" s="70"/>
      <c r="O757" s="70"/>
      <c r="P757" s="70"/>
      <c r="Q757" s="70"/>
      <c r="R757" s="70"/>
      <c r="S757" s="70"/>
      <c r="T757" s="70"/>
      <c r="U757" s="70"/>
      <c r="V757" s="70"/>
      <c r="W757" s="70"/>
      <c r="X757" s="70"/>
      <c r="Y757" s="70"/>
      <c r="Z757" s="70"/>
      <c r="AA757" s="70"/>
      <c r="AB757" s="70"/>
    </row>
    <row r="758" spans="1:28" ht="15.75" customHeight="1" x14ac:dyDescent="0.25">
      <c r="A758" s="70"/>
      <c r="B758" s="71"/>
      <c r="C758" s="71"/>
      <c r="D758" s="72"/>
      <c r="E758" s="72"/>
      <c r="F758" s="70"/>
      <c r="G758" s="70"/>
      <c r="H758" s="70"/>
      <c r="I758" s="70"/>
      <c r="J758" s="70"/>
      <c r="K758" s="70"/>
      <c r="L758" s="70"/>
      <c r="M758" s="70"/>
      <c r="N758" s="70"/>
      <c r="O758" s="70"/>
      <c r="P758" s="70"/>
      <c r="Q758" s="70"/>
      <c r="R758" s="70"/>
      <c r="S758" s="70"/>
      <c r="T758" s="70"/>
      <c r="U758" s="70"/>
      <c r="V758" s="70"/>
      <c r="W758" s="70"/>
      <c r="X758" s="70"/>
      <c r="Y758" s="70"/>
      <c r="Z758" s="70"/>
      <c r="AA758" s="70"/>
      <c r="AB758" s="70"/>
    </row>
    <row r="759" spans="1:28" ht="15.75" customHeight="1" x14ac:dyDescent="0.25">
      <c r="A759" s="70"/>
      <c r="B759" s="71"/>
      <c r="C759" s="71"/>
      <c r="D759" s="72"/>
      <c r="E759" s="72"/>
      <c r="F759" s="70"/>
      <c r="G759" s="70"/>
      <c r="H759" s="70"/>
      <c r="I759" s="70"/>
      <c r="J759" s="70"/>
      <c r="K759" s="70"/>
      <c r="L759" s="70"/>
      <c r="M759" s="70"/>
      <c r="N759" s="70"/>
      <c r="O759" s="70"/>
      <c r="P759" s="70"/>
      <c r="Q759" s="70"/>
      <c r="R759" s="70"/>
      <c r="S759" s="70"/>
      <c r="T759" s="70"/>
      <c r="U759" s="70"/>
      <c r="V759" s="70"/>
      <c r="W759" s="70"/>
      <c r="X759" s="70"/>
      <c r="Y759" s="70"/>
      <c r="Z759" s="70"/>
      <c r="AA759" s="70"/>
      <c r="AB759" s="70"/>
    </row>
    <row r="760" spans="1:28" ht="15.75" customHeight="1" x14ac:dyDescent="0.25">
      <c r="A760" s="70"/>
      <c r="B760" s="71"/>
      <c r="C760" s="71"/>
      <c r="D760" s="72"/>
      <c r="E760" s="72"/>
      <c r="F760" s="70"/>
      <c r="G760" s="70"/>
      <c r="H760" s="70"/>
      <c r="I760" s="70"/>
      <c r="J760" s="70"/>
      <c r="K760" s="70"/>
      <c r="L760" s="70"/>
      <c r="M760" s="70"/>
      <c r="N760" s="70"/>
      <c r="O760" s="70"/>
      <c r="P760" s="70"/>
      <c r="Q760" s="70"/>
      <c r="R760" s="70"/>
      <c r="S760" s="70"/>
      <c r="T760" s="70"/>
      <c r="U760" s="70"/>
      <c r="V760" s="70"/>
      <c r="W760" s="70"/>
      <c r="X760" s="70"/>
      <c r="Y760" s="70"/>
      <c r="Z760" s="70"/>
      <c r="AA760" s="70"/>
      <c r="AB760" s="70"/>
    </row>
    <row r="761" spans="1:28" ht="15.75" customHeight="1" x14ac:dyDescent="0.25">
      <c r="A761" s="70"/>
      <c r="B761" s="71"/>
      <c r="C761" s="71"/>
      <c r="D761" s="72"/>
      <c r="E761" s="72"/>
      <c r="F761" s="70"/>
      <c r="G761" s="70"/>
      <c r="H761" s="70"/>
      <c r="I761" s="70"/>
      <c r="J761" s="70"/>
      <c r="K761" s="70"/>
      <c r="L761" s="70"/>
      <c r="M761" s="70"/>
      <c r="N761" s="70"/>
      <c r="O761" s="70"/>
      <c r="P761" s="70"/>
      <c r="Q761" s="70"/>
      <c r="R761" s="70"/>
      <c r="S761" s="70"/>
      <c r="T761" s="70"/>
      <c r="U761" s="70"/>
      <c r="V761" s="70"/>
      <c r="W761" s="70"/>
      <c r="X761" s="70"/>
      <c r="Y761" s="70"/>
      <c r="Z761" s="70"/>
      <c r="AA761" s="70"/>
      <c r="AB761" s="70"/>
    </row>
    <row r="762" spans="1:28" ht="15.75" customHeight="1" x14ac:dyDescent="0.25">
      <c r="A762" s="70"/>
      <c r="B762" s="71"/>
      <c r="C762" s="71"/>
      <c r="D762" s="72"/>
      <c r="E762" s="72"/>
      <c r="F762" s="70"/>
      <c r="G762" s="70"/>
      <c r="H762" s="70"/>
      <c r="I762" s="70"/>
      <c r="J762" s="70"/>
      <c r="K762" s="70"/>
      <c r="L762" s="70"/>
      <c r="M762" s="70"/>
      <c r="N762" s="70"/>
      <c r="O762" s="70"/>
      <c r="P762" s="70"/>
      <c r="Q762" s="70"/>
      <c r="R762" s="70"/>
      <c r="S762" s="70"/>
      <c r="T762" s="70"/>
      <c r="U762" s="70"/>
      <c r="V762" s="70"/>
      <c r="W762" s="70"/>
      <c r="X762" s="70"/>
      <c r="Y762" s="70"/>
      <c r="Z762" s="70"/>
      <c r="AA762" s="70"/>
      <c r="AB762" s="70"/>
    </row>
    <row r="763" spans="1:28" ht="15.75" customHeight="1" x14ac:dyDescent="0.25">
      <c r="A763" s="70"/>
      <c r="B763" s="71"/>
      <c r="C763" s="71"/>
      <c r="D763" s="72"/>
      <c r="E763" s="72"/>
      <c r="F763" s="70"/>
      <c r="G763" s="70"/>
      <c r="H763" s="70"/>
      <c r="I763" s="70"/>
      <c r="J763" s="70"/>
      <c r="K763" s="70"/>
      <c r="L763" s="70"/>
      <c r="M763" s="70"/>
      <c r="N763" s="70"/>
      <c r="O763" s="70"/>
      <c r="P763" s="70"/>
      <c r="Q763" s="70"/>
      <c r="R763" s="70"/>
      <c r="S763" s="70"/>
      <c r="T763" s="70"/>
      <c r="U763" s="70"/>
      <c r="V763" s="70"/>
      <c r="W763" s="70"/>
      <c r="X763" s="70"/>
      <c r="Y763" s="70"/>
      <c r="Z763" s="70"/>
      <c r="AA763" s="70"/>
      <c r="AB763" s="70"/>
    </row>
    <row r="764" spans="1:28" ht="15.75" customHeight="1" x14ac:dyDescent="0.25">
      <c r="A764" s="70"/>
      <c r="B764" s="71"/>
      <c r="C764" s="71"/>
      <c r="D764" s="72"/>
      <c r="E764" s="72"/>
      <c r="F764" s="70"/>
      <c r="G764" s="70"/>
      <c r="H764" s="70"/>
      <c r="I764" s="70"/>
      <c r="J764" s="70"/>
      <c r="K764" s="70"/>
      <c r="L764" s="70"/>
      <c r="M764" s="70"/>
      <c r="N764" s="70"/>
      <c r="O764" s="70"/>
      <c r="P764" s="70"/>
      <c r="Q764" s="70"/>
      <c r="R764" s="70"/>
      <c r="S764" s="70"/>
      <c r="T764" s="70"/>
      <c r="U764" s="70"/>
      <c r="V764" s="70"/>
      <c r="W764" s="70"/>
      <c r="X764" s="70"/>
      <c r="Y764" s="70"/>
      <c r="Z764" s="70"/>
      <c r="AA764" s="70"/>
      <c r="AB764" s="70"/>
    </row>
    <row r="765" spans="1:28" ht="15.75" customHeight="1" x14ac:dyDescent="0.25">
      <c r="A765" s="70"/>
      <c r="B765" s="71"/>
      <c r="C765" s="71"/>
      <c r="D765" s="72"/>
      <c r="E765" s="72"/>
      <c r="F765" s="70"/>
      <c r="G765" s="70"/>
      <c r="H765" s="70"/>
      <c r="I765" s="70"/>
      <c r="J765" s="70"/>
      <c r="K765" s="70"/>
      <c r="L765" s="70"/>
      <c r="M765" s="70"/>
      <c r="N765" s="70"/>
      <c r="O765" s="70"/>
      <c r="P765" s="70"/>
      <c r="Q765" s="70"/>
      <c r="R765" s="70"/>
      <c r="S765" s="70"/>
      <c r="T765" s="70"/>
      <c r="U765" s="70"/>
      <c r="V765" s="70"/>
      <c r="W765" s="70"/>
      <c r="X765" s="70"/>
      <c r="Y765" s="70"/>
      <c r="Z765" s="70"/>
      <c r="AA765" s="70"/>
      <c r="AB765" s="70"/>
    </row>
    <row r="766" spans="1:28" ht="15.75" customHeight="1" x14ac:dyDescent="0.25">
      <c r="A766" s="70"/>
      <c r="B766" s="71"/>
      <c r="C766" s="71"/>
      <c r="D766" s="72"/>
      <c r="E766" s="72"/>
      <c r="F766" s="70"/>
      <c r="G766" s="70"/>
      <c r="H766" s="70"/>
      <c r="I766" s="70"/>
      <c r="J766" s="70"/>
      <c r="K766" s="70"/>
      <c r="L766" s="70"/>
      <c r="M766" s="70"/>
      <c r="N766" s="70"/>
      <c r="O766" s="70"/>
      <c r="P766" s="70"/>
      <c r="Q766" s="70"/>
      <c r="R766" s="70"/>
      <c r="S766" s="70"/>
      <c r="T766" s="70"/>
      <c r="U766" s="70"/>
      <c r="V766" s="70"/>
      <c r="W766" s="70"/>
      <c r="X766" s="70"/>
      <c r="Y766" s="70"/>
      <c r="Z766" s="70"/>
      <c r="AA766" s="70"/>
      <c r="AB766" s="70"/>
    </row>
    <row r="767" spans="1:28" ht="15.75" customHeight="1" x14ac:dyDescent="0.25">
      <c r="A767" s="70"/>
      <c r="B767" s="71"/>
      <c r="C767" s="71"/>
      <c r="D767" s="72"/>
      <c r="E767" s="72"/>
      <c r="F767" s="70"/>
      <c r="G767" s="70"/>
      <c r="H767" s="70"/>
      <c r="I767" s="70"/>
      <c r="J767" s="70"/>
      <c r="K767" s="70"/>
      <c r="L767" s="70"/>
      <c r="M767" s="70"/>
      <c r="N767" s="70"/>
      <c r="O767" s="70"/>
      <c r="P767" s="70"/>
      <c r="Q767" s="70"/>
      <c r="R767" s="70"/>
      <c r="S767" s="70"/>
      <c r="T767" s="70"/>
      <c r="U767" s="70"/>
      <c r="V767" s="70"/>
      <c r="W767" s="70"/>
      <c r="X767" s="70"/>
      <c r="Y767" s="70"/>
      <c r="Z767" s="70"/>
      <c r="AA767" s="70"/>
      <c r="AB767" s="70"/>
    </row>
    <row r="768" spans="1:28" ht="15.75" customHeight="1" x14ac:dyDescent="0.25">
      <c r="A768" s="70"/>
      <c r="B768" s="71"/>
      <c r="C768" s="71"/>
      <c r="D768" s="72"/>
      <c r="E768" s="72"/>
      <c r="F768" s="70"/>
      <c r="G768" s="70"/>
      <c r="H768" s="70"/>
      <c r="I768" s="70"/>
      <c r="J768" s="70"/>
      <c r="K768" s="70"/>
      <c r="L768" s="70"/>
      <c r="M768" s="70"/>
      <c r="N768" s="70"/>
      <c r="O768" s="70"/>
      <c r="P768" s="70"/>
      <c r="Q768" s="70"/>
      <c r="R768" s="70"/>
      <c r="S768" s="70"/>
      <c r="T768" s="70"/>
      <c r="U768" s="70"/>
      <c r="V768" s="70"/>
      <c r="W768" s="70"/>
      <c r="X768" s="70"/>
      <c r="Y768" s="70"/>
      <c r="Z768" s="70"/>
      <c r="AA768" s="70"/>
      <c r="AB768" s="70"/>
    </row>
    <row r="769" spans="1:28" ht="15.75" customHeight="1" x14ac:dyDescent="0.25">
      <c r="A769" s="70"/>
      <c r="B769" s="71"/>
      <c r="C769" s="71"/>
      <c r="D769" s="72"/>
      <c r="E769" s="72"/>
      <c r="F769" s="70"/>
      <c r="G769" s="70"/>
      <c r="H769" s="70"/>
      <c r="I769" s="70"/>
      <c r="J769" s="70"/>
      <c r="K769" s="70"/>
      <c r="L769" s="70"/>
      <c r="M769" s="70"/>
      <c r="N769" s="70"/>
      <c r="O769" s="70"/>
      <c r="P769" s="70"/>
      <c r="Q769" s="70"/>
      <c r="R769" s="70"/>
      <c r="S769" s="70"/>
      <c r="T769" s="70"/>
      <c r="U769" s="70"/>
      <c r="V769" s="70"/>
      <c r="W769" s="70"/>
      <c r="X769" s="70"/>
      <c r="Y769" s="70"/>
      <c r="Z769" s="70"/>
      <c r="AA769" s="70"/>
      <c r="AB769" s="70"/>
    </row>
    <row r="770" spans="1:28" ht="15.75" customHeight="1" x14ac:dyDescent="0.25">
      <c r="A770" s="70"/>
      <c r="B770" s="71"/>
      <c r="C770" s="71"/>
      <c r="D770" s="72"/>
      <c r="E770" s="72"/>
      <c r="F770" s="70"/>
      <c r="G770" s="70"/>
      <c r="H770" s="70"/>
      <c r="I770" s="70"/>
      <c r="J770" s="70"/>
      <c r="K770" s="70"/>
      <c r="L770" s="70"/>
      <c r="M770" s="70"/>
      <c r="N770" s="70"/>
      <c r="O770" s="70"/>
      <c r="P770" s="70"/>
      <c r="Q770" s="70"/>
      <c r="R770" s="70"/>
      <c r="S770" s="70"/>
      <c r="T770" s="70"/>
      <c r="U770" s="70"/>
      <c r="V770" s="70"/>
      <c r="W770" s="70"/>
      <c r="X770" s="70"/>
      <c r="Y770" s="70"/>
      <c r="Z770" s="70"/>
      <c r="AA770" s="70"/>
      <c r="AB770" s="70"/>
    </row>
    <row r="771" spans="1:28" ht="15.75" customHeight="1" x14ac:dyDescent="0.25">
      <c r="A771" s="70"/>
      <c r="B771" s="71"/>
      <c r="C771" s="71"/>
      <c r="D771" s="72"/>
      <c r="E771" s="72"/>
      <c r="F771" s="70"/>
      <c r="G771" s="70"/>
      <c r="H771" s="70"/>
      <c r="I771" s="70"/>
      <c r="J771" s="70"/>
      <c r="K771" s="70"/>
      <c r="L771" s="70"/>
      <c r="M771" s="70"/>
      <c r="N771" s="70"/>
      <c r="O771" s="70"/>
      <c r="P771" s="70"/>
      <c r="Q771" s="70"/>
      <c r="R771" s="70"/>
      <c r="S771" s="70"/>
      <c r="T771" s="70"/>
      <c r="U771" s="70"/>
      <c r="V771" s="70"/>
      <c r="W771" s="70"/>
      <c r="X771" s="70"/>
      <c r="Y771" s="70"/>
      <c r="Z771" s="70"/>
      <c r="AA771" s="70"/>
      <c r="AB771" s="70"/>
    </row>
    <row r="772" spans="1:28" ht="15.75" customHeight="1" x14ac:dyDescent="0.25">
      <c r="A772" s="70"/>
      <c r="B772" s="71"/>
      <c r="C772" s="71"/>
      <c r="D772" s="72"/>
      <c r="E772" s="72"/>
      <c r="F772" s="70"/>
      <c r="G772" s="70"/>
      <c r="H772" s="70"/>
      <c r="I772" s="70"/>
      <c r="J772" s="70"/>
      <c r="K772" s="70"/>
      <c r="L772" s="70"/>
      <c r="M772" s="70"/>
      <c r="N772" s="70"/>
      <c r="O772" s="70"/>
      <c r="P772" s="70"/>
      <c r="Q772" s="70"/>
      <c r="R772" s="70"/>
      <c r="S772" s="70"/>
      <c r="T772" s="70"/>
      <c r="U772" s="70"/>
      <c r="V772" s="70"/>
      <c r="W772" s="70"/>
      <c r="X772" s="70"/>
      <c r="Y772" s="70"/>
      <c r="Z772" s="70"/>
      <c r="AA772" s="70"/>
      <c r="AB772" s="70"/>
    </row>
    <row r="773" spans="1:28" ht="15.75" customHeight="1" x14ac:dyDescent="0.25">
      <c r="A773" s="70"/>
      <c r="B773" s="71"/>
      <c r="C773" s="71"/>
      <c r="D773" s="72"/>
      <c r="E773" s="72"/>
      <c r="F773" s="70"/>
      <c r="G773" s="70"/>
      <c r="H773" s="70"/>
      <c r="I773" s="70"/>
      <c r="J773" s="70"/>
      <c r="K773" s="70"/>
      <c r="L773" s="70"/>
      <c r="M773" s="70"/>
      <c r="N773" s="70"/>
      <c r="O773" s="70"/>
      <c r="P773" s="70"/>
      <c r="Q773" s="70"/>
      <c r="R773" s="70"/>
      <c r="S773" s="70"/>
      <c r="T773" s="70"/>
      <c r="U773" s="70"/>
      <c r="V773" s="70"/>
      <c r="W773" s="70"/>
      <c r="X773" s="70"/>
      <c r="Y773" s="70"/>
      <c r="Z773" s="70"/>
      <c r="AA773" s="70"/>
      <c r="AB773" s="70"/>
    </row>
    <row r="774" spans="1:28" ht="15.75" customHeight="1" x14ac:dyDescent="0.25">
      <c r="A774" s="70"/>
      <c r="B774" s="71"/>
      <c r="C774" s="71"/>
      <c r="D774" s="72"/>
      <c r="E774" s="72"/>
      <c r="F774" s="70"/>
      <c r="G774" s="70"/>
      <c r="H774" s="70"/>
      <c r="I774" s="70"/>
      <c r="J774" s="70"/>
      <c r="K774" s="70"/>
      <c r="L774" s="70"/>
      <c r="M774" s="70"/>
      <c r="N774" s="70"/>
      <c r="O774" s="70"/>
      <c r="P774" s="70"/>
      <c r="Q774" s="70"/>
      <c r="R774" s="70"/>
      <c r="S774" s="70"/>
      <c r="T774" s="70"/>
      <c r="U774" s="70"/>
      <c r="V774" s="70"/>
      <c r="W774" s="70"/>
      <c r="X774" s="70"/>
      <c r="Y774" s="70"/>
      <c r="Z774" s="70"/>
      <c r="AA774" s="70"/>
      <c r="AB774" s="70"/>
    </row>
    <row r="775" spans="1:28" ht="15.75" customHeight="1" x14ac:dyDescent="0.25">
      <c r="A775" s="70"/>
      <c r="B775" s="71"/>
      <c r="C775" s="71"/>
      <c r="D775" s="72"/>
      <c r="E775" s="72"/>
      <c r="F775" s="70"/>
      <c r="G775" s="70"/>
      <c r="H775" s="70"/>
      <c r="I775" s="70"/>
      <c r="J775" s="70"/>
      <c r="K775" s="70"/>
      <c r="L775" s="70"/>
      <c r="M775" s="70"/>
      <c r="N775" s="70"/>
      <c r="O775" s="70"/>
      <c r="P775" s="70"/>
      <c r="Q775" s="70"/>
      <c r="R775" s="70"/>
      <c r="S775" s="70"/>
      <c r="T775" s="70"/>
      <c r="U775" s="70"/>
      <c r="V775" s="70"/>
      <c r="W775" s="70"/>
      <c r="X775" s="70"/>
      <c r="Y775" s="70"/>
      <c r="Z775" s="70"/>
      <c r="AA775" s="70"/>
      <c r="AB775" s="70"/>
    </row>
    <row r="776" spans="1:28" ht="15.75" customHeight="1" x14ac:dyDescent="0.25">
      <c r="A776" s="70"/>
      <c r="B776" s="71"/>
      <c r="C776" s="71"/>
      <c r="D776" s="72"/>
      <c r="E776" s="72"/>
      <c r="F776" s="70"/>
      <c r="G776" s="70"/>
      <c r="H776" s="70"/>
      <c r="I776" s="70"/>
      <c r="J776" s="70"/>
      <c r="K776" s="70"/>
      <c r="L776" s="70"/>
      <c r="M776" s="70"/>
      <c r="N776" s="70"/>
      <c r="O776" s="70"/>
      <c r="P776" s="70"/>
      <c r="Q776" s="70"/>
      <c r="R776" s="70"/>
      <c r="S776" s="70"/>
      <c r="T776" s="70"/>
      <c r="U776" s="70"/>
      <c r="V776" s="70"/>
      <c r="W776" s="70"/>
      <c r="X776" s="70"/>
      <c r="Y776" s="70"/>
      <c r="Z776" s="70"/>
      <c r="AA776" s="70"/>
      <c r="AB776" s="70"/>
    </row>
    <row r="777" spans="1:28" ht="15.75" customHeight="1" x14ac:dyDescent="0.25">
      <c r="A777" s="70"/>
      <c r="B777" s="71"/>
      <c r="C777" s="71"/>
      <c r="D777" s="72"/>
      <c r="E777" s="72"/>
      <c r="F777" s="70"/>
      <c r="G777" s="70"/>
      <c r="H777" s="70"/>
      <c r="I777" s="70"/>
      <c r="J777" s="70"/>
      <c r="K777" s="70"/>
      <c r="L777" s="70"/>
      <c r="M777" s="70"/>
      <c r="N777" s="70"/>
      <c r="O777" s="70"/>
      <c r="P777" s="70"/>
      <c r="Q777" s="70"/>
      <c r="R777" s="70"/>
      <c r="S777" s="70"/>
      <c r="T777" s="70"/>
      <c r="U777" s="70"/>
      <c r="V777" s="70"/>
      <c r="W777" s="70"/>
      <c r="X777" s="70"/>
      <c r="Y777" s="70"/>
      <c r="Z777" s="70"/>
      <c r="AA777" s="70"/>
      <c r="AB777" s="70"/>
    </row>
    <row r="778" spans="1:28" ht="15.75" customHeight="1" x14ac:dyDescent="0.25">
      <c r="A778" s="70"/>
      <c r="B778" s="71"/>
      <c r="C778" s="71"/>
      <c r="D778" s="72"/>
      <c r="E778" s="72"/>
      <c r="F778" s="70"/>
      <c r="G778" s="70"/>
      <c r="H778" s="70"/>
      <c r="I778" s="70"/>
      <c r="J778" s="70"/>
      <c r="K778" s="70"/>
      <c r="L778" s="70"/>
      <c r="M778" s="70"/>
      <c r="N778" s="70"/>
      <c r="O778" s="70"/>
      <c r="P778" s="70"/>
      <c r="Q778" s="70"/>
      <c r="R778" s="70"/>
      <c r="S778" s="70"/>
      <c r="T778" s="70"/>
      <c r="U778" s="70"/>
      <c r="V778" s="70"/>
      <c r="W778" s="70"/>
      <c r="X778" s="70"/>
      <c r="Y778" s="70"/>
      <c r="Z778" s="70"/>
      <c r="AA778" s="70"/>
      <c r="AB778" s="70"/>
    </row>
    <row r="779" spans="1:28" ht="15.75" customHeight="1" x14ac:dyDescent="0.25">
      <c r="A779" s="70"/>
      <c r="B779" s="71"/>
      <c r="C779" s="71"/>
      <c r="D779" s="72"/>
      <c r="E779" s="72"/>
      <c r="F779" s="70"/>
      <c r="G779" s="70"/>
      <c r="H779" s="70"/>
      <c r="I779" s="70"/>
      <c r="J779" s="70"/>
      <c r="K779" s="70"/>
      <c r="L779" s="70"/>
      <c r="M779" s="70"/>
      <c r="N779" s="70"/>
      <c r="O779" s="70"/>
      <c r="P779" s="70"/>
      <c r="Q779" s="70"/>
      <c r="R779" s="70"/>
      <c r="S779" s="70"/>
      <c r="T779" s="70"/>
      <c r="U779" s="70"/>
      <c r="V779" s="70"/>
      <c r="W779" s="70"/>
      <c r="X779" s="70"/>
      <c r="Y779" s="70"/>
      <c r="Z779" s="70"/>
      <c r="AA779" s="70"/>
      <c r="AB779" s="70"/>
    </row>
    <row r="780" spans="1:28" ht="15.75" customHeight="1" x14ac:dyDescent="0.25">
      <c r="A780" s="70"/>
      <c r="B780" s="71"/>
      <c r="C780" s="71"/>
      <c r="D780" s="72"/>
      <c r="E780" s="72"/>
      <c r="F780" s="70"/>
      <c r="G780" s="70"/>
      <c r="H780" s="70"/>
      <c r="I780" s="70"/>
      <c r="J780" s="70"/>
      <c r="K780" s="70"/>
      <c r="L780" s="70"/>
      <c r="M780" s="70"/>
      <c r="N780" s="70"/>
      <c r="O780" s="70"/>
      <c r="P780" s="70"/>
      <c r="Q780" s="70"/>
      <c r="R780" s="70"/>
      <c r="S780" s="70"/>
      <c r="T780" s="70"/>
      <c r="U780" s="70"/>
      <c r="V780" s="70"/>
      <c r="W780" s="70"/>
      <c r="X780" s="70"/>
      <c r="Y780" s="70"/>
      <c r="Z780" s="70"/>
      <c r="AA780" s="70"/>
      <c r="AB780" s="70"/>
    </row>
    <row r="781" spans="1:28" ht="15.75" customHeight="1" x14ac:dyDescent="0.25">
      <c r="A781" s="70"/>
      <c r="B781" s="71"/>
      <c r="C781" s="71"/>
      <c r="D781" s="72"/>
      <c r="E781" s="72"/>
      <c r="F781" s="70"/>
      <c r="G781" s="70"/>
      <c r="H781" s="70"/>
      <c r="I781" s="70"/>
      <c r="J781" s="70"/>
      <c r="K781" s="70"/>
      <c r="L781" s="70"/>
      <c r="M781" s="70"/>
      <c r="N781" s="70"/>
      <c r="O781" s="70"/>
      <c r="P781" s="70"/>
      <c r="Q781" s="70"/>
      <c r="R781" s="70"/>
      <c r="S781" s="70"/>
      <c r="T781" s="70"/>
      <c r="U781" s="70"/>
      <c r="V781" s="70"/>
      <c r="W781" s="70"/>
      <c r="X781" s="70"/>
      <c r="Y781" s="70"/>
      <c r="Z781" s="70"/>
      <c r="AA781" s="70"/>
      <c r="AB781" s="70"/>
    </row>
    <row r="782" spans="1:28" ht="15.75" customHeight="1" x14ac:dyDescent="0.25">
      <c r="A782" s="70"/>
      <c r="B782" s="71"/>
      <c r="C782" s="71"/>
      <c r="D782" s="72"/>
      <c r="E782" s="72"/>
      <c r="F782" s="70"/>
      <c r="G782" s="70"/>
      <c r="H782" s="70"/>
      <c r="I782" s="70"/>
      <c r="J782" s="70"/>
      <c r="K782" s="70"/>
      <c r="L782" s="70"/>
      <c r="M782" s="70"/>
      <c r="N782" s="70"/>
      <c r="O782" s="70"/>
      <c r="P782" s="70"/>
      <c r="Q782" s="70"/>
      <c r="R782" s="70"/>
      <c r="S782" s="70"/>
      <c r="T782" s="70"/>
      <c r="U782" s="70"/>
      <c r="V782" s="70"/>
      <c r="W782" s="70"/>
      <c r="X782" s="70"/>
      <c r="Y782" s="70"/>
      <c r="Z782" s="70"/>
      <c r="AA782" s="70"/>
      <c r="AB782" s="70"/>
    </row>
    <row r="783" spans="1:28" ht="15.75" customHeight="1" x14ac:dyDescent="0.25">
      <c r="A783" s="70"/>
      <c r="B783" s="71"/>
      <c r="C783" s="71"/>
      <c r="D783" s="72"/>
      <c r="E783" s="72"/>
      <c r="F783" s="70"/>
      <c r="G783" s="70"/>
      <c r="H783" s="70"/>
      <c r="I783" s="70"/>
      <c r="J783" s="70"/>
      <c r="K783" s="70"/>
      <c r="L783" s="70"/>
      <c r="M783" s="70"/>
      <c r="N783" s="70"/>
      <c r="O783" s="70"/>
      <c r="P783" s="70"/>
      <c r="Q783" s="70"/>
      <c r="R783" s="70"/>
      <c r="S783" s="70"/>
      <c r="T783" s="70"/>
      <c r="U783" s="70"/>
      <c r="V783" s="70"/>
      <c r="W783" s="70"/>
      <c r="X783" s="70"/>
      <c r="Y783" s="70"/>
      <c r="Z783" s="70"/>
      <c r="AA783" s="70"/>
      <c r="AB783" s="70"/>
    </row>
    <row r="784" spans="1:28" ht="15.75" customHeight="1" x14ac:dyDescent="0.25">
      <c r="A784" s="70"/>
      <c r="B784" s="71"/>
      <c r="C784" s="71"/>
      <c r="D784" s="72"/>
      <c r="E784" s="72"/>
      <c r="F784" s="70"/>
      <c r="G784" s="70"/>
      <c r="H784" s="70"/>
      <c r="I784" s="70"/>
      <c r="J784" s="70"/>
      <c r="K784" s="70"/>
      <c r="L784" s="70"/>
      <c r="M784" s="70"/>
      <c r="N784" s="70"/>
      <c r="O784" s="70"/>
      <c r="P784" s="70"/>
      <c r="Q784" s="70"/>
      <c r="R784" s="70"/>
      <c r="S784" s="70"/>
      <c r="T784" s="70"/>
      <c r="U784" s="70"/>
      <c r="V784" s="70"/>
      <c r="W784" s="70"/>
      <c r="X784" s="70"/>
      <c r="Y784" s="70"/>
      <c r="Z784" s="70"/>
      <c r="AA784" s="70"/>
      <c r="AB784" s="70"/>
    </row>
    <row r="785" spans="1:28" ht="15.75" customHeight="1" x14ac:dyDescent="0.25">
      <c r="A785" s="70"/>
      <c r="B785" s="71"/>
      <c r="C785" s="71"/>
      <c r="D785" s="72"/>
      <c r="E785" s="72"/>
      <c r="F785" s="70"/>
      <c r="G785" s="70"/>
      <c r="H785" s="70"/>
      <c r="I785" s="70"/>
      <c r="J785" s="70"/>
      <c r="K785" s="70"/>
      <c r="L785" s="70"/>
      <c r="M785" s="70"/>
      <c r="N785" s="70"/>
      <c r="O785" s="70"/>
      <c r="P785" s="70"/>
      <c r="Q785" s="70"/>
      <c r="R785" s="70"/>
      <c r="S785" s="70"/>
      <c r="T785" s="70"/>
      <c r="U785" s="70"/>
      <c r="V785" s="70"/>
      <c r="W785" s="70"/>
      <c r="X785" s="70"/>
      <c r="Y785" s="70"/>
      <c r="Z785" s="70"/>
      <c r="AA785" s="70"/>
      <c r="AB785" s="70"/>
    </row>
    <row r="786" spans="1:28" ht="15.75" customHeight="1" x14ac:dyDescent="0.25">
      <c r="A786" s="70"/>
      <c r="B786" s="71"/>
      <c r="C786" s="71"/>
      <c r="D786" s="72"/>
      <c r="E786" s="72"/>
      <c r="F786" s="70"/>
      <c r="G786" s="70"/>
      <c r="H786" s="70"/>
      <c r="I786" s="70"/>
      <c r="J786" s="70"/>
      <c r="K786" s="70"/>
      <c r="L786" s="70"/>
      <c r="M786" s="70"/>
      <c r="N786" s="70"/>
      <c r="O786" s="70"/>
      <c r="P786" s="70"/>
      <c r="Q786" s="70"/>
      <c r="R786" s="70"/>
      <c r="S786" s="70"/>
      <c r="T786" s="70"/>
      <c r="U786" s="70"/>
      <c r="V786" s="70"/>
      <c r="W786" s="70"/>
      <c r="X786" s="70"/>
      <c r="Y786" s="70"/>
      <c r="Z786" s="70"/>
      <c r="AA786" s="70"/>
      <c r="AB786" s="70"/>
    </row>
    <row r="787" spans="1:28" ht="15.75" customHeight="1" x14ac:dyDescent="0.25">
      <c r="A787" s="70"/>
      <c r="B787" s="71"/>
      <c r="C787" s="71"/>
      <c r="D787" s="72"/>
      <c r="E787" s="72"/>
      <c r="F787" s="70"/>
      <c r="G787" s="70"/>
      <c r="H787" s="70"/>
      <c r="I787" s="70"/>
      <c r="J787" s="70"/>
      <c r="K787" s="70"/>
      <c r="L787" s="70"/>
      <c r="M787" s="70"/>
      <c r="N787" s="70"/>
      <c r="O787" s="70"/>
      <c r="P787" s="70"/>
      <c r="Q787" s="70"/>
      <c r="R787" s="70"/>
      <c r="S787" s="70"/>
      <c r="T787" s="70"/>
      <c r="U787" s="70"/>
      <c r="V787" s="70"/>
      <c r="W787" s="70"/>
      <c r="X787" s="70"/>
      <c r="Y787" s="70"/>
      <c r="Z787" s="70"/>
      <c r="AA787" s="70"/>
      <c r="AB787" s="70"/>
    </row>
    <row r="788" spans="1:28" ht="15.75" customHeight="1" x14ac:dyDescent="0.25">
      <c r="A788" s="70"/>
      <c r="B788" s="71"/>
      <c r="C788" s="71"/>
      <c r="D788" s="72"/>
      <c r="E788" s="72"/>
      <c r="F788" s="70"/>
      <c r="G788" s="70"/>
      <c r="H788" s="70"/>
      <c r="I788" s="70"/>
      <c r="J788" s="70"/>
      <c r="K788" s="70"/>
      <c r="L788" s="70"/>
      <c r="M788" s="70"/>
      <c r="N788" s="70"/>
      <c r="O788" s="70"/>
      <c r="P788" s="70"/>
      <c r="Q788" s="70"/>
      <c r="R788" s="70"/>
      <c r="S788" s="70"/>
      <c r="T788" s="70"/>
      <c r="U788" s="70"/>
      <c r="V788" s="70"/>
      <c r="W788" s="70"/>
      <c r="X788" s="70"/>
      <c r="Y788" s="70"/>
      <c r="Z788" s="70"/>
      <c r="AA788" s="70"/>
      <c r="AB788" s="70"/>
    </row>
    <row r="789" spans="1:28" ht="15.75" customHeight="1" x14ac:dyDescent="0.25">
      <c r="A789" s="70"/>
      <c r="B789" s="71"/>
      <c r="C789" s="71"/>
      <c r="D789" s="72"/>
      <c r="E789" s="72"/>
      <c r="F789" s="70"/>
      <c r="G789" s="70"/>
      <c r="H789" s="70"/>
      <c r="I789" s="70"/>
      <c r="J789" s="70"/>
      <c r="K789" s="70"/>
      <c r="L789" s="70"/>
      <c r="M789" s="70"/>
      <c r="N789" s="70"/>
      <c r="O789" s="70"/>
      <c r="P789" s="70"/>
      <c r="Q789" s="70"/>
      <c r="R789" s="70"/>
      <c r="S789" s="70"/>
      <c r="T789" s="70"/>
      <c r="U789" s="70"/>
      <c r="V789" s="70"/>
      <c r="W789" s="70"/>
      <c r="X789" s="70"/>
      <c r="Y789" s="70"/>
      <c r="Z789" s="70"/>
      <c r="AA789" s="70"/>
      <c r="AB789" s="70"/>
    </row>
    <row r="790" spans="1:28" ht="15.75" customHeight="1" x14ac:dyDescent="0.25">
      <c r="A790" s="70"/>
      <c r="B790" s="71"/>
      <c r="C790" s="71"/>
      <c r="D790" s="72"/>
      <c r="E790" s="72"/>
      <c r="F790" s="70"/>
      <c r="G790" s="70"/>
      <c r="H790" s="70"/>
      <c r="I790" s="70"/>
      <c r="J790" s="70"/>
      <c r="K790" s="70"/>
      <c r="L790" s="70"/>
      <c r="M790" s="70"/>
      <c r="N790" s="70"/>
      <c r="O790" s="70"/>
      <c r="P790" s="70"/>
      <c r="Q790" s="70"/>
      <c r="R790" s="70"/>
      <c r="S790" s="70"/>
      <c r="T790" s="70"/>
      <c r="U790" s="70"/>
      <c r="V790" s="70"/>
      <c r="W790" s="70"/>
      <c r="X790" s="70"/>
      <c r="Y790" s="70"/>
      <c r="Z790" s="70"/>
      <c r="AA790" s="70"/>
      <c r="AB790" s="70"/>
    </row>
    <row r="791" spans="1:28" ht="15.75" customHeight="1" x14ac:dyDescent="0.25">
      <c r="A791" s="70"/>
      <c r="B791" s="71"/>
      <c r="C791" s="71"/>
      <c r="D791" s="72"/>
      <c r="E791" s="72"/>
      <c r="F791" s="70"/>
      <c r="G791" s="70"/>
      <c r="H791" s="70"/>
      <c r="I791" s="70"/>
      <c r="J791" s="70"/>
      <c r="K791" s="70"/>
      <c r="L791" s="70"/>
      <c r="M791" s="70"/>
      <c r="N791" s="70"/>
      <c r="O791" s="70"/>
      <c r="P791" s="70"/>
      <c r="Q791" s="70"/>
      <c r="R791" s="70"/>
      <c r="S791" s="70"/>
      <c r="T791" s="70"/>
      <c r="U791" s="70"/>
      <c r="V791" s="70"/>
      <c r="W791" s="70"/>
      <c r="X791" s="70"/>
      <c r="Y791" s="70"/>
      <c r="Z791" s="70"/>
      <c r="AA791" s="70"/>
      <c r="AB791" s="70"/>
    </row>
    <row r="792" spans="1:28" ht="15.75" customHeight="1" x14ac:dyDescent="0.25">
      <c r="A792" s="70"/>
      <c r="B792" s="71"/>
      <c r="C792" s="71"/>
      <c r="D792" s="72"/>
      <c r="E792" s="72"/>
      <c r="F792" s="70"/>
      <c r="G792" s="70"/>
      <c r="H792" s="70"/>
      <c r="I792" s="70"/>
      <c r="J792" s="70"/>
      <c r="K792" s="70"/>
      <c r="L792" s="70"/>
      <c r="M792" s="70"/>
      <c r="N792" s="70"/>
      <c r="O792" s="70"/>
      <c r="P792" s="70"/>
      <c r="Q792" s="70"/>
      <c r="R792" s="70"/>
      <c r="S792" s="70"/>
      <c r="T792" s="70"/>
      <c r="U792" s="70"/>
      <c r="V792" s="70"/>
      <c r="W792" s="70"/>
      <c r="X792" s="70"/>
      <c r="Y792" s="70"/>
      <c r="Z792" s="70"/>
      <c r="AA792" s="70"/>
      <c r="AB792" s="70"/>
    </row>
    <row r="793" spans="1:28" ht="15.75" customHeight="1" x14ac:dyDescent="0.25">
      <c r="A793" s="70"/>
      <c r="B793" s="71"/>
      <c r="C793" s="71"/>
      <c r="D793" s="72"/>
      <c r="E793" s="72"/>
      <c r="F793" s="70"/>
      <c r="G793" s="70"/>
      <c r="H793" s="70"/>
      <c r="I793" s="70"/>
      <c r="J793" s="70"/>
      <c r="K793" s="70"/>
      <c r="L793" s="70"/>
      <c r="M793" s="70"/>
      <c r="N793" s="70"/>
      <c r="O793" s="70"/>
      <c r="P793" s="70"/>
      <c r="Q793" s="70"/>
      <c r="R793" s="70"/>
      <c r="S793" s="70"/>
      <c r="T793" s="70"/>
      <c r="U793" s="70"/>
      <c r="V793" s="70"/>
      <c r="W793" s="70"/>
      <c r="X793" s="70"/>
      <c r="Y793" s="70"/>
      <c r="Z793" s="70"/>
      <c r="AA793" s="70"/>
      <c r="AB793" s="70"/>
    </row>
    <row r="794" spans="1:28" ht="15.75" customHeight="1" x14ac:dyDescent="0.25">
      <c r="A794" s="70"/>
      <c r="B794" s="71"/>
      <c r="C794" s="71"/>
      <c r="D794" s="72"/>
      <c r="E794" s="72"/>
      <c r="F794" s="70"/>
      <c r="G794" s="70"/>
      <c r="H794" s="70"/>
      <c r="I794" s="70"/>
      <c r="J794" s="70"/>
      <c r="K794" s="70"/>
      <c r="L794" s="70"/>
      <c r="M794" s="70"/>
      <c r="N794" s="70"/>
      <c r="O794" s="70"/>
      <c r="P794" s="70"/>
      <c r="Q794" s="70"/>
      <c r="R794" s="70"/>
      <c r="S794" s="70"/>
      <c r="T794" s="70"/>
      <c r="U794" s="70"/>
      <c r="V794" s="70"/>
      <c r="W794" s="70"/>
      <c r="X794" s="70"/>
      <c r="Y794" s="70"/>
      <c r="Z794" s="70"/>
      <c r="AA794" s="70"/>
      <c r="AB794" s="70"/>
    </row>
    <row r="795" spans="1:28" ht="15.75" customHeight="1" x14ac:dyDescent="0.25">
      <c r="A795" s="70"/>
      <c r="B795" s="71"/>
      <c r="C795" s="71"/>
      <c r="D795" s="72"/>
      <c r="E795" s="72"/>
      <c r="F795" s="70"/>
      <c r="G795" s="70"/>
      <c r="H795" s="70"/>
      <c r="I795" s="70"/>
      <c r="J795" s="70"/>
      <c r="K795" s="70"/>
      <c r="L795" s="70"/>
      <c r="M795" s="70"/>
      <c r="N795" s="70"/>
      <c r="O795" s="70"/>
      <c r="P795" s="70"/>
      <c r="Q795" s="70"/>
      <c r="R795" s="70"/>
      <c r="S795" s="70"/>
      <c r="T795" s="70"/>
      <c r="U795" s="70"/>
      <c r="V795" s="70"/>
      <c r="W795" s="70"/>
      <c r="X795" s="70"/>
      <c r="Y795" s="70"/>
      <c r="Z795" s="70"/>
      <c r="AA795" s="70"/>
      <c r="AB795" s="70"/>
    </row>
    <row r="796" spans="1:28" ht="15.75" customHeight="1" x14ac:dyDescent="0.25">
      <c r="A796" s="70"/>
      <c r="B796" s="71"/>
      <c r="C796" s="71"/>
      <c r="D796" s="72"/>
      <c r="E796" s="72"/>
      <c r="F796" s="70"/>
      <c r="G796" s="70"/>
      <c r="H796" s="70"/>
      <c r="I796" s="70"/>
      <c r="J796" s="70"/>
      <c r="K796" s="70"/>
      <c r="L796" s="70"/>
      <c r="M796" s="70"/>
      <c r="N796" s="70"/>
      <c r="O796" s="70"/>
      <c r="P796" s="70"/>
      <c r="Q796" s="70"/>
      <c r="R796" s="70"/>
      <c r="S796" s="70"/>
      <c r="T796" s="70"/>
      <c r="U796" s="70"/>
      <c r="V796" s="70"/>
      <c r="W796" s="70"/>
      <c r="X796" s="70"/>
      <c r="Y796" s="70"/>
      <c r="Z796" s="70"/>
      <c r="AA796" s="70"/>
      <c r="AB796" s="70"/>
    </row>
    <row r="797" spans="1:28" ht="15.75" customHeight="1" x14ac:dyDescent="0.25">
      <c r="A797" s="70"/>
      <c r="B797" s="71"/>
      <c r="C797" s="71"/>
      <c r="D797" s="72"/>
      <c r="E797" s="72"/>
      <c r="F797" s="70"/>
      <c r="G797" s="70"/>
      <c r="H797" s="70"/>
      <c r="I797" s="70"/>
      <c r="J797" s="70"/>
      <c r="K797" s="70"/>
      <c r="L797" s="70"/>
      <c r="M797" s="70"/>
      <c r="N797" s="70"/>
      <c r="O797" s="70"/>
      <c r="P797" s="70"/>
      <c r="Q797" s="70"/>
      <c r="R797" s="70"/>
      <c r="S797" s="70"/>
      <c r="T797" s="70"/>
      <c r="U797" s="70"/>
      <c r="V797" s="70"/>
      <c r="W797" s="70"/>
      <c r="X797" s="70"/>
      <c r="Y797" s="70"/>
      <c r="Z797" s="70"/>
      <c r="AA797" s="70"/>
      <c r="AB797" s="70"/>
    </row>
    <row r="798" spans="1:28" ht="15.75" customHeight="1" x14ac:dyDescent="0.25">
      <c r="A798" s="70"/>
      <c r="B798" s="71"/>
      <c r="C798" s="71"/>
      <c r="D798" s="72"/>
      <c r="E798" s="72"/>
      <c r="F798" s="70"/>
      <c r="G798" s="70"/>
      <c r="H798" s="70"/>
      <c r="I798" s="70"/>
      <c r="J798" s="70"/>
      <c r="K798" s="70"/>
      <c r="L798" s="70"/>
      <c r="M798" s="70"/>
      <c r="N798" s="70"/>
      <c r="O798" s="70"/>
      <c r="P798" s="70"/>
      <c r="Q798" s="70"/>
      <c r="R798" s="70"/>
      <c r="S798" s="70"/>
      <c r="T798" s="70"/>
      <c r="U798" s="70"/>
      <c r="V798" s="70"/>
      <c r="W798" s="70"/>
      <c r="X798" s="70"/>
      <c r="Y798" s="70"/>
      <c r="Z798" s="70"/>
      <c r="AA798" s="70"/>
      <c r="AB798" s="70"/>
    </row>
    <row r="799" spans="1:28" ht="15.75" customHeight="1" x14ac:dyDescent="0.25">
      <c r="A799" s="70"/>
      <c r="B799" s="71"/>
      <c r="C799" s="71"/>
      <c r="D799" s="72"/>
      <c r="E799" s="72"/>
      <c r="F799" s="70"/>
      <c r="G799" s="70"/>
      <c r="H799" s="70"/>
      <c r="I799" s="70"/>
      <c r="J799" s="70"/>
      <c r="K799" s="70"/>
      <c r="L799" s="70"/>
      <c r="M799" s="70"/>
      <c r="N799" s="70"/>
      <c r="O799" s="70"/>
      <c r="P799" s="70"/>
      <c r="Q799" s="70"/>
      <c r="R799" s="70"/>
      <c r="S799" s="70"/>
      <c r="T799" s="70"/>
      <c r="U799" s="70"/>
      <c r="V799" s="70"/>
      <c r="W799" s="70"/>
      <c r="X799" s="70"/>
      <c r="Y799" s="70"/>
      <c r="Z799" s="70"/>
      <c r="AA799" s="70"/>
      <c r="AB799" s="70"/>
    </row>
    <row r="800" spans="1:28" ht="15.75" customHeight="1" x14ac:dyDescent="0.25">
      <c r="A800" s="70"/>
      <c r="B800" s="71"/>
      <c r="C800" s="71"/>
      <c r="D800" s="72"/>
      <c r="E800" s="72"/>
      <c r="F800" s="70"/>
      <c r="G800" s="70"/>
      <c r="H800" s="70"/>
      <c r="I800" s="70"/>
      <c r="J800" s="70"/>
      <c r="K800" s="70"/>
      <c r="L800" s="70"/>
      <c r="M800" s="70"/>
      <c r="N800" s="70"/>
      <c r="O800" s="70"/>
      <c r="P800" s="70"/>
      <c r="Q800" s="70"/>
      <c r="R800" s="70"/>
      <c r="S800" s="70"/>
      <c r="T800" s="70"/>
      <c r="U800" s="70"/>
      <c r="V800" s="70"/>
      <c r="W800" s="70"/>
      <c r="X800" s="70"/>
      <c r="Y800" s="70"/>
      <c r="Z800" s="70"/>
      <c r="AA800" s="70"/>
      <c r="AB800" s="70"/>
    </row>
    <row r="801" spans="1:28" ht="15.75" customHeight="1" x14ac:dyDescent="0.25">
      <c r="A801" s="70"/>
      <c r="B801" s="71"/>
      <c r="C801" s="71"/>
      <c r="D801" s="72"/>
      <c r="E801" s="72"/>
      <c r="F801" s="70"/>
      <c r="G801" s="70"/>
      <c r="H801" s="70"/>
      <c r="I801" s="70"/>
      <c r="J801" s="70"/>
      <c r="K801" s="70"/>
      <c r="L801" s="70"/>
      <c r="M801" s="70"/>
      <c r="N801" s="70"/>
      <c r="O801" s="70"/>
      <c r="P801" s="70"/>
      <c r="Q801" s="70"/>
      <c r="R801" s="70"/>
      <c r="S801" s="70"/>
      <c r="T801" s="70"/>
      <c r="U801" s="70"/>
      <c r="V801" s="70"/>
      <c r="W801" s="70"/>
      <c r="X801" s="70"/>
      <c r="Y801" s="70"/>
      <c r="Z801" s="70"/>
      <c r="AA801" s="70"/>
      <c r="AB801" s="70"/>
    </row>
    <row r="802" spans="1:28" ht="15.75" customHeight="1" x14ac:dyDescent="0.25">
      <c r="A802" s="70"/>
      <c r="B802" s="71"/>
      <c r="C802" s="71"/>
      <c r="D802" s="72"/>
      <c r="E802" s="72"/>
      <c r="F802" s="70"/>
      <c r="G802" s="70"/>
      <c r="H802" s="70"/>
      <c r="I802" s="70"/>
      <c r="J802" s="70"/>
      <c r="K802" s="70"/>
      <c r="L802" s="70"/>
      <c r="M802" s="70"/>
      <c r="N802" s="70"/>
      <c r="O802" s="70"/>
      <c r="P802" s="70"/>
      <c r="Q802" s="70"/>
      <c r="R802" s="70"/>
      <c r="S802" s="70"/>
      <c r="T802" s="70"/>
      <c r="U802" s="70"/>
      <c r="V802" s="70"/>
      <c r="W802" s="70"/>
      <c r="X802" s="70"/>
      <c r="Y802" s="70"/>
      <c r="Z802" s="70"/>
      <c r="AA802" s="70"/>
      <c r="AB802" s="70"/>
    </row>
    <row r="803" spans="1:28" ht="15.75" customHeight="1" x14ac:dyDescent="0.25">
      <c r="A803" s="70"/>
      <c r="B803" s="71"/>
      <c r="C803" s="71"/>
      <c r="D803" s="72"/>
      <c r="E803" s="72"/>
      <c r="F803" s="70"/>
      <c r="G803" s="70"/>
      <c r="H803" s="70"/>
      <c r="I803" s="70"/>
      <c r="J803" s="70"/>
      <c r="K803" s="70"/>
      <c r="L803" s="70"/>
      <c r="M803" s="70"/>
      <c r="N803" s="70"/>
      <c r="O803" s="70"/>
      <c r="P803" s="70"/>
      <c r="Q803" s="70"/>
      <c r="R803" s="70"/>
      <c r="S803" s="70"/>
      <c r="T803" s="70"/>
      <c r="U803" s="70"/>
      <c r="V803" s="70"/>
      <c r="W803" s="70"/>
      <c r="X803" s="70"/>
      <c r="Y803" s="70"/>
      <c r="Z803" s="70"/>
      <c r="AA803" s="70"/>
      <c r="AB803" s="70"/>
    </row>
    <row r="804" spans="1:28" ht="15.75" customHeight="1" x14ac:dyDescent="0.25">
      <c r="A804" s="70"/>
      <c r="B804" s="71"/>
      <c r="C804" s="71"/>
      <c r="D804" s="72"/>
      <c r="E804" s="72"/>
      <c r="F804" s="70"/>
      <c r="G804" s="70"/>
      <c r="H804" s="70"/>
      <c r="I804" s="70"/>
      <c r="J804" s="70"/>
      <c r="K804" s="70"/>
      <c r="L804" s="70"/>
      <c r="M804" s="70"/>
      <c r="N804" s="70"/>
      <c r="O804" s="70"/>
      <c r="P804" s="70"/>
      <c r="Q804" s="70"/>
      <c r="R804" s="70"/>
      <c r="S804" s="70"/>
      <c r="T804" s="70"/>
      <c r="U804" s="70"/>
      <c r="V804" s="70"/>
      <c r="W804" s="70"/>
      <c r="X804" s="70"/>
      <c r="Y804" s="70"/>
      <c r="Z804" s="70"/>
      <c r="AA804" s="70"/>
      <c r="AB804" s="70"/>
    </row>
    <row r="805" spans="1:28" ht="15.75" customHeight="1" x14ac:dyDescent="0.25">
      <c r="A805" s="70"/>
      <c r="B805" s="71"/>
      <c r="C805" s="71"/>
      <c r="D805" s="72"/>
      <c r="E805" s="72"/>
      <c r="F805" s="70"/>
      <c r="G805" s="70"/>
      <c r="H805" s="70"/>
      <c r="I805" s="70"/>
      <c r="J805" s="70"/>
      <c r="K805" s="70"/>
      <c r="L805" s="70"/>
      <c r="M805" s="70"/>
      <c r="N805" s="70"/>
      <c r="O805" s="70"/>
      <c r="P805" s="70"/>
      <c r="Q805" s="70"/>
      <c r="R805" s="70"/>
      <c r="S805" s="70"/>
      <c r="T805" s="70"/>
      <c r="U805" s="70"/>
      <c r="V805" s="70"/>
      <c r="W805" s="70"/>
      <c r="X805" s="70"/>
      <c r="Y805" s="70"/>
      <c r="Z805" s="70"/>
      <c r="AA805" s="70"/>
      <c r="AB805" s="70"/>
    </row>
    <row r="806" spans="1:28" ht="15.75" customHeight="1" x14ac:dyDescent="0.25">
      <c r="A806" s="70"/>
      <c r="B806" s="71"/>
      <c r="C806" s="71"/>
      <c r="D806" s="72"/>
      <c r="E806" s="72"/>
      <c r="F806" s="70"/>
      <c r="G806" s="70"/>
      <c r="H806" s="70"/>
      <c r="I806" s="70"/>
      <c r="J806" s="70"/>
      <c r="K806" s="70"/>
      <c r="L806" s="70"/>
      <c r="M806" s="70"/>
      <c r="N806" s="70"/>
      <c r="O806" s="70"/>
      <c r="P806" s="70"/>
      <c r="Q806" s="70"/>
      <c r="R806" s="70"/>
      <c r="S806" s="70"/>
      <c r="T806" s="70"/>
      <c r="U806" s="70"/>
      <c r="V806" s="70"/>
      <c r="W806" s="70"/>
      <c r="X806" s="70"/>
      <c r="Y806" s="70"/>
      <c r="Z806" s="70"/>
      <c r="AA806" s="70"/>
      <c r="AB806" s="70"/>
    </row>
    <row r="807" spans="1:28" ht="15.75" customHeight="1" x14ac:dyDescent="0.25">
      <c r="A807" s="70"/>
      <c r="B807" s="71"/>
      <c r="C807" s="71"/>
      <c r="D807" s="72"/>
      <c r="E807" s="72"/>
      <c r="F807" s="70"/>
      <c r="G807" s="70"/>
      <c r="H807" s="70"/>
      <c r="I807" s="70"/>
      <c r="J807" s="70"/>
      <c r="K807" s="70"/>
      <c r="L807" s="70"/>
      <c r="M807" s="70"/>
      <c r="N807" s="70"/>
      <c r="O807" s="70"/>
      <c r="P807" s="70"/>
      <c r="Q807" s="70"/>
      <c r="R807" s="70"/>
      <c r="S807" s="70"/>
      <c r="T807" s="70"/>
      <c r="U807" s="70"/>
      <c r="V807" s="70"/>
      <c r="W807" s="70"/>
      <c r="X807" s="70"/>
      <c r="Y807" s="70"/>
      <c r="Z807" s="70"/>
      <c r="AA807" s="70"/>
      <c r="AB807" s="70"/>
    </row>
    <row r="808" spans="1:28" ht="15.75" customHeight="1" x14ac:dyDescent="0.25">
      <c r="A808" s="70"/>
      <c r="B808" s="71"/>
      <c r="C808" s="71"/>
      <c r="D808" s="72"/>
      <c r="E808" s="72"/>
      <c r="F808" s="70"/>
      <c r="G808" s="70"/>
      <c r="H808" s="70"/>
      <c r="I808" s="70"/>
      <c r="J808" s="70"/>
      <c r="K808" s="70"/>
      <c r="L808" s="70"/>
      <c r="M808" s="70"/>
      <c r="N808" s="70"/>
      <c r="O808" s="70"/>
      <c r="P808" s="70"/>
      <c r="Q808" s="70"/>
      <c r="R808" s="70"/>
      <c r="S808" s="70"/>
      <c r="T808" s="70"/>
      <c r="U808" s="70"/>
      <c r="V808" s="70"/>
      <c r="W808" s="70"/>
      <c r="X808" s="70"/>
      <c r="Y808" s="70"/>
      <c r="Z808" s="70"/>
      <c r="AA808" s="70"/>
      <c r="AB808" s="70"/>
    </row>
    <row r="809" spans="1:28" ht="15.75" customHeight="1" x14ac:dyDescent="0.25">
      <c r="A809" s="70"/>
      <c r="B809" s="71"/>
      <c r="C809" s="71"/>
      <c r="D809" s="72"/>
      <c r="E809" s="72"/>
      <c r="F809" s="70"/>
      <c r="G809" s="70"/>
      <c r="H809" s="70"/>
      <c r="I809" s="70"/>
      <c r="J809" s="70"/>
      <c r="K809" s="70"/>
      <c r="L809" s="70"/>
      <c r="M809" s="70"/>
      <c r="N809" s="70"/>
      <c r="O809" s="70"/>
      <c r="P809" s="70"/>
      <c r="Q809" s="70"/>
      <c r="R809" s="70"/>
      <c r="S809" s="70"/>
      <c r="T809" s="70"/>
      <c r="U809" s="70"/>
      <c r="V809" s="70"/>
      <c r="W809" s="70"/>
      <c r="X809" s="70"/>
      <c r="Y809" s="70"/>
      <c r="Z809" s="70"/>
      <c r="AA809" s="70"/>
      <c r="AB809" s="70"/>
    </row>
    <row r="810" spans="1:28" ht="15.75" customHeight="1" x14ac:dyDescent="0.25">
      <c r="A810" s="70"/>
      <c r="B810" s="71"/>
      <c r="C810" s="71"/>
      <c r="D810" s="72"/>
      <c r="E810" s="72"/>
      <c r="F810" s="70"/>
      <c r="G810" s="70"/>
      <c r="H810" s="70"/>
      <c r="I810" s="70"/>
      <c r="J810" s="70"/>
      <c r="K810" s="70"/>
      <c r="L810" s="70"/>
      <c r="M810" s="70"/>
      <c r="N810" s="70"/>
      <c r="O810" s="70"/>
      <c r="P810" s="70"/>
      <c r="Q810" s="70"/>
      <c r="R810" s="70"/>
      <c r="S810" s="70"/>
      <c r="T810" s="70"/>
      <c r="U810" s="70"/>
      <c r="V810" s="70"/>
      <c r="W810" s="70"/>
      <c r="X810" s="70"/>
      <c r="Y810" s="70"/>
      <c r="Z810" s="70"/>
      <c r="AA810" s="70"/>
      <c r="AB810" s="70"/>
    </row>
    <row r="811" spans="1:28" ht="15.75" customHeight="1" x14ac:dyDescent="0.25">
      <c r="A811" s="70"/>
      <c r="B811" s="71"/>
      <c r="C811" s="71"/>
      <c r="D811" s="72"/>
      <c r="E811" s="72"/>
      <c r="F811" s="70"/>
      <c r="G811" s="70"/>
      <c r="H811" s="70"/>
      <c r="I811" s="70"/>
      <c r="J811" s="70"/>
      <c r="K811" s="70"/>
      <c r="L811" s="70"/>
      <c r="M811" s="70"/>
      <c r="N811" s="70"/>
      <c r="O811" s="70"/>
      <c r="P811" s="70"/>
      <c r="Q811" s="70"/>
      <c r="R811" s="70"/>
      <c r="S811" s="70"/>
      <c r="T811" s="70"/>
      <c r="U811" s="70"/>
      <c r="V811" s="70"/>
      <c r="W811" s="70"/>
      <c r="X811" s="70"/>
      <c r="Y811" s="70"/>
      <c r="Z811" s="70"/>
      <c r="AA811" s="70"/>
      <c r="AB811" s="70"/>
    </row>
    <row r="812" spans="1:28" ht="15.75" customHeight="1" x14ac:dyDescent="0.25">
      <c r="A812" s="70"/>
      <c r="B812" s="71"/>
      <c r="C812" s="71"/>
      <c r="D812" s="72"/>
      <c r="E812" s="72"/>
      <c r="F812" s="70"/>
      <c r="G812" s="70"/>
      <c r="H812" s="70"/>
      <c r="I812" s="70"/>
      <c r="J812" s="70"/>
      <c r="K812" s="70"/>
      <c r="L812" s="70"/>
      <c r="M812" s="70"/>
      <c r="N812" s="70"/>
      <c r="O812" s="70"/>
      <c r="P812" s="70"/>
      <c r="Q812" s="70"/>
      <c r="R812" s="70"/>
      <c r="S812" s="70"/>
      <c r="T812" s="70"/>
      <c r="U812" s="70"/>
      <c r="V812" s="70"/>
      <c r="W812" s="70"/>
      <c r="X812" s="70"/>
      <c r="Y812" s="70"/>
      <c r="Z812" s="70"/>
      <c r="AA812" s="70"/>
      <c r="AB812" s="70"/>
    </row>
    <row r="813" spans="1:28" ht="15.75" customHeight="1" x14ac:dyDescent="0.25">
      <c r="A813" s="70"/>
      <c r="B813" s="71"/>
      <c r="C813" s="71"/>
      <c r="D813" s="72"/>
      <c r="E813" s="72"/>
      <c r="F813" s="70"/>
      <c r="G813" s="70"/>
      <c r="H813" s="70"/>
      <c r="I813" s="70"/>
      <c r="J813" s="70"/>
      <c r="K813" s="70"/>
      <c r="L813" s="70"/>
      <c r="M813" s="70"/>
      <c r="N813" s="70"/>
      <c r="O813" s="70"/>
      <c r="P813" s="70"/>
      <c r="Q813" s="70"/>
      <c r="R813" s="70"/>
      <c r="S813" s="70"/>
      <c r="T813" s="70"/>
      <c r="U813" s="70"/>
      <c r="V813" s="70"/>
      <c r="W813" s="70"/>
      <c r="X813" s="70"/>
      <c r="Y813" s="70"/>
      <c r="Z813" s="70"/>
      <c r="AA813" s="70"/>
      <c r="AB813" s="70"/>
    </row>
    <row r="814" spans="1:28" ht="15.75" customHeight="1" x14ac:dyDescent="0.25">
      <c r="A814" s="70"/>
      <c r="B814" s="71"/>
      <c r="C814" s="71"/>
      <c r="D814" s="72"/>
      <c r="E814" s="72"/>
      <c r="F814" s="70"/>
      <c r="G814" s="70"/>
      <c r="H814" s="70"/>
      <c r="I814" s="70"/>
      <c r="J814" s="70"/>
      <c r="K814" s="70"/>
      <c r="L814" s="70"/>
      <c r="M814" s="70"/>
      <c r="N814" s="70"/>
      <c r="O814" s="70"/>
      <c r="P814" s="70"/>
      <c r="Q814" s="70"/>
      <c r="R814" s="70"/>
      <c r="S814" s="70"/>
      <c r="T814" s="70"/>
      <c r="U814" s="70"/>
      <c r="V814" s="70"/>
      <c r="W814" s="70"/>
      <c r="X814" s="70"/>
      <c r="Y814" s="70"/>
      <c r="Z814" s="70"/>
      <c r="AA814" s="70"/>
      <c r="AB814" s="70"/>
    </row>
    <row r="815" spans="1:28" ht="15.75" customHeight="1" x14ac:dyDescent="0.25">
      <c r="A815" s="70"/>
      <c r="B815" s="71"/>
      <c r="C815" s="71"/>
      <c r="D815" s="72"/>
      <c r="E815" s="72"/>
      <c r="F815" s="70"/>
      <c r="G815" s="70"/>
      <c r="H815" s="70"/>
      <c r="I815" s="70"/>
      <c r="J815" s="70"/>
      <c r="K815" s="70"/>
      <c r="L815" s="70"/>
      <c r="M815" s="70"/>
      <c r="N815" s="70"/>
      <c r="O815" s="70"/>
      <c r="P815" s="70"/>
      <c r="Q815" s="70"/>
      <c r="R815" s="70"/>
      <c r="S815" s="70"/>
      <c r="T815" s="70"/>
      <c r="U815" s="70"/>
      <c r="V815" s="70"/>
      <c r="W815" s="70"/>
      <c r="X815" s="70"/>
      <c r="Y815" s="70"/>
      <c r="Z815" s="70"/>
      <c r="AA815" s="70"/>
      <c r="AB815" s="70"/>
    </row>
    <row r="816" spans="1:28" ht="15.75" customHeight="1" x14ac:dyDescent="0.25">
      <c r="A816" s="70"/>
      <c r="B816" s="71"/>
      <c r="C816" s="71"/>
      <c r="D816" s="72"/>
      <c r="E816" s="72"/>
      <c r="F816" s="70"/>
      <c r="G816" s="70"/>
      <c r="H816" s="70"/>
      <c r="I816" s="70"/>
      <c r="J816" s="70"/>
      <c r="K816" s="70"/>
      <c r="L816" s="70"/>
      <c r="M816" s="70"/>
      <c r="N816" s="70"/>
      <c r="O816" s="70"/>
      <c r="P816" s="70"/>
      <c r="Q816" s="70"/>
      <c r="R816" s="70"/>
      <c r="S816" s="70"/>
      <c r="T816" s="70"/>
      <c r="U816" s="70"/>
      <c r="V816" s="70"/>
      <c r="W816" s="70"/>
      <c r="X816" s="70"/>
      <c r="Y816" s="70"/>
      <c r="Z816" s="70"/>
      <c r="AA816" s="70"/>
      <c r="AB816" s="70"/>
    </row>
    <row r="817" spans="1:28" ht="15.75" customHeight="1" x14ac:dyDescent="0.25">
      <c r="A817" s="70"/>
      <c r="B817" s="71"/>
      <c r="C817" s="71"/>
      <c r="D817" s="72"/>
      <c r="E817" s="72"/>
      <c r="F817" s="70"/>
      <c r="G817" s="70"/>
      <c r="H817" s="70"/>
      <c r="I817" s="70"/>
      <c r="J817" s="70"/>
      <c r="K817" s="70"/>
      <c r="L817" s="70"/>
      <c r="M817" s="70"/>
      <c r="N817" s="70"/>
      <c r="O817" s="70"/>
      <c r="P817" s="70"/>
      <c r="Q817" s="70"/>
      <c r="R817" s="70"/>
      <c r="S817" s="70"/>
      <c r="T817" s="70"/>
      <c r="U817" s="70"/>
      <c r="V817" s="70"/>
      <c r="W817" s="70"/>
      <c r="X817" s="70"/>
      <c r="Y817" s="70"/>
      <c r="Z817" s="70"/>
      <c r="AA817" s="70"/>
      <c r="AB817" s="70"/>
    </row>
    <row r="818" spans="1:28" ht="15.75" customHeight="1" x14ac:dyDescent="0.25">
      <c r="A818" s="70"/>
      <c r="B818" s="71"/>
      <c r="C818" s="71"/>
      <c r="D818" s="72"/>
      <c r="E818" s="72"/>
      <c r="F818" s="70"/>
      <c r="G818" s="70"/>
      <c r="H818" s="70"/>
      <c r="I818" s="70"/>
      <c r="J818" s="70"/>
      <c r="K818" s="70"/>
      <c r="L818" s="70"/>
      <c r="M818" s="70"/>
      <c r="N818" s="70"/>
      <c r="O818" s="70"/>
      <c r="P818" s="70"/>
      <c r="Q818" s="70"/>
      <c r="R818" s="70"/>
      <c r="S818" s="70"/>
      <c r="T818" s="70"/>
      <c r="U818" s="70"/>
      <c r="V818" s="70"/>
      <c r="W818" s="70"/>
      <c r="X818" s="70"/>
      <c r="Y818" s="70"/>
      <c r="Z818" s="70"/>
      <c r="AA818" s="70"/>
      <c r="AB818" s="70"/>
    </row>
    <row r="819" spans="1:28" ht="15.75" customHeight="1" x14ac:dyDescent="0.25">
      <c r="A819" s="70"/>
      <c r="B819" s="71"/>
      <c r="C819" s="71"/>
      <c r="D819" s="72"/>
      <c r="E819" s="72"/>
      <c r="F819" s="70"/>
      <c r="G819" s="70"/>
      <c r="H819" s="70"/>
      <c r="I819" s="70"/>
      <c r="J819" s="70"/>
      <c r="K819" s="70"/>
      <c r="L819" s="70"/>
      <c r="M819" s="70"/>
      <c r="N819" s="70"/>
      <c r="O819" s="70"/>
      <c r="P819" s="70"/>
      <c r="Q819" s="70"/>
      <c r="R819" s="70"/>
      <c r="S819" s="70"/>
      <c r="T819" s="70"/>
      <c r="U819" s="70"/>
      <c r="V819" s="70"/>
      <c r="W819" s="70"/>
      <c r="X819" s="70"/>
      <c r="Y819" s="70"/>
      <c r="Z819" s="70"/>
      <c r="AA819" s="70"/>
      <c r="AB819" s="70"/>
    </row>
    <row r="820" spans="1:28" ht="15.75" customHeight="1" x14ac:dyDescent="0.25">
      <c r="A820" s="70"/>
      <c r="B820" s="71"/>
      <c r="C820" s="71"/>
      <c r="D820" s="72"/>
      <c r="E820" s="72"/>
      <c r="F820" s="70"/>
      <c r="G820" s="70"/>
      <c r="H820" s="70"/>
      <c r="I820" s="70"/>
      <c r="J820" s="70"/>
      <c r="K820" s="70"/>
      <c r="L820" s="70"/>
      <c r="M820" s="70"/>
      <c r="N820" s="70"/>
      <c r="O820" s="70"/>
      <c r="P820" s="70"/>
      <c r="Q820" s="70"/>
      <c r="R820" s="70"/>
      <c r="S820" s="70"/>
      <c r="T820" s="70"/>
      <c r="U820" s="70"/>
      <c r="V820" s="70"/>
      <c r="W820" s="70"/>
      <c r="X820" s="70"/>
      <c r="Y820" s="70"/>
      <c r="Z820" s="70"/>
      <c r="AA820" s="70"/>
      <c r="AB820" s="70"/>
    </row>
    <row r="821" spans="1:28" ht="15.75" customHeight="1" x14ac:dyDescent="0.25">
      <c r="A821" s="70"/>
      <c r="B821" s="71"/>
      <c r="C821" s="71"/>
      <c r="D821" s="72"/>
      <c r="E821" s="72"/>
      <c r="F821" s="70"/>
      <c r="G821" s="70"/>
      <c r="H821" s="70"/>
      <c r="I821" s="70"/>
      <c r="J821" s="70"/>
      <c r="K821" s="70"/>
      <c r="L821" s="70"/>
      <c r="M821" s="70"/>
      <c r="N821" s="70"/>
      <c r="O821" s="70"/>
      <c r="P821" s="70"/>
      <c r="Q821" s="70"/>
      <c r="R821" s="70"/>
      <c r="S821" s="70"/>
      <c r="T821" s="70"/>
      <c r="U821" s="70"/>
      <c r="V821" s="70"/>
      <c r="W821" s="70"/>
      <c r="X821" s="70"/>
      <c r="Y821" s="70"/>
      <c r="Z821" s="70"/>
      <c r="AA821" s="70"/>
      <c r="AB821" s="70"/>
    </row>
    <row r="822" spans="1:28" ht="15.75" customHeight="1" x14ac:dyDescent="0.25">
      <c r="A822" s="70"/>
      <c r="B822" s="71"/>
      <c r="C822" s="71"/>
      <c r="D822" s="72"/>
      <c r="E822" s="72"/>
      <c r="F822" s="70"/>
      <c r="G822" s="70"/>
      <c r="H822" s="70"/>
      <c r="I822" s="70"/>
      <c r="J822" s="70"/>
      <c r="K822" s="70"/>
      <c r="L822" s="70"/>
      <c r="M822" s="70"/>
      <c r="N822" s="70"/>
      <c r="O822" s="70"/>
      <c r="P822" s="70"/>
      <c r="Q822" s="70"/>
      <c r="R822" s="70"/>
      <c r="S822" s="70"/>
      <c r="T822" s="70"/>
      <c r="U822" s="70"/>
      <c r="V822" s="70"/>
      <c r="W822" s="70"/>
      <c r="X822" s="70"/>
      <c r="Y822" s="70"/>
      <c r="Z822" s="70"/>
      <c r="AA822" s="70"/>
      <c r="AB822" s="70"/>
    </row>
    <row r="823" spans="1:28" ht="15.75" customHeight="1" x14ac:dyDescent="0.25">
      <c r="A823" s="70"/>
      <c r="B823" s="71"/>
      <c r="C823" s="71"/>
      <c r="D823" s="72"/>
      <c r="E823" s="72"/>
      <c r="F823" s="70"/>
      <c r="G823" s="70"/>
      <c r="H823" s="70"/>
      <c r="I823" s="70"/>
      <c r="J823" s="70"/>
      <c r="K823" s="70"/>
      <c r="L823" s="70"/>
      <c r="M823" s="70"/>
      <c r="N823" s="70"/>
      <c r="O823" s="70"/>
      <c r="P823" s="70"/>
      <c r="Q823" s="70"/>
      <c r="R823" s="70"/>
      <c r="S823" s="70"/>
      <c r="T823" s="70"/>
      <c r="U823" s="70"/>
      <c r="V823" s="70"/>
      <c r="W823" s="70"/>
      <c r="X823" s="70"/>
      <c r="Y823" s="70"/>
      <c r="Z823" s="70"/>
      <c r="AA823" s="70"/>
      <c r="AB823" s="70"/>
    </row>
    <row r="824" spans="1:28" ht="15.75" customHeight="1" x14ac:dyDescent="0.25">
      <c r="A824" s="70"/>
      <c r="B824" s="71"/>
      <c r="C824" s="71"/>
      <c r="D824" s="72"/>
      <c r="E824" s="72"/>
      <c r="F824" s="70"/>
      <c r="G824" s="70"/>
      <c r="H824" s="70"/>
      <c r="I824" s="70"/>
      <c r="J824" s="70"/>
      <c r="K824" s="70"/>
      <c r="L824" s="70"/>
      <c r="M824" s="70"/>
      <c r="N824" s="70"/>
      <c r="O824" s="70"/>
      <c r="P824" s="70"/>
      <c r="Q824" s="70"/>
      <c r="R824" s="70"/>
      <c r="S824" s="70"/>
      <c r="T824" s="70"/>
      <c r="U824" s="70"/>
      <c r="V824" s="70"/>
      <c r="W824" s="70"/>
      <c r="X824" s="70"/>
      <c r="Y824" s="70"/>
      <c r="Z824" s="70"/>
      <c r="AA824" s="70"/>
      <c r="AB824" s="70"/>
    </row>
    <row r="825" spans="1:28" ht="15.75" customHeight="1" x14ac:dyDescent="0.25">
      <c r="A825" s="70"/>
      <c r="B825" s="71"/>
      <c r="C825" s="71"/>
      <c r="D825" s="72"/>
      <c r="E825" s="72"/>
      <c r="F825" s="70"/>
      <c r="G825" s="70"/>
      <c r="H825" s="70"/>
      <c r="I825" s="70"/>
      <c r="J825" s="70"/>
      <c r="K825" s="70"/>
      <c r="L825" s="70"/>
      <c r="M825" s="70"/>
      <c r="N825" s="70"/>
      <c r="O825" s="70"/>
      <c r="P825" s="70"/>
      <c r="Q825" s="70"/>
      <c r="R825" s="70"/>
      <c r="S825" s="70"/>
      <c r="T825" s="70"/>
      <c r="U825" s="70"/>
      <c r="V825" s="70"/>
      <c r="W825" s="70"/>
      <c r="X825" s="70"/>
      <c r="Y825" s="70"/>
      <c r="Z825" s="70"/>
      <c r="AA825" s="70"/>
      <c r="AB825" s="70"/>
    </row>
    <row r="826" spans="1:28" ht="15.75" customHeight="1" x14ac:dyDescent="0.25">
      <c r="A826" s="70"/>
      <c r="B826" s="71"/>
      <c r="C826" s="71"/>
      <c r="D826" s="72"/>
      <c r="E826" s="72"/>
      <c r="F826" s="70"/>
      <c r="G826" s="70"/>
      <c r="H826" s="70"/>
      <c r="I826" s="70"/>
      <c r="J826" s="70"/>
      <c r="K826" s="70"/>
      <c r="L826" s="70"/>
      <c r="M826" s="70"/>
      <c r="N826" s="70"/>
      <c r="O826" s="70"/>
      <c r="P826" s="70"/>
      <c r="Q826" s="70"/>
      <c r="R826" s="70"/>
      <c r="S826" s="70"/>
      <c r="T826" s="70"/>
      <c r="U826" s="70"/>
      <c r="V826" s="70"/>
      <c r="W826" s="70"/>
      <c r="X826" s="70"/>
      <c r="Y826" s="70"/>
      <c r="Z826" s="70"/>
      <c r="AA826" s="70"/>
      <c r="AB826" s="70"/>
    </row>
    <row r="827" spans="1:28" ht="15.75" customHeight="1" x14ac:dyDescent="0.25">
      <c r="A827" s="70"/>
      <c r="B827" s="71"/>
      <c r="C827" s="71"/>
      <c r="D827" s="72"/>
      <c r="E827" s="72"/>
      <c r="F827" s="70"/>
      <c r="G827" s="70"/>
      <c r="H827" s="70"/>
      <c r="I827" s="70"/>
      <c r="J827" s="70"/>
      <c r="K827" s="70"/>
      <c r="L827" s="70"/>
      <c r="M827" s="70"/>
      <c r="N827" s="70"/>
      <c r="O827" s="70"/>
      <c r="P827" s="70"/>
      <c r="Q827" s="70"/>
      <c r="R827" s="70"/>
      <c r="S827" s="70"/>
      <c r="T827" s="70"/>
      <c r="U827" s="70"/>
      <c r="V827" s="70"/>
      <c r="W827" s="70"/>
      <c r="X827" s="70"/>
      <c r="Y827" s="70"/>
      <c r="Z827" s="70"/>
      <c r="AA827" s="70"/>
      <c r="AB827" s="70"/>
    </row>
    <row r="828" spans="1:28" ht="15.75" customHeight="1" x14ac:dyDescent="0.25">
      <c r="A828" s="70"/>
      <c r="B828" s="71"/>
      <c r="C828" s="71"/>
      <c r="D828" s="72"/>
      <c r="E828" s="72"/>
      <c r="F828" s="70"/>
      <c r="G828" s="70"/>
      <c r="H828" s="70"/>
      <c r="I828" s="70"/>
      <c r="J828" s="70"/>
      <c r="K828" s="70"/>
      <c r="L828" s="70"/>
      <c r="M828" s="70"/>
      <c r="N828" s="70"/>
      <c r="O828" s="70"/>
      <c r="P828" s="70"/>
      <c r="Q828" s="70"/>
      <c r="R828" s="70"/>
      <c r="S828" s="70"/>
      <c r="T828" s="70"/>
      <c r="U828" s="70"/>
      <c r="V828" s="70"/>
      <c r="W828" s="70"/>
      <c r="X828" s="70"/>
      <c r="Y828" s="70"/>
      <c r="Z828" s="70"/>
      <c r="AA828" s="70"/>
      <c r="AB828" s="70"/>
    </row>
    <row r="829" spans="1:28" ht="15.75" customHeight="1" x14ac:dyDescent="0.25">
      <c r="A829" s="70"/>
      <c r="B829" s="71"/>
      <c r="C829" s="71"/>
      <c r="D829" s="72"/>
      <c r="E829" s="72"/>
      <c r="F829" s="70"/>
      <c r="G829" s="70"/>
      <c r="H829" s="70"/>
      <c r="I829" s="70"/>
      <c r="J829" s="70"/>
      <c r="K829" s="70"/>
      <c r="L829" s="70"/>
      <c r="M829" s="70"/>
      <c r="N829" s="70"/>
      <c r="O829" s="70"/>
      <c r="P829" s="70"/>
      <c r="Q829" s="70"/>
      <c r="R829" s="70"/>
      <c r="S829" s="70"/>
      <c r="T829" s="70"/>
      <c r="U829" s="70"/>
      <c r="V829" s="70"/>
      <c r="W829" s="70"/>
      <c r="X829" s="70"/>
      <c r="Y829" s="70"/>
      <c r="Z829" s="70"/>
      <c r="AA829" s="70"/>
      <c r="AB829" s="70"/>
    </row>
    <row r="830" spans="1:28" ht="15.75" customHeight="1" x14ac:dyDescent="0.25">
      <c r="A830" s="70"/>
      <c r="B830" s="71"/>
      <c r="C830" s="71"/>
      <c r="D830" s="72"/>
      <c r="E830" s="72"/>
      <c r="F830" s="70"/>
      <c r="G830" s="70"/>
      <c r="H830" s="70"/>
      <c r="I830" s="70"/>
      <c r="J830" s="70"/>
      <c r="K830" s="70"/>
      <c r="L830" s="70"/>
      <c r="M830" s="70"/>
      <c r="N830" s="70"/>
      <c r="O830" s="70"/>
      <c r="P830" s="70"/>
      <c r="Q830" s="70"/>
      <c r="R830" s="70"/>
      <c r="S830" s="70"/>
      <c r="T830" s="70"/>
      <c r="U830" s="70"/>
      <c r="V830" s="70"/>
      <c r="W830" s="70"/>
      <c r="X830" s="70"/>
      <c r="Y830" s="70"/>
      <c r="Z830" s="70"/>
      <c r="AA830" s="70"/>
      <c r="AB830" s="70"/>
    </row>
    <row r="831" spans="1:28" ht="15.75" customHeight="1" x14ac:dyDescent="0.25">
      <c r="A831" s="70"/>
      <c r="B831" s="71"/>
      <c r="C831" s="71"/>
      <c r="D831" s="72"/>
      <c r="E831" s="72"/>
      <c r="F831" s="70"/>
      <c r="G831" s="70"/>
      <c r="H831" s="70"/>
      <c r="I831" s="70"/>
      <c r="J831" s="70"/>
      <c r="K831" s="70"/>
      <c r="L831" s="70"/>
      <c r="M831" s="70"/>
      <c r="N831" s="70"/>
      <c r="O831" s="70"/>
      <c r="P831" s="70"/>
      <c r="Q831" s="70"/>
      <c r="R831" s="70"/>
      <c r="S831" s="70"/>
      <c r="T831" s="70"/>
      <c r="U831" s="70"/>
      <c r="V831" s="70"/>
      <c r="W831" s="70"/>
      <c r="X831" s="70"/>
      <c r="Y831" s="70"/>
      <c r="Z831" s="70"/>
      <c r="AA831" s="70"/>
      <c r="AB831" s="70"/>
    </row>
    <row r="832" spans="1:28" ht="15.75" customHeight="1" x14ac:dyDescent="0.25">
      <c r="A832" s="70"/>
      <c r="B832" s="71"/>
      <c r="C832" s="71"/>
      <c r="D832" s="72"/>
      <c r="E832" s="72"/>
      <c r="F832" s="70"/>
      <c r="G832" s="70"/>
      <c r="H832" s="70"/>
      <c r="I832" s="70"/>
      <c r="J832" s="70"/>
      <c r="K832" s="70"/>
      <c r="L832" s="70"/>
      <c r="M832" s="70"/>
      <c r="N832" s="70"/>
      <c r="O832" s="70"/>
      <c r="P832" s="70"/>
      <c r="Q832" s="70"/>
      <c r="R832" s="70"/>
      <c r="S832" s="70"/>
      <c r="T832" s="70"/>
      <c r="U832" s="70"/>
      <c r="V832" s="70"/>
      <c r="W832" s="70"/>
      <c r="X832" s="70"/>
      <c r="Y832" s="70"/>
      <c r="Z832" s="70"/>
      <c r="AA832" s="70"/>
      <c r="AB832" s="70"/>
    </row>
    <row r="833" spans="1:28" ht="15.75" customHeight="1" x14ac:dyDescent="0.25">
      <c r="A833" s="70"/>
      <c r="B833" s="71"/>
      <c r="C833" s="71"/>
      <c r="D833" s="72"/>
      <c r="E833" s="72"/>
      <c r="F833" s="70"/>
      <c r="G833" s="70"/>
      <c r="H833" s="70"/>
      <c r="I833" s="70"/>
      <c r="J833" s="70"/>
      <c r="K833" s="70"/>
      <c r="L833" s="70"/>
      <c r="M833" s="70"/>
      <c r="N833" s="70"/>
      <c r="O833" s="70"/>
      <c r="P833" s="70"/>
      <c r="Q833" s="70"/>
      <c r="R833" s="70"/>
      <c r="S833" s="70"/>
      <c r="T833" s="70"/>
      <c r="U833" s="70"/>
      <c r="V833" s="70"/>
      <c r="W833" s="70"/>
      <c r="X833" s="70"/>
      <c r="Y833" s="70"/>
      <c r="Z833" s="70"/>
      <c r="AA833" s="70"/>
      <c r="AB833" s="70"/>
    </row>
    <row r="834" spans="1:28" ht="15.75" customHeight="1" x14ac:dyDescent="0.25">
      <c r="A834" s="70"/>
      <c r="B834" s="71"/>
      <c r="C834" s="71"/>
      <c r="D834" s="72"/>
      <c r="E834" s="72"/>
      <c r="F834" s="70"/>
      <c r="G834" s="70"/>
      <c r="H834" s="70"/>
      <c r="I834" s="70"/>
      <c r="J834" s="70"/>
      <c r="K834" s="70"/>
      <c r="L834" s="70"/>
      <c r="M834" s="70"/>
      <c r="N834" s="70"/>
      <c r="O834" s="70"/>
      <c r="P834" s="70"/>
      <c r="Q834" s="70"/>
      <c r="R834" s="70"/>
      <c r="S834" s="70"/>
      <c r="T834" s="70"/>
      <c r="U834" s="70"/>
      <c r="V834" s="70"/>
      <c r="W834" s="70"/>
      <c r="X834" s="70"/>
      <c r="Y834" s="70"/>
      <c r="Z834" s="70"/>
      <c r="AA834" s="70"/>
      <c r="AB834" s="70"/>
    </row>
    <row r="835" spans="1:28" ht="15.75" customHeight="1" x14ac:dyDescent="0.25">
      <c r="A835" s="70"/>
      <c r="B835" s="71"/>
      <c r="C835" s="71"/>
      <c r="D835" s="72"/>
      <c r="E835" s="72"/>
      <c r="F835" s="70"/>
      <c r="G835" s="70"/>
      <c r="H835" s="70"/>
      <c r="I835" s="70"/>
      <c r="J835" s="70"/>
      <c r="K835" s="70"/>
      <c r="L835" s="70"/>
      <c r="M835" s="70"/>
      <c r="N835" s="70"/>
      <c r="O835" s="70"/>
      <c r="P835" s="70"/>
      <c r="Q835" s="70"/>
      <c r="R835" s="70"/>
      <c r="S835" s="70"/>
      <c r="T835" s="70"/>
      <c r="U835" s="70"/>
      <c r="V835" s="70"/>
      <c r="W835" s="70"/>
      <c r="X835" s="70"/>
      <c r="Y835" s="70"/>
      <c r="Z835" s="70"/>
      <c r="AA835" s="70"/>
      <c r="AB835" s="70"/>
    </row>
    <row r="836" spans="1:28" ht="15.75" customHeight="1" x14ac:dyDescent="0.25">
      <c r="A836" s="70"/>
      <c r="B836" s="71"/>
      <c r="C836" s="71"/>
      <c r="D836" s="72"/>
      <c r="E836" s="72"/>
      <c r="F836" s="70"/>
      <c r="G836" s="70"/>
      <c r="H836" s="70"/>
      <c r="I836" s="70"/>
      <c r="J836" s="70"/>
      <c r="K836" s="70"/>
      <c r="L836" s="70"/>
      <c r="M836" s="70"/>
      <c r="N836" s="70"/>
      <c r="O836" s="70"/>
      <c r="P836" s="70"/>
      <c r="Q836" s="70"/>
      <c r="R836" s="70"/>
      <c r="S836" s="70"/>
      <c r="T836" s="70"/>
      <c r="U836" s="70"/>
      <c r="V836" s="70"/>
      <c r="W836" s="70"/>
      <c r="X836" s="70"/>
      <c r="Y836" s="70"/>
      <c r="Z836" s="70"/>
      <c r="AA836" s="70"/>
      <c r="AB836" s="70"/>
    </row>
    <row r="837" spans="1:28" ht="15.75" customHeight="1" x14ac:dyDescent="0.25">
      <c r="A837" s="70"/>
      <c r="B837" s="71"/>
      <c r="C837" s="71"/>
      <c r="D837" s="72"/>
      <c r="E837" s="72"/>
      <c r="F837" s="70"/>
      <c r="G837" s="70"/>
      <c r="H837" s="70"/>
      <c r="I837" s="70"/>
      <c r="J837" s="70"/>
      <c r="K837" s="70"/>
      <c r="L837" s="70"/>
      <c r="M837" s="70"/>
      <c r="N837" s="70"/>
      <c r="O837" s="70"/>
      <c r="P837" s="70"/>
      <c r="Q837" s="70"/>
      <c r="R837" s="70"/>
      <c r="S837" s="70"/>
      <c r="T837" s="70"/>
      <c r="U837" s="70"/>
      <c r="V837" s="70"/>
      <c r="W837" s="70"/>
      <c r="X837" s="70"/>
      <c r="Y837" s="70"/>
      <c r="Z837" s="70"/>
      <c r="AA837" s="70"/>
      <c r="AB837" s="70"/>
    </row>
    <row r="838" spans="1:28" ht="15.75" customHeight="1" x14ac:dyDescent="0.25">
      <c r="A838" s="70"/>
      <c r="B838" s="71"/>
      <c r="C838" s="71"/>
      <c r="D838" s="72"/>
      <c r="E838" s="72"/>
      <c r="F838" s="70"/>
      <c r="G838" s="70"/>
      <c r="H838" s="70"/>
      <c r="I838" s="70"/>
      <c r="J838" s="70"/>
      <c r="K838" s="70"/>
      <c r="L838" s="70"/>
      <c r="M838" s="70"/>
      <c r="N838" s="70"/>
      <c r="O838" s="70"/>
      <c r="P838" s="70"/>
      <c r="Q838" s="70"/>
      <c r="R838" s="70"/>
      <c r="S838" s="70"/>
      <c r="T838" s="70"/>
      <c r="U838" s="70"/>
      <c r="V838" s="70"/>
      <c r="W838" s="70"/>
      <c r="X838" s="70"/>
      <c r="Y838" s="70"/>
      <c r="Z838" s="70"/>
      <c r="AA838" s="70"/>
      <c r="AB838" s="70"/>
    </row>
    <row r="839" spans="1:28" ht="15.75" customHeight="1" x14ac:dyDescent="0.25">
      <c r="A839" s="70"/>
      <c r="B839" s="71"/>
      <c r="C839" s="71"/>
      <c r="D839" s="72"/>
      <c r="E839" s="72"/>
      <c r="F839" s="70"/>
      <c r="G839" s="70"/>
      <c r="H839" s="70"/>
      <c r="I839" s="70"/>
      <c r="J839" s="70"/>
      <c r="K839" s="70"/>
      <c r="L839" s="70"/>
      <c r="M839" s="70"/>
      <c r="N839" s="70"/>
      <c r="O839" s="70"/>
      <c r="P839" s="70"/>
      <c r="Q839" s="70"/>
      <c r="R839" s="70"/>
      <c r="S839" s="70"/>
      <c r="T839" s="70"/>
      <c r="U839" s="70"/>
      <c r="V839" s="70"/>
      <c r="W839" s="70"/>
      <c r="X839" s="70"/>
      <c r="Y839" s="70"/>
      <c r="Z839" s="70"/>
      <c r="AA839" s="70"/>
      <c r="AB839" s="70"/>
    </row>
    <row r="840" spans="1:28" ht="15.75" customHeight="1" x14ac:dyDescent="0.25">
      <c r="A840" s="70"/>
      <c r="B840" s="71"/>
      <c r="C840" s="71"/>
      <c r="D840" s="72"/>
      <c r="E840" s="72"/>
      <c r="F840" s="70"/>
      <c r="G840" s="70"/>
      <c r="H840" s="70"/>
      <c r="I840" s="70"/>
      <c r="J840" s="70"/>
      <c r="K840" s="70"/>
      <c r="L840" s="70"/>
      <c r="M840" s="70"/>
      <c r="N840" s="70"/>
      <c r="O840" s="70"/>
      <c r="P840" s="70"/>
      <c r="Q840" s="70"/>
      <c r="R840" s="70"/>
      <c r="S840" s="70"/>
      <c r="T840" s="70"/>
      <c r="U840" s="70"/>
      <c r="V840" s="70"/>
      <c r="W840" s="70"/>
      <c r="X840" s="70"/>
      <c r="Y840" s="70"/>
      <c r="Z840" s="70"/>
      <c r="AA840" s="70"/>
      <c r="AB840" s="70"/>
    </row>
    <row r="841" spans="1:28" ht="15.75" customHeight="1" x14ac:dyDescent="0.25">
      <c r="A841" s="70"/>
      <c r="B841" s="71"/>
      <c r="C841" s="71"/>
      <c r="D841" s="72"/>
      <c r="E841" s="72"/>
      <c r="F841" s="70"/>
      <c r="G841" s="70"/>
      <c r="H841" s="70"/>
      <c r="I841" s="70"/>
      <c r="J841" s="70"/>
      <c r="K841" s="70"/>
      <c r="L841" s="70"/>
      <c r="M841" s="70"/>
      <c r="N841" s="70"/>
      <c r="O841" s="70"/>
      <c r="P841" s="70"/>
      <c r="Q841" s="70"/>
      <c r="R841" s="70"/>
      <c r="S841" s="70"/>
      <c r="T841" s="70"/>
      <c r="U841" s="70"/>
      <c r="V841" s="70"/>
      <c r="W841" s="70"/>
      <c r="X841" s="70"/>
      <c r="Y841" s="70"/>
      <c r="Z841" s="70"/>
      <c r="AA841" s="70"/>
      <c r="AB841" s="70"/>
    </row>
    <row r="842" spans="1:28" ht="15.75" customHeight="1" x14ac:dyDescent="0.25">
      <c r="A842" s="70"/>
      <c r="B842" s="71"/>
      <c r="C842" s="71"/>
      <c r="D842" s="72"/>
      <c r="E842" s="72"/>
      <c r="F842" s="70"/>
      <c r="G842" s="70"/>
      <c r="H842" s="70"/>
      <c r="I842" s="70"/>
      <c r="J842" s="70"/>
      <c r="K842" s="70"/>
      <c r="L842" s="70"/>
      <c r="M842" s="70"/>
      <c r="N842" s="70"/>
      <c r="O842" s="70"/>
      <c r="P842" s="70"/>
      <c r="Q842" s="70"/>
      <c r="R842" s="70"/>
      <c r="S842" s="70"/>
      <c r="T842" s="70"/>
      <c r="U842" s="70"/>
      <c r="V842" s="70"/>
      <c r="W842" s="70"/>
      <c r="X842" s="70"/>
      <c r="Y842" s="70"/>
      <c r="Z842" s="70"/>
      <c r="AA842" s="70"/>
      <c r="AB842" s="70"/>
    </row>
    <row r="843" spans="1:28" ht="15.75" customHeight="1" x14ac:dyDescent="0.25">
      <c r="A843" s="70"/>
      <c r="B843" s="71"/>
      <c r="C843" s="71"/>
      <c r="D843" s="72"/>
      <c r="E843" s="72"/>
      <c r="F843" s="70"/>
      <c r="G843" s="70"/>
      <c r="H843" s="70"/>
      <c r="I843" s="70"/>
      <c r="J843" s="70"/>
      <c r="K843" s="70"/>
      <c r="L843" s="70"/>
      <c r="M843" s="70"/>
      <c r="N843" s="70"/>
      <c r="O843" s="70"/>
      <c r="P843" s="70"/>
      <c r="Q843" s="70"/>
      <c r="R843" s="70"/>
      <c r="S843" s="70"/>
      <c r="T843" s="70"/>
      <c r="U843" s="70"/>
      <c r="V843" s="70"/>
      <c r="W843" s="70"/>
      <c r="X843" s="70"/>
      <c r="Y843" s="70"/>
      <c r="Z843" s="70"/>
      <c r="AA843" s="70"/>
      <c r="AB843" s="70"/>
    </row>
    <row r="844" spans="1:28" ht="15.75" customHeight="1" x14ac:dyDescent="0.25">
      <c r="A844" s="70"/>
      <c r="B844" s="71"/>
      <c r="C844" s="71"/>
      <c r="D844" s="72"/>
      <c r="E844" s="72"/>
      <c r="F844" s="70"/>
      <c r="G844" s="70"/>
      <c r="H844" s="70"/>
      <c r="I844" s="70"/>
      <c r="J844" s="70"/>
      <c r="K844" s="70"/>
      <c r="L844" s="70"/>
      <c r="M844" s="70"/>
      <c r="N844" s="70"/>
      <c r="O844" s="70"/>
      <c r="P844" s="70"/>
      <c r="Q844" s="70"/>
      <c r="R844" s="70"/>
      <c r="S844" s="70"/>
      <c r="T844" s="70"/>
      <c r="U844" s="70"/>
      <c r="V844" s="70"/>
      <c r="W844" s="70"/>
      <c r="X844" s="70"/>
      <c r="Y844" s="70"/>
      <c r="Z844" s="70"/>
      <c r="AA844" s="70"/>
      <c r="AB844" s="70"/>
    </row>
    <row r="845" spans="1:28" ht="15.75" customHeight="1" x14ac:dyDescent="0.25">
      <c r="A845" s="70"/>
      <c r="B845" s="71"/>
      <c r="C845" s="71"/>
      <c r="D845" s="72"/>
      <c r="E845" s="72"/>
      <c r="F845" s="70"/>
      <c r="G845" s="70"/>
      <c r="H845" s="70"/>
      <c r="I845" s="70"/>
      <c r="J845" s="70"/>
      <c r="K845" s="70"/>
      <c r="L845" s="70"/>
      <c r="M845" s="70"/>
      <c r="N845" s="70"/>
      <c r="O845" s="70"/>
      <c r="P845" s="70"/>
      <c r="Q845" s="70"/>
      <c r="R845" s="70"/>
      <c r="S845" s="70"/>
      <c r="T845" s="70"/>
      <c r="U845" s="70"/>
      <c r="V845" s="70"/>
      <c r="W845" s="70"/>
      <c r="X845" s="70"/>
      <c r="Y845" s="70"/>
      <c r="Z845" s="70"/>
      <c r="AA845" s="70"/>
      <c r="AB845" s="70"/>
    </row>
    <row r="846" spans="1:28" ht="15.75" customHeight="1" x14ac:dyDescent="0.25">
      <c r="A846" s="70"/>
      <c r="B846" s="71"/>
      <c r="C846" s="71"/>
      <c r="D846" s="72"/>
      <c r="E846" s="72"/>
      <c r="F846" s="70"/>
      <c r="G846" s="70"/>
      <c r="H846" s="70"/>
      <c r="I846" s="70"/>
      <c r="J846" s="70"/>
      <c r="K846" s="70"/>
      <c r="L846" s="70"/>
      <c r="M846" s="70"/>
      <c r="N846" s="70"/>
      <c r="O846" s="70"/>
      <c r="P846" s="70"/>
      <c r="Q846" s="70"/>
      <c r="R846" s="70"/>
      <c r="S846" s="70"/>
      <c r="T846" s="70"/>
      <c r="U846" s="70"/>
      <c r="V846" s="70"/>
      <c r="W846" s="70"/>
      <c r="X846" s="70"/>
      <c r="Y846" s="70"/>
      <c r="Z846" s="70"/>
      <c r="AA846" s="70"/>
      <c r="AB846" s="70"/>
    </row>
    <row r="847" spans="1:28" ht="15.75" customHeight="1" x14ac:dyDescent="0.25">
      <c r="A847" s="70"/>
      <c r="B847" s="71"/>
      <c r="C847" s="71"/>
      <c r="D847" s="72"/>
      <c r="E847" s="72"/>
      <c r="F847" s="70"/>
      <c r="G847" s="70"/>
      <c r="H847" s="70"/>
      <c r="I847" s="70"/>
      <c r="J847" s="70"/>
      <c r="K847" s="70"/>
      <c r="L847" s="70"/>
      <c r="M847" s="70"/>
      <c r="N847" s="70"/>
      <c r="O847" s="70"/>
      <c r="P847" s="70"/>
      <c r="Q847" s="70"/>
      <c r="R847" s="70"/>
      <c r="S847" s="70"/>
      <c r="T847" s="70"/>
      <c r="U847" s="70"/>
      <c r="V847" s="70"/>
      <c r="W847" s="70"/>
      <c r="X847" s="70"/>
      <c r="Y847" s="70"/>
      <c r="Z847" s="70"/>
      <c r="AA847" s="70"/>
      <c r="AB847" s="70"/>
    </row>
    <row r="848" spans="1:28" ht="15.75" customHeight="1" x14ac:dyDescent="0.25">
      <c r="A848" s="70"/>
      <c r="B848" s="71"/>
      <c r="C848" s="71"/>
      <c r="D848" s="72"/>
      <c r="E848" s="72"/>
      <c r="F848" s="70"/>
      <c r="G848" s="70"/>
      <c r="H848" s="70"/>
      <c r="I848" s="70"/>
      <c r="J848" s="70"/>
      <c r="K848" s="70"/>
      <c r="L848" s="70"/>
      <c r="M848" s="70"/>
      <c r="N848" s="70"/>
      <c r="O848" s="70"/>
      <c r="P848" s="70"/>
      <c r="Q848" s="70"/>
      <c r="R848" s="70"/>
      <c r="S848" s="70"/>
      <c r="T848" s="70"/>
      <c r="U848" s="70"/>
      <c r="V848" s="70"/>
      <c r="W848" s="70"/>
      <c r="X848" s="70"/>
      <c r="Y848" s="70"/>
      <c r="Z848" s="70"/>
      <c r="AA848" s="70"/>
      <c r="AB848" s="70"/>
    </row>
    <row r="849" spans="1:28" ht="15.75" customHeight="1" x14ac:dyDescent="0.25">
      <c r="A849" s="70"/>
      <c r="B849" s="71"/>
      <c r="C849" s="71"/>
      <c r="D849" s="72"/>
      <c r="E849" s="72"/>
      <c r="F849" s="70"/>
      <c r="G849" s="70"/>
      <c r="H849" s="70"/>
      <c r="I849" s="70"/>
      <c r="J849" s="70"/>
      <c r="K849" s="70"/>
      <c r="L849" s="70"/>
      <c r="M849" s="70"/>
      <c r="N849" s="70"/>
      <c r="O849" s="70"/>
      <c r="P849" s="70"/>
      <c r="Q849" s="70"/>
      <c r="R849" s="70"/>
      <c r="S849" s="70"/>
      <c r="T849" s="70"/>
      <c r="U849" s="70"/>
      <c r="V849" s="70"/>
      <c r="W849" s="70"/>
      <c r="X849" s="70"/>
      <c r="Y849" s="70"/>
      <c r="Z849" s="70"/>
      <c r="AA849" s="70"/>
      <c r="AB849" s="70"/>
    </row>
    <row r="850" spans="1:28" ht="15.75" customHeight="1" x14ac:dyDescent="0.25">
      <c r="A850" s="70"/>
      <c r="B850" s="71"/>
      <c r="C850" s="71"/>
      <c r="D850" s="72"/>
      <c r="E850" s="72"/>
      <c r="F850" s="70"/>
      <c r="G850" s="70"/>
      <c r="H850" s="70"/>
      <c r="I850" s="70"/>
      <c r="J850" s="70"/>
      <c r="K850" s="70"/>
      <c r="L850" s="70"/>
      <c r="M850" s="70"/>
      <c r="N850" s="70"/>
      <c r="O850" s="70"/>
      <c r="P850" s="70"/>
      <c r="Q850" s="70"/>
      <c r="R850" s="70"/>
      <c r="S850" s="70"/>
      <c r="T850" s="70"/>
      <c r="U850" s="70"/>
      <c r="V850" s="70"/>
      <c r="W850" s="70"/>
      <c r="X850" s="70"/>
      <c r="Y850" s="70"/>
      <c r="Z850" s="70"/>
      <c r="AA850" s="70"/>
      <c r="AB850" s="70"/>
    </row>
    <row r="851" spans="1:28" ht="15.75" customHeight="1" x14ac:dyDescent="0.25">
      <c r="A851" s="70"/>
      <c r="B851" s="71"/>
      <c r="C851" s="71"/>
      <c r="D851" s="72"/>
      <c r="E851" s="72"/>
      <c r="F851" s="70"/>
      <c r="G851" s="70"/>
      <c r="H851" s="70"/>
      <c r="I851" s="70"/>
      <c r="J851" s="70"/>
      <c r="K851" s="70"/>
      <c r="L851" s="70"/>
      <c r="M851" s="70"/>
      <c r="N851" s="70"/>
      <c r="O851" s="70"/>
      <c r="P851" s="70"/>
      <c r="Q851" s="70"/>
      <c r="R851" s="70"/>
      <c r="S851" s="70"/>
      <c r="T851" s="70"/>
      <c r="U851" s="70"/>
      <c r="V851" s="70"/>
      <c r="W851" s="70"/>
      <c r="X851" s="70"/>
      <c r="Y851" s="70"/>
      <c r="Z851" s="70"/>
      <c r="AA851" s="70"/>
      <c r="AB851" s="70"/>
    </row>
    <row r="852" spans="1:28" ht="15.75" customHeight="1" x14ac:dyDescent="0.25">
      <c r="A852" s="70"/>
      <c r="B852" s="71"/>
      <c r="C852" s="71"/>
      <c r="D852" s="72"/>
      <c r="E852" s="72"/>
      <c r="F852" s="70"/>
      <c r="G852" s="70"/>
      <c r="H852" s="70"/>
      <c r="I852" s="70"/>
      <c r="J852" s="70"/>
      <c r="K852" s="70"/>
      <c r="L852" s="70"/>
      <c r="M852" s="70"/>
      <c r="N852" s="70"/>
      <c r="O852" s="70"/>
      <c r="P852" s="70"/>
      <c r="Q852" s="70"/>
      <c r="R852" s="70"/>
      <c r="S852" s="70"/>
      <c r="T852" s="70"/>
      <c r="U852" s="70"/>
      <c r="V852" s="70"/>
      <c r="W852" s="70"/>
      <c r="X852" s="70"/>
      <c r="Y852" s="70"/>
      <c r="Z852" s="70"/>
      <c r="AA852" s="70"/>
      <c r="AB852" s="70"/>
    </row>
    <row r="853" spans="1:28" ht="15.75" customHeight="1" x14ac:dyDescent="0.25">
      <c r="A853" s="70"/>
      <c r="B853" s="71"/>
      <c r="C853" s="71"/>
      <c r="D853" s="72"/>
      <c r="E853" s="72"/>
      <c r="F853" s="70"/>
      <c r="G853" s="70"/>
      <c r="H853" s="70"/>
      <c r="I853" s="70"/>
      <c r="J853" s="70"/>
      <c r="K853" s="70"/>
      <c r="L853" s="70"/>
      <c r="M853" s="70"/>
      <c r="N853" s="70"/>
      <c r="O853" s="70"/>
      <c r="P853" s="70"/>
      <c r="Q853" s="70"/>
      <c r="R853" s="70"/>
      <c r="S853" s="70"/>
      <c r="T853" s="70"/>
      <c r="U853" s="70"/>
      <c r="V853" s="70"/>
      <c r="W853" s="70"/>
      <c r="X853" s="70"/>
      <c r="Y853" s="70"/>
      <c r="Z853" s="70"/>
      <c r="AA853" s="70"/>
      <c r="AB853" s="70"/>
    </row>
    <row r="854" spans="1:28" ht="15.75" customHeight="1" x14ac:dyDescent="0.25">
      <c r="A854" s="70"/>
      <c r="B854" s="71"/>
      <c r="C854" s="71"/>
      <c r="D854" s="72"/>
      <c r="E854" s="72"/>
      <c r="F854" s="70"/>
      <c r="G854" s="70"/>
      <c r="H854" s="70"/>
      <c r="I854" s="70"/>
      <c r="J854" s="70"/>
      <c r="K854" s="70"/>
      <c r="L854" s="70"/>
      <c r="M854" s="70"/>
      <c r="N854" s="70"/>
      <c r="O854" s="70"/>
      <c r="P854" s="70"/>
      <c r="Q854" s="70"/>
      <c r="R854" s="70"/>
      <c r="S854" s="70"/>
      <c r="T854" s="70"/>
      <c r="U854" s="70"/>
      <c r="V854" s="70"/>
      <c r="W854" s="70"/>
      <c r="X854" s="70"/>
      <c r="Y854" s="70"/>
      <c r="Z854" s="70"/>
      <c r="AA854" s="70"/>
      <c r="AB854" s="70"/>
    </row>
    <row r="855" spans="1:28" ht="15.75" customHeight="1" x14ac:dyDescent="0.25">
      <c r="A855" s="70"/>
      <c r="B855" s="71"/>
      <c r="C855" s="71"/>
      <c r="D855" s="72"/>
      <c r="E855" s="72"/>
      <c r="F855" s="70"/>
      <c r="G855" s="70"/>
      <c r="H855" s="70"/>
      <c r="I855" s="70"/>
      <c r="J855" s="70"/>
      <c r="K855" s="70"/>
      <c r="L855" s="70"/>
      <c r="M855" s="70"/>
      <c r="N855" s="70"/>
      <c r="O855" s="70"/>
      <c r="P855" s="70"/>
      <c r="Q855" s="70"/>
      <c r="R855" s="70"/>
      <c r="S855" s="70"/>
      <c r="T855" s="70"/>
      <c r="U855" s="70"/>
      <c r="V855" s="70"/>
      <c r="W855" s="70"/>
      <c r="X855" s="70"/>
      <c r="Y855" s="70"/>
      <c r="Z855" s="70"/>
      <c r="AA855" s="70"/>
      <c r="AB855" s="70"/>
    </row>
    <row r="856" spans="1:28" ht="15.75" customHeight="1" x14ac:dyDescent="0.25">
      <c r="A856" s="70"/>
      <c r="B856" s="71"/>
      <c r="C856" s="71"/>
      <c r="D856" s="72"/>
      <c r="E856" s="72"/>
      <c r="F856" s="70"/>
      <c r="G856" s="70"/>
      <c r="H856" s="70"/>
      <c r="I856" s="70"/>
      <c r="J856" s="70"/>
      <c r="K856" s="70"/>
      <c r="L856" s="70"/>
      <c r="M856" s="70"/>
      <c r="N856" s="70"/>
      <c r="O856" s="70"/>
      <c r="P856" s="70"/>
      <c r="Q856" s="70"/>
      <c r="R856" s="70"/>
      <c r="S856" s="70"/>
      <c r="T856" s="70"/>
      <c r="U856" s="70"/>
      <c r="V856" s="70"/>
      <c r="W856" s="70"/>
      <c r="X856" s="70"/>
      <c r="Y856" s="70"/>
      <c r="Z856" s="70"/>
      <c r="AA856" s="70"/>
      <c r="AB856" s="70"/>
    </row>
    <row r="857" spans="1:28" ht="15.75" customHeight="1" x14ac:dyDescent="0.25">
      <c r="A857" s="70"/>
      <c r="B857" s="71"/>
      <c r="C857" s="71"/>
      <c r="D857" s="72"/>
      <c r="E857" s="72"/>
      <c r="F857" s="70"/>
      <c r="G857" s="70"/>
      <c r="H857" s="70"/>
      <c r="I857" s="70"/>
      <c r="J857" s="70"/>
      <c r="K857" s="70"/>
      <c r="L857" s="70"/>
      <c r="M857" s="70"/>
      <c r="N857" s="70"/>
      <c r="O857" s="70"/>
      <c r="P857" s="70"/>
      <c r="Q857" s="70"/>
      <c r="R857" s="70"/>
      <c r="S857" s="70"/>
      <c r="T857" s="70"/>
      <c r="U857" s="70"/>
      <c r="V857" s="70"/>
      <c r="W857" s="70"/>
      <c r="X857" s="70"/>
      <c r="Y857" s="70"/>
      <c r="Z857" s="70"/>
      <c r="AA857" s="70"/>
      <c r="AB857" s="70"/>
    </row>
    <row r="858" spans="1:28" ht="15.75" customHeight="1" x14ac:dyDescent="0.25">
      <c r="A858" s="70"/>
      <c r="B858" s="71"/>
      <c r="C858" s="71"/>
      <c r="D858" s="72"/>
      <c r="E858" s="72"/>
      <c r="F858" s="70"/>
      <c r="G858" s="70"/>
      <c r="H858" s="70"/>
      <c r="I858" s="70"/>
      <c r="J858" s="70"/>
      <c r="K858" s="70"/>
      <c r="L858" s="70"/>
      <c r="M858" s="70"/>
      <c r="N858" s="70"/>
      <c r="O858" s="70"/>
      <c r="P858" s="70"/>
      <c r="Q858" s="70"/>
      <c r="R858" s="70"/>
      <c r="S858" s="70"/>
      <c r="T858" s="70"/>
      <c r="U858" s="70"/>
      <c r="V858" s="70"/>
      <c r="W858" s="70"/>
      <c r="X858" s="70"/>
      <c r="Y858" s="70"/>
      <c r="Z858" s="70"/>
      <c r="AA858" s="70"/>
      <c r="AB858" s="70"/>
    </row>
    <row r="859" spans="1:28" ht="15.75" customHeight="1" x14ac:dyDescent="0.25">
      <c r="A859" s="70"/>
      <c r="B859" s="71"/>
      <c r="C859" s="71"/>
      <c r="D859" s="72"/>
      <c r="E859" s="72"/>
      <c r="F859" s="70"/>
      <c r="G859" s="70"/>
      <c r="H859" s="70"/>
      <c r="I859" s="70"/>
      <c r="J859" s="70"/>
      <c r="K859" s="70"/>
      <c r="L859" s="70"/>
      <c r="M859" s="70"/>
      <c r="N859" s="70"/>
      <c r="O859" s="70"/>
      <c r="P859" s="70"/>
      <c r="Q859" s="70"/>
      <c r="R859" s="70"/>
      <c r="S859" s="70"/>
      <c r="T859" s="70"/>
      <c r="U859" s="70"/>
      <c r="V859" s="70"/>
      <c r="W859" s="70"/>
      <c r="X859" s="70"/>
      <c r="Y859" s="70"/>
      <c r="Z859" s="70"/>
      <c r="AA859" s="70"/>
      <c r="AB859" s="70"/>
    </row>
    <row r="860" spans="1:28" ht="15.75" customHeight="1" x14ac:dyDescent="0.25">
      <c r="A860" s="70"/>
      <c r="B860" s="71"/>
      <c r="C860" s="71"/>
      <c r="D860" s="72"/>
      <c r="E860" s="72"/>
      <c r="F860" s="70"/>
      <c r="G860" s="70"/>
      <c r="H860" s="70"/>
      <c r="I860" s="70"/>
      <c r="J860" s="70"/>
      <c r="K860" s="70"/>
      <c r="L860" s="70"/>
      <c r="M860" s="70"/>
      <c r="N860" s="70"/>
      <c r="O860" s="70"/>
      <c r="P860" s="70"/>
      <c r="Q860" s="70"/>
      <c r="R860" s="70"/>
      <c r="S860" s="70"/>
      <c r="T860" s="70"/>
      <c r="U860" s="70"/>
      <c r="V860" s="70"/>
      <c r="W860" s="70"/>
      <c r="X860" s="70"/>
      <c r="Y860" s="70"/>
      <c r="Z860" s="70"/>
      <c r="AA860" s="70"/>
      <c r="AB860" s="70"/>
    </row>
    <row r="861" spans="1:28" ht="15.75" customHeight="1" x14ac:dyDescent="0.25">
      <c r="A861" s="70"/>
      <c r="B861" s="71"/>
      <c r="C861" s="71"/>
      <c r="D861" s="72"/>
      <c r="E861" s="72"/>
      <c r="F861" s="70"/>
      <c r="G861" s="70"/>
      <c r="H861" s="70"/>
      <c r="I861" s="70"/>
      <c r="J861" s="70"/>
      <c r="K861" s="70"/>
      <c r="L861" s="70"/>
      <c r="M861" s="70"/>
      <c r="N861" s="70"/>
      <c r="O861" s="70"/>
      <c r="P861" s="70"/>
      <c r="Q861" s="70"/>
      <c r="R861" s="70"/>
      <c r="S861" s="70"/>
      <c r="T861" s="70"/>
      <c r="U861" s="70"/>
      <c r="V861" s="70"/>
      <c r="W861" s="70"/>
      <c r="X861" s="70"/>
      <c r="Y861" s="70"/>
      <c r="Z861" s="70"/>
      <c r="AA861" s="70"/>
      <c r="AB861" s="70"/>
    </row>
    <row r="862" spans="1:28" ht="15.75" customHeight="1" x14ac:dyDescent="0.25">
      <c r="A862" s="70"/>
      <c r="B862" s="71"/>
      <c r="C862" s="71"/>
      <c r="D862" s="72"/>
      <c r="E862" s="72"/>
      <c r="F862" s="70"/>
      <c r="G862" s="70"/>
      <c r="H862" s="70"/>
      <c r="I862" s="70"/>
      <c r="J862" s="70"/>
      <c r="K862" s="70"/>
      <c r="L862" s="70"/>
      <c r="M862" s="70"/>
      <c r="N862" s="70"/>
      <c r="O862" s="70"/>
      <c r="P862" s="70"/>
      <c r="Q862" s="70"/>
      <c r="R862" s="70"/>
      <c r="S862" s="70"/>
      <c r="T862" s="70"/>
      <c r="U862" s="70"/>
      <c r="V862" s="70"/>
      <c r="W862" s="70"/>
      <c r="X862" s="70"/>
      <c r="Y862" s="70"/>
      <c r="Z862" s="70"/>
      <c r="AA862" s="70"/>
      <c r="AB862" s="70"/>
    </row>
    <row r="863" spans="1:28" ht="15.75" customHeight="1" x14ac:dyDescent="0.25">
      <c r="A863" s="70"/>
      <c r="B863" s="71"/>
      <c r="C863" s="71"/>
      <c r="D863" s="72"/>
      <c r="E863" s="72"/>
      <c r="F863" s="70"/>
      <c r="G863" s="70"/>
      <c r="H863" s="70"/>
      <c r="I863" s="70"/>
      <c r="J863" s="70"/>
      <c r="K863" s="70"/>
      <c r="L863" s="70"/>
      <c r="M863" s="70"/>
      <c r="N863" s="70"/>
      <c r="O863" s="70"/>
      <c r="P863" s="70"/>
      <c r="Q863" s="70"/>
      <c r="R863" s="70"/>
      <c r="S863" s="70"/>
      <c r="T863" s="70"/>
      <c r="U863" s="70"/>
      <c r="V863" s="70"/>
      <c r="W863" s="70"/>
      <c r="X863" s="70"/>
      <c r="Y863" s="70"/>
      <c r="Z863" s="70"/>
      <c r="AA863" s="70"/>
      <c r="AB863" s="70"/>
    </row>
    <row r="864" spans="1:28" ht="15.75" customHeight="1" x14ac:dyDescent="0.25">
      <c r="A864" s="70"/>
      <c r="B864" s="71"/>
      <c r="C864" s="71"/>
      <c r="D864" s="72"/>
      <c r="E864" s="72"/>
      <c r="F864" s="70"/>
      <c r="G864" s="70"/>
      <c r="H864" s="70"/>
      <c r="I864" s="70"/>
      <c r="J864" s="70"/>
      <c r="K864" s="70"/>
      <c r="L864" s="70"/>
      <c r="M864" s="70"/>
      <c r="N864" s="70"/>
      <c r="O864" s="70"/>
      <c r="P864" s="70"/>
      <c r="Q864" s="70"/>
      <c r="R864" s="70"/>
      <c r="S864" s="70"/>
      <c r="T864" s="70"/>
      <c r="U864" s="70"/>
      <c r="V864" s="70"/>
      <c r="W864" s="70"/>
      <c r="X864" s="70"/>
      <c r="Y864" s="70"/>
      <c r="Z864" s="70"/>
      <c r="AA864" s="70"/>
      <c r="AB864" s="70"/>
    </row>
    <row r="865" spans="1:28" ht="15.75" customHeight="1" x14ac:dyDescent="0.25">
      <c r="A865" s="70"/>
      <c r="B865" s="71"/>
      <c r="C865" s="71"/>
      <c r="D865" s="72"/>
      <c r="E865" s="72"/>
      <c r="F865" s="70"/>
      <c r="G865" s="70"/>
      <c r="H865" s="70"/>
      <c r="I865" s="70"/>
      <c r="J865" s="70"/>
      <c r="K865" s="70"/>
      <c r="L865" s="70"/>
      <c r="M865" s="70"/>
      <c r="N865" s="70"/>
      <c r="O865" s="70"/>
      <c r="P865" s="70"/>
      <c r="Q865" s="70"/>
      <c r="R865" s="70"/>
      <c r="S865" s="70"/>
      <c r="T865" s="70"/>
      <c r="U865" s="70"/>
      <c r="V865" s="70"/>
      <c r="W865" s="70"/>
      <c r="X865" s="70"/>
      <c r="Y865" s="70"/>
      <c r="Z865" s="70"/>
      <c r="AA865" s="70"/>
      <c r="AB865" s="70"/>
    </row>
    <row r="866" spans="1:28" ht="15.75" customHeight="1" x14ac:dyDescent="0.25">
      <c r="A866" s="70"/>
      <c r="B866" s="71"/>
      <c r="C866" s="71"/>
      <c r="D866" s="72"/>
      <c r="E866" s="72"/>
      <c r="F866" s="70"/>
      <c r="G866" s="70"/>
      <c r="H866" s="70"/>
      <c r="I866" s="70"/>
      <c r="J866" s="70"/>
      <c r="K866" s="70"/>
      <c r="L866" s="70"/>
      <c r="M866" s="70"/>
      <c r="N866" s="70"/>
      <c r="O866" s="70"/>
      <c r="P866" s="70"/>
      <c r="Q866" s="70"/>
      <c r="R866" s="70"/>
      <c r="S866" s="70"/>
      <c r="T866" s="70"/>
      <c r="U866" s="70"/>
      <c r="V866" s="70"/>
      <c r="W866" s="70"/>
      <c r="X866" s="70"/>
      <c r="Y866" s="70"/>
      <c r="Z866" s="70"/>
      <c r="AA866" s="70"/>
      <c r="AB866" s="70"/>
    </row>
    <row r="867" spans="1:28" ht="15.75" customHeight="1" x14ac:dyDescent="0.25">
      <c r="A867" s="70"/>
      <c r="B867" s="71"/>
      <c r="C867" s="71"/>
      <c r="D867" s="72"/>
      <c r="E867" s="72"/>
      <c r="F867" s="70"/>
      <c r="G867" s="70"/>
      <c r="H867" s="70"/>
      <c r="I867" s="70"/>
      <c r="J867" s="70"/>
      <c r="K867" s="70"/>
      <c r="L867" s="70"/>
      <c r="M867" s="70"/>
      <c r="N867" s="70"/>
      <c r="O867" s="70"/>
      <c r="P867" s="70"/>
      <c r="Q867" s="70"/>
      <c r="R867" s="70"/>
      <c r="S867" s="70"/>
      <c r="T867" s="70"/>
      <c r="U867" s="70"/>
      <c r="V867" s="70"/>
      <c r="W867" s="70"/>
      <c r="X867" s="70"/>
      <c r="Y867" s="70"/>
      <c r="Z867" s="70"/>
      <c r="AA867" s="70"/>
      <c r="AB867" s="70"/>
    </row>
    <row r="868" spans="1:28" ht="15.75" customHeight="1" x14ac:dyDescent="0.25">
      <c r="A868" s="70"/>
      <c r="B868" s="71"/>
      <c r="C868" s="71"/>
      <c r="D868" s="72"/>
      <c r="E868" s="72"/>
      <c r="F868" s="70"/>
      <c r="G868" s="70"/>
      <c r="H868" s="70"/>
      <c r="I868" s="70"/>
      <c r="J868" s="70"/>
      <c r="K868" s="70"/>
      <c r="L868" s="70"/>
      <c r="M868" s="70"/>
      <c r="N868" s="70"/>
      <c r="O868" s="70"/>
      <c r="P868" s="70"/>
      <c r="Q868" s="70"/>
      <c r="R868" s="70"/>
      <c r="S868" s="70"/>
      <c r="T868" s="70"/>
      <c r="U868" s="70"/>
      <c r="V868" s="70"/>
      <c r="W868" s="70"/>
      <c r="X868" s="70"/>
      <c r="Y868" s="70"/>
      <c r="Z868" s="70"/>
      <c r="AA868" s="70"/>
      <c r="AB868" s="70"/>
    </row>
    <row r="869" spans="1:28" ht="15.75" customHeight="1" x14ac:dyDescent="0.25">
      <c r="A869" s="70"/>
      <c r="B869" s="71"/>
      <c r="C869" s="71"/>
      <c r="D869" s="72"/>
      <c r="E869" s="72"/>
      <c r="F869" s="70"/>
      <c r="G869" s="70"/>
      <c r="H869" s="70"/>
      <c r="I869" s="70"/>
      <c r="J869" s="70"/>
      <c r="K869" s="70"/>
      <c r="L869" s="70"/>
      <c r="M869" s="70"/>
      <c r="N869" s="70"/>
      <c r="O869" s="70"/>
      <c r="P869" s="70"/>
      <c r="Q869" s="70"/>
      <c r="R869" s="70"/>
      <c r="S869" s="70"/>
      <c r="T869" s="70"/>
      <c r="U869" s="70"/>
      <c r="V869" s="70"/>
      <c r="W869" s="70"/>
      <c r="X869" s="70"/>
      <c r="Y869" s="70"/>
      <c r="Z869" s="70"/>
      <c r="AA869" s="70"/>
      <c r="AB869" s="70"/>
    </row>
    <row r="870" spans="1:28" ht="15.75" customHeight="1" x14ac:dyDescent="0.25">
      <c r="A870" s="70"/>
      <c r="B870" s="71"/>
      <c r="C870" s="71"/>
      <c r="D870" s="72"/>
      <c r="E870" s="72"/>
      <c r="F870" s="70"/>
      <c r="G870" s="70"/>
      <c r="H870" s="70"/>
      <c r="I870" s="70"/>
      <c r="J870" s="70"/>
      <c r="K870" s="70"/>
      <c r="L870" s="70"/>
      <c r="M870" s="70"/>
      <c r="N870" s="70"/>
      <c r="O870" s="70"/>
      <c r="P870" s="70"/>
      <c r="Q870" s="70"/>
      <c r="R870" s="70"/>
      <c r="S870" s="70"/>
      <c r="T870" s="70"/>
      <c r="U870" s="70"/>
      <c r="V870" s="70"/>
      <c r="W870" s="70"/>
      <c r="X870" s="70"/>
      <c r="Y870" s="70"/>
      <c r="Z870" s="70"/>
      <c r="AA870" s="70"/>
      <c r="AB870" s="70"/>
    </row>
    <row r="871" spans="1:28" ht="15.75" customHeight="1" x14ac:dyDescent="0.25">
      <c r="A871" s="70"/>
      <c r="B871" s="71"/>
      <c r="C871" s="71"/>
      <c r="D871" s="72"/>
      <c r="E871" s="72"/>
      <c r="F871" s="70"/>
      <c r="G871" s="70"/>
      <c r="H871" s="70"/>
      <c r="I871" s="70"/>
      <c r="J871" s="70"/>
      <c r="K871" s="70"/>
      <c r="L871" s="70"/>
      <c r="M871" s="70"/>
      <c r="N871" s="70"/>
      <c r="O871" s="70"/>
      <c r="P871" s="70"/>
      <c r="Q871" s="70"/>
      <c r="R871" s="70"/>
      <c r="S871" s="70"/>
      <c r="T871" s="70"/>
      <c r="U871" s="70"/>
      <c r="V871" s="70"/>
      <c r="W871" s="70"/>
      <c r="X871" s="70"/>
      <c r="Y871" s="70"/>
      <c r="Z871" s="70"/>
      <c r="AA871" s="70"/>
      <c r="AB871" s="70"/>
    </row>
    <row r="872" spans="1:28" ht="15.75" customHeight="1" x14ac:dyDescent="0.25">
      <c r="A872" s="70"/>
      <c r="B872" s="71"/>
      <c r="C872" s="71"/>
      <c r="D872" s="72"/>
      <c r="E872" s="72"/>
      <c r="F872" s="70"/>
      <c r="G872" s="70"/>
      <c r="H872" s="70"/>
      <c r="I872" s="70"/>
      <c r="J872" s="70"/>
      <c r="K872" s="70"/>
      <c r="L872" s="70"/>
      <c r="M872" s="70"/>
      <c r="N872" s="70"/>
      <c r="O872" s="70"/>
      <c r="P872" s="70"/>
      <c r="Q872" s="70"/>
      <c r="R872" s="70"/>
      <c r="S872" s="70"/>
      <c r="T872" s="70"/>
      <c r="U872" s="70"/>
      <c r="V872" s="70"/>
      <c r="W872" s="70"/>
      <c r="X872" s="70"/>
      <c r="Y872" s="70"/>
      <c r="Z872" s="70"/>
      <c r="AA872" s="70"/>
      <c r="AB872" s="70"/>
    </row>
    <row r="873" spans="1:28" ht="15.75" customHeight="1" x14ac:dyDescent="0.25">
      <c r="A873" s="70"/>
      <c r="B873" s="71"/>
      <c r="C873" s="71"/>
      <c r="D873" s="72"/>
      <c r="E873" s="72"/>
      <c r="F873" s="70"/>
      <c r="G873" s="70"/>
      <c r="H873" s="70"/>
      <c r="I873" s="70"/>
      <c r="J873" s="70"/>
      <c r="K873" s="70"/>
      <c r="L873" s="70"/>
      <c r="M873" s="70"/>
      <c r="N873" s="70"/>
      <c r="O873" s="70"/>
      <c r="P873" s="70"/>
      <c r="Q873" s="70"/>
      <c r="R873" s="70"/>
      <c r="S873" s="70"/>
      <c r="T873" s="70"/>
      <c r="U873" s="70"/>
      <c r="V873" s="70"/>
      <c r="W873" s="70"/>
      <c r="X873" s="70"/>
      <c r="Y873" s="70"/>
      <c r="Z873" s="70"/>
      <c r="AA873" s="70"/>
      <c r="AB873" s="70"/>
    </row>
    <row r="874" spans="1:28" ht="15.75" customHeight="1" x14ac:dyDescent="0.25">
      <c r="A874" s="70"/>
      <c r="B874" s="71"/>
      <c r="C874" s="71"/>
      <c r="D874" s="72"/>
      <c r="E874" s="72"/>
      <c r="F874" s="70"/>
      <c r="G874" s="70"/>
      <c r="H874" s="70"/>
      <c r="I874" s="70"/>
      <c r="J874" s="70"/>
      <c r="K874" s="70"/>
      <c r="L874" s="70"/>
      <c r="M874" s="70"/>
      <c r="N874" s="70"/>
      <c r="O874" s="70"/>
      <c r="P874" s="70"/>
      <c r="Q874" s="70"/>
      <c r="R874" s="70"/>
      <c r="S874" s="70"/>
      <c r="T874" s="70"/>
      <c r="U874" s="70"/>
      <c r="V874" s="70"/>
      <c r="W874" s="70"/>
      <c r="X874" s="70"/>
      <c r="Y874" s="70"/>
      <c r="Z874" s="70"/>
      <c r="AA874" s="70"/>
      <c r="AB874" s="70"/>
    </row>
    <row r="875" spans="1:28" ht="15.75" customHeight="1" x14ac:dyDescent="0.25">
      <c r="A875" s="70"/>
      <c r="B875" s="71"/>
      <c r="C875" s="71"/>
      <c r="D875" s="72"/>
      <c r="E875" s="72"/>
      <c r="F875" s="70"/>
      <c r="G875" s="70"/>
      <c r="H875" s="70"/>
      <c r="I875" s="70"/>
      <c r="J875" s="70"/>
      <c r="K875" s="70"/>
      <c r="L875" s="70"/>
      <c r="M875" s="70"/>
      <c r="N875" s="70"/>
      <c r="O875" s="70"/>
      <c r="P875" s="70"/>
      <c r="Q875" s="70"/>
      <c r="R875" s="70"/>
      <c r="S875" s="70"/>
      <c r="T875" s="70"/>
      <c r="U875" s="70"/>
      <c r="V875" s="70"/>
      <c r="W875" s="70"/>
      <c r="X875" s="70"/>
      <c r="Y875" s="70"/>
      <c r="Z875" s="70"/>
      <c r="AA875" s="70"/>
      <c r="AB875" s="70"/>
    </row>
    <row r="876" spans="1:28" ht="15.75" customHeight="1" x14ac:dyDescent="0.25">
      <c r="A876" s="70"/>
      <c r="B876" s="71"/>
      <c r="C876" s="71"/>
      <c r="D876" s="72"/>
      <c r="E876" s="72"/>
      <c r="F876" s="70"/>
      <c r="G876" s="70"/>
      <c r="H876" s="70"/>
      <c r="I876" s="70"/>
      <c r="J876" s="70"/>
      <c r="K876" s="70"/>
      <c r="L876" s="70"/>
      <c r="M876" s="70"/>
      <c r="N876" s="70"/>
      <c r="O876" s="70"/>
      <c r="P876" s="70"/>
      <c r="Q876" s="70"/>
      <c r="R876" s="70"/>
      <c r="S876" s="70"/>
      <c r="T876" s="70"/>
      <c r="U876" s="70"/>
      <c r="V876" s="70"/>
      <c r="W876" s="70"/>
      <c r="X876" s="70"/>
      <c r="Y876" s="70"/>
      <c r="Z876" s="70"/>
      <c r="AA876" s="70"/>
      <c r="AB876" s="70"/>
    </row>
    <row r="877" spans="1:28" ht="15.75" customHeight="1" x14ac:dyDescent="0.25">
      <c r="A877" s="70"/>
      <c r="B877" s="71"/>
      <c r="C877" s="71"/>
      <c r="D877" s="72"/>
      <c r="E877" s="72"/>
      <c r="F877" s="70"/>
      <c r="G877" s="70"/>
      <c r="H877" s="70"/>
      <c r="I877" s="70"/>
      <c r="J877" s="70"/>
      <c r="K877" s="70"/>
      <c r="L877" s="70"/>
      <c r="M877" s="70"/>
      <c r="N877" s="70"/>
      <c r="O877" s="70"/>
      <c r="P877" s="70"/>
      <c r="Q877" s="70"/>
      <c r="R877" s="70"/>
      <c r="S877" s="70"/>
      <c r="T877" s="70"/>
      <c r="U877" s="70"/>
      <c r="V877" s="70"/>
      <c r="W877" s="70"/>
      <c r="X877" s="70"/>
      <c r="Y877" s="70"/>
      <c r="Z877" s="70"/>
      <c r="AA877" s="70"/>
      <c r="AB877" s="70"/>
    </row>
    <row r="878" spans="1:28" ht="15.75" customHeight="1" x14ac:dyDescent="0.25">
      <c r="A878" s="70"/>
      <c r="B878" s="71"/>
      <c r="C878" s="71"/>
      <c r="D878" s="72"/>
      <c r="E878" s="72"/>
      <c r="F878" s="70"/>
      <c r="G878" s="70"/>
      <c r="H878" s="70"/>
      <c r="I878" s="70"/>
      <c r="J878" s="70"/>
      <c r="K878" s="70"/>
      <c r="L878" s="70"/>
      <c r="M878" s="70"/>
      <c r="N878" s="70"/>
      <c r="O878" s="70"/>
      <c r="P878" s="70"/>
      <c r="Q878" s="70"/>
      <c r="R878" s="70"/>
      <c r="S878" s="70"/>
      <c r="T878" s="70"/>
      <c r="U878" s="70"/>
      <c r="V878" s="70"/>
      <c r="W878" s="70"/>
      <c r="X878" s="70"/>
      <c r="Y878" s="70"/>
      <c r="Z878" s="70"/>
      <c r="AA878" s="70"/>
      <c r="AB878" s="70"/>
    </row>
    <row r="879" spans="1:28" ht="15.75" customHeight="1" x14ac:dyDescent="0.25">
      <c r="A879" s="70"/>
      <c r="B879" s="71"/>
      <c r="C879" s="71"/>
      <c r="D879" s="72"/>
      <c r="E879" s="72"/>
      <c r="F879" s="70"/>
      <c r="G879" s="70"/>
      <c r="H879" s="70"/>
      <c r="I879" s="70"/>
      <c r="J879" s="70"/>
      <c r="K879" s="70"/>
      <c r="L879" s="70"/>
      <c r="M879" s="70"/>
      <c r="N879" s="70"/>
      <c r="O879" s="70"/>
      <c r="P879" s="70"/>
      <c r="Q879" s="70"/>
      <c r="R879" s="70"/>
      <c r="S879" s="70"/>
      <c r="T879" s="70"/>
      <c r="U879" s="70"/>
      <c r="V879" s="70"/>
      <c r="W879" s="70"/>
      <c r="X879" s="70"/>
      <c r="Y879" s="70"/>
      <c r="Z879" s="70"/>
      <c r="AA879" s="70"/>
      <c r="AB879" s="70"/>
    </row>
    <row r="880" spans="1:28" ht="15.75" customHeight="1" x14ac:dyDescent="0.25">
      <c r="A880" s="70"/>
      <c r="B880" s="71"/>
      <c r="C880" s="71"/>
      <c r="D880" s="72"/>
      <c r="E880" s="72"/>
      <c r="F880" s="70"/>
      <c r="G880" s="70"/>
      <c r="H880" s="70"/>
      <c r="I880" s="70"/>
      <c r="J880" s="70"/>
      <c r="K880" s="70"/>
      <c r="L880" s="70"/>
      <c r="M880" s="70"/>
      <c r="N880" s="70"/>
      <c r="O880" s="70"/>
      <c r="P880" s="70"/>
      <c r="Q880" s="70"/>
      <c r="R880" s="70"/>
      <c r="S880" s="70"/>
      <c r="T880" s="70"/>
      <c r="U880" s="70"/>
      <c r="V880" s="70"/>
      <c r="W880" s="70"/>
      <c r="X880" s="70"/>
      <c r="Y880" s="70"/>
      <c r="Z880" s="70"/>
      <c r="AA880" s="70"/>
      <c r="AB880" s="70"/>
    </row>
    <row r="881" spans="1:28" ht="15.75" customHeight="1" x14ac:dyDescent="0.25">
      <c r="A881" s="70"/>
      <c r="B881" s="71"/>
      <c r="C881" s="71"/>
      <c r="D881" s="72"/>
      <c r="E881" s="72"/>
      <c r="F881" s="70"/>
      <c r="G881" s="70"/>
      <c r="H881" s="70"/>
      <c r="I881" s="70"/>
      <c r="J881" s="70"/>
      <c r="K881" s="70"/>
      <c r="L881" s="70"/>
      <c r="M881" s="70"/>
      <c r="N881" s="70"/>
      <c r="O881" s="70"/>
      <c r="P881" s="70"/>
      <c r="Q881" s="70"/>
      <c r="R881" s="70"/>
      <c r="S881" s="70"/>
      <c r="T881" s="70"/>
      <c r="U881" s="70"/>
      <c r="V881" s="70"/>
      <c r="W881" s="70"/>
      <c r="X881" s="70"/>
      <c r="Y881" s="70"/>
      <c r="Z881" s="70"/>
      <c r="AA881" s="70"/>
      <c r="AB881" s="70"/>
    </row>
    <row r="882" spans="1:28" ht="15.75" customHeight="1" x14ac:dyDescent="0.25">
      <c r="A882" s="70"/>
      <c r="B882" s="71"/>
      <c r="C882" s="71"/>
      <c r="D882" s="72"/>
      <c r="E882" s="72"/>
      <c r="F882" s="70"/>
      <c r="G882" s="70"/>
      <c r="H882" s="70"/>
      <c r="I882" s="70"/>
      <c r="J882" s="70"/>
      <c r="K882" s="70"/>
      <c r="L882" s="70"/>
      <c r="M882" s="70"/>
      <c r="N882" s="70"/>
      <c r="O882" s="70"/>
      <c r="P882" s="70"/>
      <c r="Q882" s="70"/>
      <c r="R882" s="70"/>
      <c r="S882" s="70"/>
      <c r="T882" s="70"/>
      <c r="U882" s="70"/>
      <c r="V882" s="70"/>
      <c r="W882" s="70"/>
      <c r="X882" s="70"/>
      <c r="Y882" s="70"/>
      <c r="Z882" s="70"/>
      <c r="AA882" s="70"/>
      <c r="AB882" s="70"/>
    </row>
    <row r="883" spans="1:28" ht="15.75" customHeight="1" x14ac:dyDescent="0.25">
      <c r="A883" s="70"/>
      <c r="B883" s="71"/>
      <c r="C883" s="71"/>
      <c r="D883" s="72"/>
      <c r="E883" s="72"/>
      <c r="F883" s="70"/>
      <c r="G883" s="70"/>
      <c r="H883" s="70"/>
      <c r="I883" s="70"/>
      <c r="J883" s="70"/>
      <c r="K883" s="70"/>
      <c r="L883" s="70"/>
      <c r="M883" s="70"/>
      <c r="N883" s="70"/>
      <c r="O883" s="70"/>
      <c r="P883" s="70"/>
      <c r="Q883" s="70"/>
      <c r="R883" s="70"/>
      <c r="S883" s="70"/>
      <c r="T883" s="70"/>
      <c r="U883" s="70"/>
      <c r="V883" s="70"/>
      <c r="W883" s="70"/>
      <c r="X883" s="70"/>
      <c r="Y883" s="70"/>
      <c r="Z883" s="70"/>
      <c r="AA883" s="70"/>
      <c r="AB883" s="70"/>
    </row>
    <row r="884" spans="1:28" ht="15.75" customHeight="1" x14ac:dyDescent="0.25">
      <c r="A884" s="70"/>
      <c r="B884" s="71"/>
      <c r="C884" s="71"/>
      <c r="D884" s="72"/>
      <c r="E884" s="72"/>
      <c r="F884" s="70"/>
      <c r="G884" s="70"/>
      <c r="H884" s="70"/>
      <c r="I884" s="70"/>
      <c r="J884" s="70"/>
      <c r="K884" s="70"/>
      <c r="L884" s="70"/>
      <c r="M884" s="70"/>
      <c r="N884" s="70"/>
      <c r="O884" s="70"/>
      <c r="P884" s="70"/>
      <c r="Q884" s="70"/>
      <c r="R884" s="70"/>
      <c r="S884" s="70"/>
      <c r="T884" s="70"/>
      <c r="U884" s="70"/>
      <c r="V884" s="70"/>
      <c r="W884" s="70"/>
      <c r="X884" s="70"/>
      <c r="Y884" s="70"/>
      <c r="Z884" s="70"/>
      <c r="AA884" s="70"/>
      <c r="AB884" s="70"/>
    </row>
    <row r="885" spans="1:28" ht="15.75" customHeight="1" x14ac:dyDescent="0.25">
      <c r="A885" s="70"/>
      <c r="B885" s="71"/>
      <c r="C885" s="71"/>
      <c r="D885" s="72"/>
      <c r="E885" s="72"/>
      <c r="F885" s="70"/>
      <c r="G885" s="70"/>
      <c r="H885" s="70"/>
      <c r="I885" s="70"/>
      <c r="J885" s="70"/>
      <c r="K885" s="70"/>
      <c r="L885" s="70"/>
      <c r="M885" s="70"/>
      <c r="N885" s="70"/>
      <c r="O885" s="70"/>
      <c r="P885" s="70"/>
      <c r="Q885" s="70"/>
      <c r="R885" s="70"/>
      <c r="S885" s="70"/>
      <c r="T885" s="70"/>
      <c r="U885" s="70"/>
      <c r="V885" s="70"/>
      <c r="W885" s="70"/>
      <c r="X885" s="70"/>
      <c r="Y885" s="70"/>
      <c r="Z885" s="70"/>
      <c r="AA885" s="70"/>
      <c r="AB885" s="70"/>
    </row>
    <row r="886" spans="1:28" ht="15.75" customHeight="1" x14ac:dyDescent="0.25">
      <c r="A886" s="70"/>
      <c r="B886" s="71"/>
      <c r="C886" s="71"/>
      <c r="D886" s="72"/>
      <c r="E886" s="72"/>
      <c r="F886" s="70"/>
      <c r="G886" s="70"/>
      <c r="H886" s="70"/>
      <c r="I886" s="70"/>
      <c r="J886" s="70"/>
      <c r="K886" s="70"/>
      <c r="L886" s="70"/>
      <c r="M886" s="70"/>
      <c r="N886" s="70"/>
      <c r="O886" s="70"/>
      <c r="P886" s="70"/>
      <c r="Q886" s="70"/>
      <c r="R886" s="70"/>
      <c r="S886" s="70"/>
      <c r="T886" s="70"/>
      <c r="U886" s="70"/>
      <c r="V886" s="70"/>
      <c r="W886" s="70"/>
      <c r="X886" s="70"/>
      <c r="Y886" s="70"/>
      <c r="Z886" s="70"/>
      <c r="AA886" s="70"/>
      <c r="AB886" s="70"/>
    </row>
    <row r="887" spans="1:28" ht="15.75" customHeight="1" x14ac:dyDescent="0.25">
      <c r="A887" s="70"/>
      <c r="B887" s="71"/>
      <c r="C887" s="71"/>
      <c r="D887" s="72"/>
      <c r="E887" s="72"/>
      <c r="F887" s="70"/>
      <c r="G887" s="70"/>
      <c r="H887" s="70"/>
      <c r="I887" s="70"/>
      <c r="J887" s="70"/>
      <c r="K887" s="70"/>
      <c r="L887" s="70"/>
      <c r="M887" s="70"/>
      <c r="N887" s="70"/>
      <c r="O887" s="70"/>
      <c r="P887" s="70"/>
      <c r="Q887" s="70"/>
      <c r="R887" s="70"/>
      <c r="S887" s="70"/>
      <c r="T887" s="70"/>
      <c r="U887" s="70"/>
      <c r="V887" s="70"/>
      <c r="W887" s="70"/>
      <c r="X887" s="70"/>
      <c r="Y887" s="70"/>
      <c r="Z887" s="70"/>
      <c r="AA887" s="70"/>
      <c r="AB887" s="70"/>
    </row>
    <row r="888" spans="1:28" ht="15.75" customHeight="1" x14ac:dyDescent="0.25">
      <c r="A888" s="70"/>
      <c r="B888" s="71"/>
      <c r="C888" s="71"/>
      <c r="D888" s="72"/>
      <c r="E888" s="72"/>
      <c r="F888" s="70"/>
      <c r="G888" s="70"/>
      <c r="H888" s="70"/>
      <c r="I888" s="70"/>
      <c r="J888" s="70"/>
      <c r="K888" s="70"/>
      <c r="L888" s="70"/>
      <c r="M888" s="70"/>
      <c r="N888" s="70"/>
      <c r="O888" s="70"/>
      <c r="P888" s="70"/>
      <c r="Q888" s="70"/>
      <c r="R888" s="70"/>
      <c r="S888" s="70"/>
      <c r="T888" s="70"/>
      <c r="U888" s="70"/>
      <c r="V888" s="70"/>
      <c r="W888" s="70"/>
      <c r="X888" s="70"/>
      <c r="Y888" s="70"/>
      <c r="Z888" s="70"/>
      <c r="AA888" s="70"/>
      <c r="AB888" s="70"/>
    </row>
    <row r="889" spans="1:28" ht="15.75" customHeight="1" x14ac:dyDescent="0.25">
      <c r="A889" s="70"/>
      <c r="B889" s="71"/>
      <c r="C889" s="71"/>
      <c r="D889" s="72"/>
      <c r="E889" s="72"/>
      <c r="F889" s="70"/>
      <c r="G889" s="70"/>
      <c r="H889" s="70"/>
      <c r="I889" s="70"/>
      <c r="J889" s="70"/>
      <c r="K889" s="70"/>
      <c r="L889" s="70"/>
      <c r="M889" s="70"/>
      <c r="N889" s="70"/>
      <c r="O889" s="70"/>
      <c r="P889" s="70"/>
      <c r="Q889" s="70"/>
      <c r="R889" s="70"/>
      <c r="S889" s="70"/>
      <c r="T889" s="70"/>
      <c r="U889" s="70"/>
      <c r="V889" s="70"/>
      <c r="W889" s="70"/>
      <c r="X889" s="70"/>
      <c r="Y889" s="70"/>
      <c r="Z889" s="70"/>
      <c r="AA889" s="70"/>
      <c r="AB889" s="70"/>
    </row>
    <row r="890" spans="1:28" ht="15.75" customHeight="1" x14ac:dyDescent="0.25">
      <c r="A890" s="70"/>
      <c r="B890" s="71"/>
      <c r="C890" s="71"/>
      <c r="D890" s="72"/>
      <c r="E890" s="72"/>
      <c r="F890" s="70"/>
      <c r="G890" s="70"/>
      <c r="H890" s="70"/>
      <c r="I890" s="70"/>
      <c r="J890" s="70"/>
      <c r="K890" s="70"/>
      <c r="L890" s="70"/>
      <c r="M890" s="70"/>
      <c r="N890" s="70"/>
      <c r="O890" s="70"/>
      <c r="P890" s="70"/>
      <c r="Q890" s="70"/>
      <c r="R890" s="70"/>
      <c r="S890" s="70"/>
      <c r="T890" s="70"/>
      <c r="U890" s="70"/>
      <c r="V890" s="70"/>
      <c r="W890" s="70"/>
      <c r="X890" s="70"/>
      <c r="Y890" s="70"/>
      <c r="Z890" s="70"/>
      <c r="AA890" s="70"/>
      <c r="AB890" s="70"/>
    </row>
    <row r="891" spans="1:28" ht="15.75" customHeight="1" x14ac:dyDescent="0.25">
      <c r="A891" s="70"/>
      <c r="B891" s="71"/>
      <c r="C891" s="71"/>
      <c r="D891" s="72"/>
      <c r="E891" s="72"/>
      <c r="F891" s="70"/>
      <c r="G891" s="70"/>
      <c r="H891" s="70"/>
      <c r="I891" s="70"/>
      <c r="J891" s="70"/>
      <c r="K891" s="70"/>
      <c r="L891" s="70"/>
      <c r="M891" s="70"/>
      <c r="N891" s="70"/>
      <c r="O891" s="70"/>
      <c r="P891" s="70"/>
      <c r="Q891" s="70"/>
      <c r="R891" s="70"/>
      <c r="S891" s="70"/>
      <c r="T891" s="70"/>
      <c r="U891" s="70"/>
      <c r="V891" s="70"/>
      <c r="W891" s="70"/>
      <c r="X891" s="70"/>
      <c r="Y891" s="70"/>
      <c r="Z891" s="70"/>
      <c r="AA891" s="70"/>
      <c r="AB891" s="70"/>
    </row>
    <row r="892" spans="1:28" ht="15.75" customHeight="1" x14ac:dyDescent="0.25">
      <c r="A892" s="70"/>
      <c r="B892" s="71"/>
      <c r="C892" s="71"/>
      <c r="D892" s="72"/>
      <c r="E892" s="72"/>
      <c r="F892" s="70"/>
      <c r="G892" s="70"/>
      <c r="H892" s="70"/>
      <c r="I892" s="70"/>
      <c r="J892" s="70"/>
      <c r="K892" s="70"/>
      <c r="L892" s="70"/>
      <c r="M892" s="70"/>
      <c r="N892" s="70"/>
      <c r="O892" s="70"/>
      <c r="P892" s="70"/>
      <c r="Q892" s="70"/>
      <c r="R892" s="70"/>
      <c r="S892" s="70"/>
      <c r="T892" s="70"/>
      <c r="U892" s="70"/>
      <c r="V892" s="70"/>
      <c r="W892" s="70"/>
      <c r="X892" s="70"/>
      <c r="Y892" s="70"/>
      <c r="Z892" s="70"/>
      <c r="AA892" s="70"/>
      <c r="AB892" s="70"/>
    </row>
    <row r="893" spans="1:28" ht="15.75" customHeight="1" x14ac:dyDescent="0.25">
      <c r="A893" s="70"/>
      <c r="B893" s="71"/>
      <c r="C893" s="71"/>
      <c r="D893" s="72"/>
      <c r="E893" s="72"/>
      <c r="F893" s="70"/>
      <c r="G893" s="70"/>
      <c r="H893" s="70"/>
      <c r="I893" s="70"/>
      <c r="J893" s="70"/>
      <c r="K893" s="70"/>
      <c r="L893" s="70"/>
      <c r="M893" s="70"/>
      <c r="N893" s="70"/>
      <c r="O893" s="70"/>
      <c r="P893" s="70"/>
      <c r="Q893" s="70"/>
      <c r="R893" s="70"/>
      <c r="S893" s="70"/>
      <c r="T893" s="70"/>
      <c r="U893" s="70"/>
      <c r="V893" s="70"/>
      <c r="W893" s="70"/>
      <c r="X893" s="70"/>
      <c r="Y893" s="70"/>
      <c r="Z893" s="70"/>
      <c r="AA893" s="70"/>
      <c r="AB893" s="70"/>
    </row>
    <row r="894" spans="1:28" ht="15.75" customHeight="1" x14ac:dyDescent="0.25">
      <c r="A894" s="70"/>
      <c r="B894" s="71"/>
      <c r="C894" s="71"/>
      <c r="D894" s="72"/>
      <c r="E894" s="72"/>
      <c r="F894" s="70"/>
      <c r="G894" s="70"/>
      <c r="H894" s="70"/>
      <c r="I894" s="70"/>
      <c r="J894" s="70"/>
      <c r="K894" s="70"/>
      <c r="L894" s="70"/>
      <c r="M894" s="70"/>
      <c r="N894" s="70"/>
      <c r="O894" s="70"/>
      <c r="P894" s="70"/>
      <c r="Q894" s="70"/>
      <c r="R894" s="70"/>
      <c r="S894" s="70"/>
      <c r="T894" s="70"/>
      <c r="U894" s="70"/>
      <c r="V894" s="70"/>
      <c r="W894" s="70"/>
      <c r="X894" s="70"/>
      <c r="Y894" s="70"/>
      <c r="Z894" s="70"/>
      <c r="AA894" s="70"/>
      <c r="AB894" s="70"/>
    </row>
    <row r="895" spans="1:28" ht="15.75" customHeight="1" x14ac:dyDescent="0.25">
      <c r="A895" s="70"/>
      <c r="B895" s="71"/>
      <c r="C895" s="71"/>
      <c r="D895" s="72"/>
      <c r="E895" s="72"/>
      <c r="F895" s="70"/>
      <c r="G895" s="70"/>
      <c r="H895" s="70"/>
      <c r="I895" s="70"/>
      <c r="J895" s="70"/>
      <c r="K895" s="70"/>
      <c r="L895" s="70"/>
      <c r="M895" s="70"/>
      <c r="N895" s="70"/>
      <c r="O895" s="70"/>
      <c r="P895" s="70"/>
      <c r="Q895" s="70"/>
      <c r="R895" s="70"/>
      <c r="S895" s="70"/>
      <c r="T895" s="70"/>
      <c r="U895" s="70"/>
      <c r="V895" s="70"/>
      <c r="W895" s="70"/>
      <c r="X895" s="70"/>
      <c r="Y895" s="70"/>
      <c r="Z895" s="70"/>
      <c r="AA895" s="70"/>
      <c r="AB895" s="70"/>
    </row>
    <row r="896" spans="1:28" ht="15.75" customHeight="1" x14ac:dyDescent="0.25">
      <c r="A896" s="70"/>
      <c r="B896" s="71"/>
      <c r="C896" s="71"/>
      <c r="D896" s="72"/>
      <c r="E896" s="72"/>
      <c r="F896" s="70"/>
      <c r="G896" s="70"/>
      <c r="H896" s="70"/>
      <c r="I896" s="70"/>
      <c r="J896" s="70"/>
      <c r="K896" s="70"/>
      <c r="L896" s="70"/>
      <c r="M896" s="70"/>
      <c r="N896" s="70"/>
      <c r="O896" s="70"/>
      <c r="P896" s="70"/>
      <c r="Q896" s="70"/>
      <c r="R896" s="70"/>
      <c r="S896" s="70"/>
      <c r="T896" s="70"/>
      <c r="U896" s="70"/>
      <c r="V896" s="70"/>
      <c r="W896" s="70"/>
      <c r="X896" s="70"/>
      <c r="Y896" s="70"/>
      <c r="Z896" s="70"/>
      <c r="AA896" s="70"/>
      <c r="AB896" s="70"/>
    </row>
    <row r="897" spans="1:28" ht="15.75" customHeight="1" x14ac:dyDescent="0.25">
      <c r="A897" s="70"/>
      <c r="B897" s="71"/>
      <c r="C897" s="71"/>
      <c r="D897" s="72"/>
      <c r="E897" s="72"/>
      <c r="F897" s="70"/>
      <c r="G897" s="70"/>
      <c r="H897" s="70"/>
      <c r="I897" s="70"/>
      <c r="J897" s="70"/>
      <c r="K897" s="70"/>
      <c r="L897" s="70"/>
      <c r="M897" s="70"/>
      <c r="N897" s="70"/>
      <c r="O897" s="70"/>
      <c r="P897" s="70"/>
      <c r="Q897" s="70"/>
      <c r="R897" s="70"/>
      <c r="S897" s="70"/>
      <c r="T897" s="70"/>
      <c r="U897" s="70"/>
      <c r="V897" s="70"/>
      <c r="W897" s="70"/>
      <c r="X897" s="70"/>
      <c r="Y897" s="70"/>
      <c r="Z897" s="70"/>
      <c r="AA897" s="70"/>
      <c r="AB897" s="70"/>
    </row>
    <row r="898" spans="1:28" ht="15.75" customHeight="1" x14ac:dyDescent="0.25">
      <c r="A898" s="70"/>
      <c r="B898" s="71"/>
      <c r="C898" s="71"/>
      <c r="D898" s="72"/>
      <c r="E898" s="72"/>
      <c r="F898" s="70"/>
      <c r="G898" s="70"/>
      <c r="H898" s="70"/>
      <c r="I898" s="70"/>
      <c r="J898" s="70"/>
      <c r="K898" s="70"/>
      <c r="L898" s="70"/>
      <c r="M898" s="70"/>
      <c r="N898" s="70"/>
      <c r="O898" s="70"/>
      <c r="P898" s="70"/>
      <c r="Q898" s="70"/>
      <c r="R898" s="70"/>
      <c r="S898" s="70"/>
      <c r="T898" s="70"/>
      <c r="U898" s="70"/>
      <c r="V898" s="70"/>
      <c r="W898" s="70"/>
      <c r="X898" s="70"/>
      <c r="Y898" s="70"/>
      <c r="Z898" s="70"/>
      <c r="AA898" s="70"/>
      <c r="AB898" s="70"/>
    </row>
    <row r="899" spans="1:28" ht="15.75" customHeight="1" x14ac:dyDescent="0.25">
      <c r="A899" s="70"/>
      <c r="B899" s="71"/>
      <c r="C899" s="71"/>
      <c r="D899" s="72"/>
      <c r="E899" s="72"/>
      <c r="F899" s="70"/>
      <c r="G899" s="70"/>
      <c r="H899" s="70"/>
      <c r="I899" s="70"/>
      <c r="J899" s="70"/>
      <c r="K899" s="70"/>
      <c r="L899" s="70"/>
      <c r="M899" s="70"/>
      <c r="N899" s="70"/>
      <c r="O899" s="70"/>
      <c r="P899" s="70"/>
      <c r="Q899" s="70"/>
      <c r="R899" s="70"/>
      <c r="S899" s="70"/>
      <c r="T899" s="70"/>
      <c r="U899" s="70"/>
      <c r="V899" s="70"/>
      <c r="W899" s="70"/>
      <c r="X899" s="70"/>
      <c r="Y899" s="70"/>
      <c r="Z899" s="70"/>
      <c r="AA899" s="70"/>
      <c r="AB899" s="70"/>
    </row>
    <row r="900" spans="1:28" ht="15.75" customHeight="1" x14ac:dyDescent="0.25">
      <c r="A900" s="70"/>
      <c r="B900" s="71"/>
      <c r="C900" s="71"/>
      <c r="D900" s="72"/>
      <c r="E900" s="72"/>
      <c r="F900" s="70"/>
      <c r="G900" s="70"/>
      <c r="H900" s="70"/>
      <c r="I900" s="70"/>
      <c r="J900" s="70"/>
      <c r="K900" s="70"/>
      <c r="L900" s="70"/>
      <c r="M900" s="70"/>
      <c r="N900" s="70"/>
      <c r="O900" s="70"/>
      <c r="P900" s="70"/>
      <c r="Q900" s="70"/>
      <c r="R900" s="70"/>
      <c r="S900" s="70"/>
      <c r="T900" s="70"/>
      <c r="U900" s="70"/>
      <c r="V900" s="70"/>
      <c r="W900" s="70"/>
      <c r="X900" s="70"/>
      <c r="Y900" s="70"/>
      <c r="Z900" s="70"/>
      <c r="AA900" s="70"/>
      <c r="AB900" s="70"/>
    </row>
    <row r="901" spans="1:28" ht="15.75" customHeight="1" x14ac:dyDescent="0.25">
      <c r="A901" s="70"/>
      <c r="B901" s="71"/>
      <c r="C901" s="71"/>
      <c r="D901" s="72"/>
      <c r="E901" s="72"/>
      <c r="F901" s="70"/>
      <c r="G901" s="70"/>
      <c r="H901" s="70"/>
      <c r="I901" s="70"/>
      <c r="J901" s="70"/>
      <c r="K901" s="70"/>
      <c r="L901" s="70"/>
      <c r="M901" s="70"/>
      <c r="N901" s="70"/>
      <c r="O901" s="70"/>
      <c r="P901" s="70"/>
      <c r="Q901" s="70"/>
      <c r="R901" s="70"/>
      <c r="S901" s="70"/>
      <c r="T901" s="70"/>
      <c r="U901" s="70"/>
      <c r="V901" s="70"/>
      <c r="W901" s="70"/>
      <c r="X901" s="70"/>
      <c r="Y901" s="70"/>
      <c r="Z901" s="70"/>
      <c r="AA901" s="70"/>
      <c r="AB901" s="70"/>
    </row>
    <row r="902" spans="1:28" ht="15.75" customHeight="1" x14ac:dyDescent="0.25">
      <c r="A902" s="70"/>
      <c r="B902" s="71"/>
      <c r="C902" s="71"/>
      <c r="D902" s="72"/>
      <c r="E902" s="72"/>
      <c r="F902" s="70"/>
      <c r="G902" s="70"/>
      <c r="H902" s="70"/>
      <c r="I902" s="70"/>
      <c r="J902" s="70"/>
      <c r="K902" s="70"/>
      <c r="L902" s="70"/>
      <c r="M902" s="70"/>
      <c r="N902" s="70"/>
      <c r="O902" s="70"/>
      <c r="P902" s="70"/>
      <c r="Q902" s="70"/>
      <c r="R902" s="70"/>
      <c r="S902" s="70"/>
      <c r="T902" s="70"/>
      <c r="U902" s="70"/>
      <c r="V902" s="70"/>
      <c r="W902" s="70"/>
      <c r="X902" s="70"/>
      <c r="Y902" s="70"/>
      <c r="Z902" s="70"/>
      <c r="AA902" s="70"/>
      <c r="AB902" s="70"/>
    </row>
    <row r="903" spans="1:28" ht="15.75" customHeight="1" x14ac:dyDescent="0.25">
      <c r="A903" s="70"/>
      <c r="B903" s="71"/>
      <c r="C903" s="71"/>
      <c r="D903" s="72"/>
      <c r="E903" s="72"/>
      <c r="F903" s="70"/>
      <c r="G903" s="70"/>
      <c r="H903" s="70"/>
      <c r="I903" s="70"/>
      <c r="J903" s="70"/>
      <c r="K903" s="70"/>
      <c r="L903" s="70"/>
      <c r="M903" s="70"/>
      <c r="N903" s="70"/>
      <c r="O903" s="70"/>
      <c r="P903" s="70"/>
      <c r="Q903" s="70"/>
      <c r="R903" s="70"/>
      <c r="S903" s="70"/>
      <c r="T903" s="70"/>
      <c r="U903" s="70"/>
      <c r="V903" s="70"/>
      <c r="W903" s="70"/>
      <c r="X903" s="70"/>
      <c r="Y903" s="70"/>
      <c r="Z903" s="70"/>
      <c r="AA903" s="70"/>
      <c r="AB903" s="70"/>
    </row>
    <row r="904" spans="1:28" ht="15.75" customHeight="1" x14ac:dyDescent="0.25">
      <c r="A904" s="70"/>
      <c r="B904" s="71"/>
      <c r="C904" s="71"/>
      <c r="D904" s="72"/>
      <c r="E904" s="72"/>
      <c r="F904" s="70"/>
      <c r="G904" s="70"/>
      <c r="H904" s="70"/>
      <c r="I904" s="70"/>
      <c r="J904" s="70"/>
      <c r="K904" s="70"/>
      <c r="L904" s="70"/>
      <c r="M904" s="70"/>
      <c r="N904" s="70"/>
      <c r="O904" s="70"/>
      <c r="P904" s="70"/>
      <c r="Q904" s="70"/>
      <c r="R904" s="70"/>
      <c r="S904" s="70"/>
      <c r="T904" s="70"/>
      <c r="U904" s="70"/>
      <c r="V904" s="70"/>
      <c r="W904" s="70"/>
      <c r="X904" s="70"/>
      <c r="Y904" s="70"/>
      <c r="Z904" s="70"/>
      <c r="AA904" s="70"/>
      <c r="AB904" s="70"/>
    </row>
    <row r="905" spans="1:28" ht="15.75" customHeight="1" x14ac:dyDescent="0.25">
      <c r="A905" s="70"/>
      <c r="B905" s="71"/>
      <c r="C905" s="71"/>
      <c r="D905" s="72"/>
      <c r="E905" s="72"/>
      <c r="F905" s="70"/>
      <c r="G905" s="70"/>
      <c r="H905" s="70"/>
      <c r="I905" s="70"/>
      <c r="J905" s="70"/>
      <c r="K905" s="70"/>
      <c r="L905" s="70"/>
      <c r="M905" s="70"/>
      <c r="N905" s="70"/>
      <c r="O905" s="70"/>
      <c r="P905" s="70"/>
      <c r="Q905" s="70"/>
      <c r="R905" s="70"/>
      <c r="S905" s="70"/>
      <c r="T905" s="70"/>
      <c r="U905" s="70"/>
      <c r="V905" s="70"/>
      <c r="W905" s="70"/>
      <c r="X905" s="70"/>
      <c r="Y905" s="70"/>
      <c r="Z905" s="70"/>
      <c r="AA905" s="70"/>
      <c r="AB905" s="70"/>
    </row>
    <row r="906" spans="1:28" ht="15.75" customHeight="1" x14ac:dyDescent="0.25">
      <c r="A906" s="70"/>
      <c r="B906" s="71"/>
      <c r="C906" s="71"/>
      <c r="D906" s="72"/>
      <c r="E906" s="72"/>
      <c r="F906" s="70"/>
      <c r="G906" s="70"/>
      <c r="H906" s="70"/>
      <c r="I906" s="70"/>
      <c r="J906" s="70"/>
      <c r="K906" s="70"/>
      <c r="L906" s="70"/>
      <c r="M906" s="70"/>
      <c r="N906" s="70"/>
      <c r="O906" s="70"/>
      <c r="P906" s="70"/>
      <c r="Q906" s="70"/>
      <c r="R906" s="70"/>
      <c r="S906" s="70"/>
      <c r="T906" s="70"/>
      <c r="U906" s="70"/>
      <c r="V906" s="70"/>
      <c r="W906" s="70"/>
      <c r="X906" s="70"/>
      <c r="Y906" s="70"/>
      <c r="Z906" s="70"/>
      <c r="AA906" s="70"/>
      <c r="AB906" s="70"/>
    </row>
    <row r="907" spans="1:28" ht="15.75" customHeight="1" x14ac:dyDescent="0.25">
      <c r="A907" s="70"/>
      <c r="B907" s="71"/>
      <c r="C907" s="71"/>
      <c r="D907" s="72"/>
      <c r="E907" s="72"/>
      <c r="F907" s="70"/>
      <c r="G907" s="70"/>
      <c r="H907" s="70"/>
      <c r="I907" s="70"/>
      <c r="J907" s="70"/>
      <c r="K907" s="70"/>
      <c r="L907" s="70"/>
      <c r="M907" s="70"/>
      <c r="N907" s="70"/>
      <c r="O907" s="70"/>
      <c r="P907" s="70"/>
      <c r="Q907" s="70"/>
      <c r="R907" s="70"/>
      <c r="S907" s="70"/>
      <c r="T907" s="70"/>
      <c r="U907" s="70"/>
      <c r="V907" s="70"/>
      <c r="W907" s="70"/>
      <c r="X907" s="70"/>
      <c r="Y907" s="70"/>
      <c r="Z907" s="70"/>
      <c r="AA907" s="70"/>
      <c r="AB907" s="70"/>
    </row>
    <row r="908" spans="1:28" ht="15.75" customHeight="1" x14ac:dyDescent="0.25">
      <c r="A908" s="70"/>
      <c r="B908" s="71"/>
      <c r="C908" s="71"/>
      <c r="D908" s="72"/>
      <c r="E908" s="72"/>
      <c r="F908" s="70"/>
      <c r="G908" s="70"/>
      <c r="H908" s="70"/>
      <c r="I908" s="70"/>
      <c r="J908" s="70"/>
      <c r="K908" s="70"/>
      <c r="L908" s="70"/>
      <c r="M908" s="70"/>
      <c r="N908" s="70"/>
      <c r="O908" s="70"/>
      <c r="P908" s="70"/>
      <c r="Q908" s="70"/>
      <c r="R908" s="70"/>
      <c r="S908" s="70"/>
      <c r="T908" s="70"/>
      <c r="U908" s="70"/>
      <c r="V908" s="70"/>
      <c r="W908" s="70"/>
      <c r="X908" s="70"/>
      <c r="Y908" s="70"/>
      <c r="Z908" s="70"/>
      <c r="AA908" s="70"/>
      <c r="AB908" s="70"/>
    </row>
    <row r="909" spans="1:28" ht="15.75" customHeight="1" x14ac:dyDescent="0.25">
      <c r="A909" s="70"/>
      <c r="B909" s="71"/>
      <c r="C909" s="71"/>
      <c r="D909" s="72"/>
      <c r="E909" s="72"/>
      <c r="F909" s="70"/>
      <c r="G909" s="70"/>
      <c r="H909" s="70"/>
      <c r="I909" s="70"/>
      <c r="J909" s="70"/>
      <c r="K909" s="70"/>
      <c r="L909" s="70"/>
      <c r="M909" s="70"/>
      <c r="N909" s="70"/>
      <c r="O909" s="70"/>
      <c r="P909" s="70"/>
      <c r="Q909" s="70"/>
      <c r="R909" s="70"/>
      <c r="S909" s="70"/>
      <c r="T909" s="70"/>
      <c r="U909" s="70"/>
      <c r="V909" s="70"/>
      <c r="W909" s="70"/>
      <c r="X909" s="70"/>
      <c r="Y909" s="70"/>
      <c r="Z909" s="70"/>
      <c r="AA909" s="70"/>
      <c r="AB909" s="70"/>
    </row>
    <row r="910" spans="1:28" ht="15.75" customHeight="1" x14ac:dyDescent="0.25">
      <c r="A910" s="70"/>
      <c r="B910" s="71"/>
      <c r="C910" s="71"/>
      <c r="D910" s="72"/>
      <c r="E910" s="72"/>
      <c r="F910" s="70"/>
      <c r="G910" s="70"/>
      <c r="H910" s="70"/>
      <c r="I910" s="70"/>
      <c r="J910" s="70"/>
      <c r="K910" s="70"/>
      <c r="L910" s="70"/>
      <c r="M910" s="70"/>
      <c r="N910" s="70"/>
      <c r="O910" s="70"/>
      <c r="P910" s="70"/>
      <c r="Q910" s="70"/>
      <c r="R910" s="70"/>
      <c r="S910" s="70"/>
      <c r="T910" s="70"/>
      <c r="U910" s="70"/>
      <c r="V910" s="70"/>
      <c r="W910" s="70"/>
      <c r="X910" s="70"/>
      <c r="Y910" s="70"/>
      <c r="Z910" s="70"/>
      <c r="AA910" s="70"/>
      <c r="AB910" s="70"/>
    </row>
    <row r="911" spans="1:28" ht="15.75" customHeight="1" x14ac:dyDescent="0.25">
      <c r="A911" s="70"/>
      <c r="B911" s="71"/>
      <c r="C911" s="71"/>
      <c r="D911" s="72"/>
      <c r="E911" s="72"/>
      <c r="F911" s="70"/>
      <c r="G911" s="70"/>
      <c r="H911" s="70"/>
      <c r="I911" s="70"/>
      <c r="J911" s="70"/>
      <c r="K911" s="70"/>
      <c r="L911" s="70"/>
      <c r="M911" s="70"/>
      <c r="N911" s="70"/>
      <c r="O911" s="70"/>
      <c r="P911" s="70"/>
      <c r="Q911" s="70"/>
      <c r="R911" s="70"/>
      <c r="S911" s="70"/>
      <c r="T911" s="70"/>
      <c r="U911" s="70"/>
      <c r="V911" s="70"/>
      <c r="W911" s="70"/>
      <c r="X911" s="70"/>
      <c r="Y911" s="70"/>
      <c r="Z911" s="70"/>
      <c r="AA911" s="70"/>
      <c r="AB911" s="70"/>
    </row>
    <row r="912" spans="1:28" ht="15.75" customHeight="1" x14ac:dyDescent="0.25">
      <c r="A912" s="70"/>
      <c r="B912" s="71"/>
      <c r="C912" s="71"/>
      <c r="D912" s="72"/>
      <c r="E912" s="72"/>
      <c r="F912" s="70"/>
      <c r="G912" s="70"/>
      <c r="H912" s="70"/>
      <c r="I912" s="70"/>
      <c r="J912" s="70"/>
      <c r="K912" s="70"/>
      <c r="L912" s="70"/>
      <c r="M912" s="70"/>
      <c r="N912" s="70"/>
      <c r="O912" s="70"/>
      <c r="P912" s="70"/>
      <c r="Q912" s="70"/>
      <c r="R912" s="70"/>
      <c r="S912" s="70"/>
      <c r="T912" s="70"/>
      <c r="U912" s="70"/>
      <c r="V912" s="70"/>
      <c r="W912" s="70"/>
      <c r="X912" s="70"/>
      <c r="Y912" s="70"/>
      <c r="Z912" s="70"/>
      <c r="AA912" s="70"/>
      <c r="AB912" s="70"/>
    </row>
    <row r="913" spans="1:28" ht="15.75" customHeight="1" x14ac:dyDescent="0.25">
      <c r="A913" s="70"/>
      <c r="B913" s="71"/>
      <c r="C913" s="71"/>
      <c r="D913" s="72"/>
      <c r="E913" s="72"/>
      <c r="F913" s="70"/>
      <c r="G913" s="70"/>
      <c r="H913" s="70"/>
      <c r="I913" s="70"/>
      <c r="J913" s="70"/>
      <c r="K913" s="70"/>
      <c r="L913" s="70"/>
      <c r="M913" s="70"/>
      <c r="N913" s="70"/>
      <c r="O913" s="70"/>
      <c r="P913" s="70"/>
      <c r="Q913" s="70"/>
      <c r="R913" s="70"/>
      <c r="S913" s="70"/>
      <c r="T913" s="70"/>
      <c r="U913" s="70"/>
      <c r="V913" s="70"/>
      <c r="W913" s="70"/>
      <c r="X913" s="70"/>
      <c r="Y913" s="70"/>
      <c r="Z913" s="70"/>
      <c r="AA913" s="70"/>
      <c r="AB913" s="70"/>
    </row>
    <row r="914" spans="1:28" ht="15.75" customHeight="1" x14ac:dyDescent="0.25">
      <c r="A914" s="70"/>
      <c r="B914" s="71"/>
      <c r="C914" s="71"/>
      <c r="D914" s="72"/>
      <c r="E914" s="72"/>
      <c r="F914" s="70"/>
      <c r="G914" s="70"/>
      <c r="H914" s="70"/>
      <c r="I914" s="70"/>
      <c r="J914" s="70"/>
      <c r="K914" s="70"/>
      <c r="L914" s="70"/>
      <c r="M914" s="70"/>
      <c r="N914" s="70"/>
      <c r="O914" s="70"/>
      <c r="P914" s="70"/>
      <c r="Q914" s="70"/>
      <c r="R914" s="70"/>
      <c r="S914" s="70"/>
      <c r="T914" s="70"/>
      <c r="U914" s="70"/>
      <c r="V914" s="70"/>
      <c r="W914" s="70"/>
      <c r="X914" s="70"/>
      <c r="Y914" s="70"/>
      <c r="Z914" s="70"/>
      <c r="AA914" s="70"/>
      <c r="AB914" s="70"/>
    </row>
    <row r="915" spans="1:28" ht="15.75" customHeight="1" x14ac:dyDescent="0.25">
      <c r="A915" s="70"/>
      <c r="B915" s="71"/>
      <c r="C915" s="71"/>
      <c r="D915" s="72"/>
      <c r="E915" s="72"/>
      <c r="F915" s="70"/>
      <c r="G915" s="70"/>
      <c r="H915" s="70"/>
      <c r="I915" s="70"/>
      <c r="J915" s="70"/>
      <c r="K915" s="70"/>
      <c r="L915" s="70"/>
      <c r="M915" s="70"/>
      <c r="N915" s="70"/>
      <c r="O915" s="70"/>
      <c r="P915" s="70"/>
      <c r="Q915" s="70"/>
      <c r="R915" s="70"/>
      <c r="S915" s="70"/>
      <c r="T915" s="70"/>
      <c r="U915" s="70"/>
      <c r="V915" s="70"/>
      <c r="W915" s="70"/>
      <c r="X915" s="70"/>
      <c r="Y915" s="70"/>
      <c r="Z915" s="70"/>
      <c r="AA915" s="70"/>
      <c r="AB915" s="70"/>
    </row>
    <row r="916" spans="1:28" ht="15.75" customHeight="1" x14ac:dyDescent="0.25">
      <c r="A916" s="70"/>
      <c r="B916" s="71"/>
      <c r="C916" s="71"/>
      <c r="D916" s="72"/>
      <c r="E916" s="72"/>
      <c r="F916" s="70"/>
      <c r="G916" s="70"/>
      <c r="H916" s="70"/>
      <c r="I916" s="70"/>
      <c r="J916" s="70"/>
      <c r="K916" s="70"/>
      <c r="L916" s="70"/>
      <c r="M916" s="70"/>
      <c r="N916" s="70"/>
      <c r="O916" s="70"/>
      <c r="P916" s="70"/>
      <c r="Q916" s="70"/>
      <c r="R916" s="70"/>
      <c r="S916" s="70"/>
      <c r="T916" s="70"/>
      <c r="U916" s="70"/>
      <c r="V916" s="70"/>
      <c r="W916" s="70"/>
      <c r="X916" s="70"/>
      <c r="Y916" s="70"/>
      <c r="Z916" s="70"/>
      <c r="AA916" s="70"/>
      <c r="AB916" s="70"/>
    </row>
    <row r="917" spans="1:28" ht="15.75" customHeight="1" x14ac:dyDescent="0.25">
      <c r="A917" s="70"/>
      <c r="B917" s="71"/>
      <c r="C917" s="71"/>
      <c r="D917" s="72"/>
      <c r="E917" s="72"/>
      <c r="F917" s="70"/>
      <c r="G917" s="70"/>
      <c r="H917" s="70"/>
      <c r="I917" s="70"/>
      <c r="J917" s="70"/>
      <c r="K917" s="70"/>
      <c r="L917" s="70"/>
      <c r="M917" s="70"/>
      <c r="N917" s="70"/>
      <c r="O917" s="70"/>
      <c r="P917" s="70"/>
      <c r="Q917" s="70"/>
      <c r="R917" s="70"/>
      <c r="S917" s="70"/>
      <c r="T917" s="70"/>
      <c r="U917" s="70"/>
      <c r="V917" s="70"/>
      <c r="W917" s="70"/>
      <c r="X917" s="70"/>
      <c r="Y917" s="70"/>
      <c r="Z917" s="70"/>
      <c r="AA917" s="70"/>
      <c r="AB917" s="70"/>
    </row>
    <row r="918" spans="1:28" ht="15.75" customHeight="1" x14ac:dyDescent="0.25">
      <c r="A918" s="70"/>
      <c r="B918" s="71"/>
      <c r="C918" s="71"/>
      <c r="D918" s="72"/>
      <c r="E918" s="72"/>
      <c r="F918" s="70"/>
      <c r="G918" s="70"/>
      <c r="H918" s="70"/>
      <c r="I918" s="70"/>
      <c r="J918" s="70"/>
      <c r="K918" s="70"/>
      <c r="L918" s="70"/>
      <c r="M918" s="70"/>
      <c r="N918" s="70"/>
      <c r="O918" s="70"/>
      <c r="P918" s="70"/>
      <c r="Q918" s="70"/>
      <c r="R918" s="70"/>
      <c r="S918" s="70"/>
      <c r="T918" s="70"/>
      <c r="U918" s="70"/>
      <c r="V918" s="70"/>
      <c r="W918" s="70"/>
      <c r="X918" s="70"/>
      <c r="Y918" s="70"/>
      <c r="Z918" s="70"/>
      <c r="AA918" s="70"/>
      <c r="AB918" s="70"/>
    </row>
    <row r="919" spans="1:28" ht="15.75" customHeight="1" x14ac:dyDescent="0.25">
      <c r="A919" s="70"/>
      <c r="B919" s="71"/>
      <c r="C919" s="71"/>
      <c r="D919" s="72"/>
      <c r="E919" s="72"/>
      <c r="F919" s="70"/>
      <c r="G919" s="70"/>
      <c r="H919" s="70"/>
      <c r="I919" s="70"/>
      <c r="J919" s="70"/>
      <c r="K919" s="70"/>
      <c r="L919" s="70"/>
      <c r="M919" s="70"/>
      <c r="N919" s="70"/>
      <c r="O919" s="70"/>
      <c r="P919" s="70"/>
      <c r="Q919" s="70"/>
      <c r="R919" s="70"/>
      <c r="S919" s="70"/>
      <c r="T919" s="70"/>
      <c r="U919" s="70"/>
      <c r="V919" s="70"/>
      <c r="W919" s="70"/>
      <c r="X919" s="70"/>
      <c r="Y919" s="70"/>
      <c r="Z919" s="70"/>
      <c r="AA919" s="70"/>
      <c r="AB919" s="70"/>
    </row>
    <row r="920" spans="1:28" ht="15.75" customHeight="1" x14ac:dyDescent="0.25">
      <c r="A920" s="70"/>
      <c r="B920" s="71"/>
      <c r="C920" s="71"/>
      <c r="D920" s="72"/>
      <c r="E920" s="72"/>
      <c r="F920" s="70"/>
      <c r="G920" s="70"/>
      <c r="H920" s="70"/>
      <c r="I920" s="70"/>
      <c r="J920" s="70"/>
      <c r="K920" s="70"/>
      <c r="L920" s="70"/>
      <c r="M920" s="70"/>
      <c r="N920" s="70"/>
      <c r="O920" s="70"/>
      <c r="P920" s="70"/>
      <c r="Q920" s="70"/>
      <c r="R920" s="70"/>
      <c r="S920" s="70"/>
      <c r="T920" s="70"/>
      <c r="U920" s="70"/>
      <c r="V920" s="70"/>
      <c r="W920" s="70"/>
      <c r="X920" s="70"/>
      <c r="Y920" s="70"/>
      <c r="Z920" s="70"/>
      <c r="AA920" s="70"/>
      <c r="AB920" s="70"/>
    </row>
    <row r="921" spans="1:28" ht="15.75" customHeight="1" x14ac:dyDescent="0.25">
      <c r="A921" s="70"/>
      <c r="B921" s="71"/>
      <c r="C921" s="71"/>
      <c r="D921" s="72"/>
      <c r="E921" s="72"/>
      <c r="F921" s="70"/>
      <c r="G921" s="70"/>
      <c r="H921" s="70"/>
      <c r="I921" s="70"/>
      <c r="J921" s="70"/>
      <c r="K921" s="70"/>
      <c r="L921" s="70"/>
      <c r="M921" s="70"/>
      <c r="N921" s="70"/>
      <c r="O921" s="70"/>
      <c r="P921" s="70"/>
      <c r="Q921" s="70"/>
      <c r="R921" s="70"/>
      <c r="S921" s="70"/>
      <c r="T921" s="70"/>
      <c r="U921" s="70"/>
      <c r="V921" s="70"/>
      <c r="W921" s="70"/>
      <c r="X921" s="70"/>
      <c r="Y921" s="70"/>
      <c r="Z921" s="70"/>
      <c r="AA921" s="70"/>
      <c r="AB921" s="70"/>
    </row>
    <row r="922" spans="1:28" ht="15.75" customHeight="1" x14ac:dyDescent="0.25">
      <c r="A922" s="70"/>
      <c r="B922" s="71"/>
      <c r="C922" s="71"/>
      <c r="D922" s="72"/>
      <c r="E922" s="72"/>
      <c r="F922" s="70"/>
      <c r="G922" s="70"/>
      <c r="H922" s="70"/>
      <c r="I922" s="70"/>
      <c r="J922" s="70"/>
      <c r="K922" s="70"/>
      <c r="L922" s="70"/>
      <c r="M922" s="70"/>
      <c r="N922" s="70"/>
      <c r="O922" s="70"/>
      <c r="P922" s="70"/>
      <c r="Q922" s="70"/>
      <c r="R922" s="70"/>
      <c r="S922" s="70"/>
      <c r="T922" s="70"/>
      <c r="U922" s="70"/>
      <c r="V922" s="70"/>
      <c r="W922" s="70"/>
      <c r="X922" s="70"/>
      <c r="Y922" s="70"/>
      <c r="Z922" s="70"/>
      <c r="AA922" s="70"/>
      <c r="AB922" s="70"/>
    </row>
    <row r="923" spans="1:28" ht="15.75" customHeight="1" x14ac:dyDescent="0.25">
      <c r="A923" s="70"/>
      <c r="B923" s="71"/>
      <c r="C923" s="71"/>
      <c r="D923" s="72"/>
      <c r="E923" s="72"/>
      <c r="F923" s="70"/>
      <c r="G923" s="70"/>
      <c r="H923" s="70"/>
      <c r="I923" s="70"/>
      <c r="J923" s="70"/>
      <c r="K923" s="70"/>
      <c r="L923" s="70"/>
      <c r="M923" s="70"/>
      <c r="N923" s="70"/>
      <c r="O923" s="70"/>
      <c r="P923" s="70"/>
      <c r="Q923" s="70"/>
      <c r="R923" s="70"/>
      <c r="S923" s="70"/>
      <c r="T923" s="70"/>
      <c r="U923" s="70"/>
      <c r="V923" s="70"/>
      <c r="W923" s="70"/>
      <c r="X923" s="70"/>
      <c r="Y923" s="70"/>
      <c r="Z923" s="70"/>
      <c r="AA923" s="70"/>
      <c r="AB923" s="70"/>
    </row>
    <row r="924" spans="1:28" ht="15.75" customHeight="1" x14ac:dyDescent="0.25">
      <c r="A924" s="70"/>
      <c r="B924" s="71"/>
      <c r="C924" s="71"/>
      <c r="D924" s="72"/>
      <c r="E924" s="72"/>
      <c r="F924" s="70"/>
      <c r="G924" s="70"/>
      <c r="H924" s="70"/>
      <c r="I924" s="70"/>
      <c r="J924" s="70"/>
      <c r="K924" s="70"/>
      <c r="L924" s="70"/>
      <c r="M924" s="70"/>
      <c r="N924" s="70"/>
      <c r="O924" s="70"/>
      <c r="P924" s="70"/>
      <c r="Q924" s="70"/>
      <c r="R924" s="70"/>
      <c r="S924" s="70"/>
      <c r="T924" s="70"/>
      <c r="U924" s="70"/>
      <c r="V924" s="70"/>
      <c r="W924" s="70"/>
      <c r="X924" s="70"/>
      <c r="Y924" s="70"/>
      <c r="Z924" s="70"/>
      <c r="AA924" s="70"/>
      <c r="AB924" s="70"/>
    </row>
    <row r="925" spans="1:28" ht="15.75" customHeight="1" x14ac:dyDescent="0.25">
      <c r="A925" s="70"/>
      <c r="B925" s="71"/>
      <c r="C925" s="71"/>
      <c r="D925" s="72"/>
      <c r="E925" s="72"/>
      <c r="F925" s="70"/>
      <c r="G925" s="70"/>
      <c r="H925" s="70"/>
      <c r="I925" s="70"/>
      <c r="J925" s="70"/>
      <c r="K925" s="70"/>
      <c r="L925" s="70"/>
      <c r="M925" s="70"/>
      <c r="N925" s="70"/>
      <c r="O925" s="70"/>
      <c r="P925" s="70"/>
      <c r="Q925" s="70"/>
      <c r="R925" s="70"/>
      <c r="S925" s="70"/>
      <c r="T925" s="70"/>
      <c r="U925" s="70"/>
      <c r="V925" s="70"/>
      <c r="W925" s="70"/>
      <c r="X925" s="70"/>
      <c r="Y925" s="70"/>
      <c r="Z925" s="70"/>
      <c r="AA925" s="70"/>
      <c r="AB925" s="70"/>
    </row>
    <row r="926" spans="1:28" ht="15.75" customHeight="1" x14ac:dyDescent="0.25">
      <c r="A926" s="70"/>
      <c r="B926" s="71"/>
      <c r="C926" s="71"/>
      <c r="D926" s="72"/>
      <c r="E926" s="72"/>
      <c r="F926" s="70"/>
      <c r="G926" s="70"/>
      <c r="H926" s="70"/>
      <c r="I926" s="70"/>
      <c r="J926" s="70"/>
      <c r="K926" s="70"/>
      <c r="L926" s="70"/>
      <c r="M926" s="70"/>
      <c r="N926" s="70"/>
      <c r="O926" s="70"/>
      <c r="P926" s="70"/>
      <c r="Q926" s="70"/>
      <c r="R926" s="70"/>
      <c r="S926" s="70"/>
      <c r="T926" s="70"/>
      <c r="U926" s="70"/>
      <c r="V926" s="70"/>
      <c r="W926" s="70"/>
      <c r="X926" s="70"/>
      <c r="Y926" s="70"/>
      <c r="Z926" s="70"/>
      <c r="AA926" s="70"/>
      <c r="AB926" s="70"/>
    </row>
    <row r="927" spans="1:28" ht="15.75" customHeight="1" x14ac:dyDescent="0.25">
      <c r="A927" s="70"/>
      <c r="B927" s="71"/>
      <c r="C927" s="71"/>
      <c r="D927" s="72"/>
      <c r="E927" s="72"/>
      <c r="F927" s="70"/>
      <c r="G927" s="70"/>
      <c r="H927" s="70"/>
      <c r="I927" s="70"/>
      <c r="J927" s="70"/>
      <c r="K927" s="70"/>
      <c r="L927" s="70"/>
      <c r="M927" s="70"/>
      <c r="N927" s="70"/>
      <c r="O927" s="70"/>
      <c r="P927" s="70"/>
      <c r="Q927" s="70"/>
      <c r="R927" s="70"/>
      <c r="S927" s="70"/>
      <c r="T927" s="70"/>
      <c r="U927" s="70"/>
      <c r="V927" s="70"/>
      <c r="W927" s="70"/>
      <c r="X927" s="70"/>
      <c r="Y927" s="70"/>
      <c r="Z927" s="70"/>
      <c r="AA927" s="70"/>
      <c r="AB927" s="70"/>
    </row>
    <row r="928" spans="1:28" ht="15.75" customHeight="1" x14ac:dyDescent="0.25">
      <c r="A928" s="70"/>
      <c r="B928" s="71"/>
      <c r="C928" s="71"/>
      <c r="D928" s="72"/>
      <c r="E928" s="72"/>
      <c r="F928" s="70"/>
      <c r="G928" s="70"/>
      <c r="H928" s="70"/>
      <c r="I928" s="70"/>
      <c r="J928" s="70"/>
      <c r="K928" s="70"/>
      <c r="L928" s="70"/>
      <c r="M928" s="70"/>
      <c r="N928" s="70"/>
      <c r="O928" s="70"/>
      <c r="P928" s="70"/>
      <c r="Q928" s="70"/>
      <c r="R928" s="70"/>
      <c r="S928" s="70"/>
      <c r="T928" s="70"/>
      <c r="U928" s="70"/>
      <c r="V928" s="70"/>
      <c r="W928" s="70"/>
      <c r="X928" s="70"/>
      <c r="Y928" s="70"/>
      <c r="Z928" s="70"/>
      <c r="AA928" s="70"/>
      <c r="AB928" s="70"/>
    </row>
    <row r="929" spans="1:28" ht="15.75" customHeight="1" x14ac:dyDescent="0.25">
      <c r="A929" s="70"/>
      <c r="B929" s="71"/>
      <c r="C929" s="71"/>
      <c r="D929" s="72"/>
      <c r="E929" s="72"/>
      <c r="F929" s="70"/>
      <c r="G929" s="70"/>
      <c r="H929" s="70"/>
      <c r="I929" s="70"/>
      <c r="J929" s="70"/>
      <c r="K929" s="70"/>
      <c r="L929" s="70"/>
      <c r="M929" s="70"/>
      <c r="N929" s="70"/>
      <c r="O929" s="70"/>
      <c r="P929" s="70"/>
      <c r="Q929" s="70"/>
      <c r="R929" s="70"/>
      <c r="S929" s="70"/>
      <c r="T929" s="70"/>
      <c r="U929" s="70"/>
      <c r="V929" s="70"/>
      <c r="W929" s="70"/>
      <c r="X929" s="70"/>
      <c r="Y929" s="70"/>
      <c r="Z929" s="70"/>
      <c r="AA929" s="70"/>
      <c r="AB929" s="70"/>
    </row>
    <row r="930" spans="1:28" ht="15.75" customHeight="1" x14ac:dyDescent="0.25">
      <c r="A930" s="70"/>
      <c r="B930" s="71"/>
      <c r="C930" s="71"/>
      <c r="D930" s="72"/>
      <c r="E930" s="72"/>
      <c r="F930" s="70"/>
      <c r="G930" s="70"/>
      <c r="H930" s="70"/>
      <c r="I930" s="70"/>
      <c r="J930" s="70"/>
      <c r="K930" s="70"/>
      <c r="L930" s="70"/>
      <c r="M930" s="70"/>
      <c r="N930" s="70"/>
      <c r="O930" s="70"/>
      <c r="P930" s="70"/>
      <c r="Q930" s="70"/>
      <c r="R930" s="70"/>
      <c r="S930" s="70"/>
      <c r="T930" s="70"/>
      <c r="U930" s="70"/>
      <c r="V930" s="70"/>
      <c r="W930" s="70"/>
      <c r="X930" s="70"/>
      <c r="Y930" s="70"/>
      <c r="Z930" s="70"/>
      <c r="AA930" s="70"/>
      <c r="AB930" s="70"/>
    </row>
    <row r="931" spans="1:28" ht="15.75" customHeight="1" x14ac:dyDescent="0.25">
      <c r="A931" s="70"/>
      <c r="B931" s="71"/>
      <c r="C931" s="71"/>
      <c r="D931" s="72"/>
      <c r="E931" s="72"/>
      <c r="F931" s="70"/>
      <c r="G931" s="70"/>
      <c r="H931" s="70"/>
      <c r="I931" s="70"/>
      <c r="J931" s="70"/>
      <c r="K931" s="70"/>
      <c r="L931" s="70"/>
      <c r="M931" s="70"/>
      <c r="N931" s="70"/>
      <c r="O931" s="70"/>
      <c r="P931" s="70"/>
      <c r="Q931" s="70"/>
      <c r="R931" s="70"/>
      <c r="S931" s="70"/>
      <c r="T931" s="70"/>
      <c r="U931" s="70"/>
      <c r="V931" s="70"/>
      <c r="W931" s="70"/>
      <c r="X931" s="70"/>
      <c r="Y931" s="70"/>
      <c r="Z931" s="70"/>
      <c r="AA931" s="70"/>
      <c r="AB931" s="70"/>
    </row>
    <row r="932" spans="1:28" ht="15.75" customHeight="1" x14ac:dyDescent="0.25">
      <c r="A932" s="70"/>
      <c r="B932" s="71"/>
      <c r="C932" s="71"/>
      <c r="D932" s="72"/>
      <c r="E932" s="72"/>
      <c r="F932" s="70"/>
      <c r="G932" s="70"/>
      <c r="H932" s="70"/>
      <c r="I932" s="70"/>
      <c r="J932" s="70"/>
      <c r="K932" s="70"/>
      <c r="L932" s="70"/>
      <c r="M932" s="70"/>
      <c r="N932" s="70"/>
      <c r="O932" s="70"/>
      <c r="P932" s="70"/>
      <c r="Q932" s="70"/>
      <c r="R932" s="70"/>
      <c r="S932" s="70"/>
      <c r="T932" s="70"/>
      <c r="U932" s="70"/>
      <c r="V932" s="70"/>
      <c r="W932" s="70"/>
      <c r="X932" s="70"/>
      <c r="Y932" s="70"/>
      <c r="Z932" s="70"/>
      <c r="AA932" s="70"/>
      <c r="AB932" s="70"/>
    </row>
    <row r="933" spans="1:28" ht="15.75" customHeight="1" x14ac:dyDescent="0.25">
      <c r="A933" s="70"/>
      <c r="B933" s="71"/>
      <c r="C933" s="71"/>
      <c r="D933" s="72"/>
      <c r="E933" s="72"/>
      <c r="F933" s="70"/>
      <c r="G933" s="70"/>
      <c r="H933" s="70"/>
      <c r="I933" s="70"/>
      <c r="J933" s="70"/>
      <c r="K933" s="70"/>
      <c r="L933" s="70"/>
      <c r="M933" s="70"/>
      <c r="N933" s="70"/>
      <c r="O933" s="70"/>
      <c r="P933" s="70"/>
      <c r="Q933" s="70"/>
      <c r="R933" s="70"/>
      <c r="S933" s="70"/>
      <c r="T933" s="70"/>
      <c r="U933" s="70"/>
      <c r="V933" s="70"/>
      <c r="W933" s="70"/>
      <c r="X933" s="70"/>
      <c r="Y933" s="70"/>
      <c r="Z933" s="70"/>
      <c r="AA933" s="70"/>
      <c r="AB933" s="70"/>
    </row>
    <row r="934" spans="1:28" ht="15.75" customHeight="1" x14ac:dyDescent="0.25">
      <c r="A934" s="70"/>
      <c r="B934" s="71"/>
      <c r="C934" s="71"/>
      <c r="D934" s="72"/>
      <c r="E934" s="72"/>
      <c r="F934" s="70"/>
      <c r="G934" s="70"/>
      <c r="H934" s="70"/>
      <c r="I934" s="70"/>
      <c r="J934" s="70"/>
      <c r="K934" s="70"/>
      <c r="L934" s="70"/>
      <c r="M934" s="70"/>
      <c r="N934" s="70"/>
      <c r="O934" s="70"/>
      <c r="P934" s="70"/>
      <c r="Q934" s="70"/>
      <c r="R934" s="70"/>
      <c r="S934" s="70"/>
      <c r="T934" s="70"/>
      <c r="U934" s="70"/>
      <c r="V934" s="70"/>
      <c r="W934" s="70"/>
      <c r="X934" s="70"/>
      <c r="Y934" s="70"/>
      <c r="Z934" s="70"/>
      <c r="AA934" s="70"/>
      <c r="AB934" s="70"/>
    </row>
    <row r="935" spans="1:28" ht="15.75" customHeight="1" x14ac:dyDescent="0.25">
      <c r="A935" s="70"/>
      <c r="B935" s="71"/>
      <c r="C935" s="71"/>
      <c r="D935" s="72"/>
      <c r="E935" s="72"/>
      <c r="F935" s="70"/>
      <c r="G935" s="70"/>
      <c r="H935" s="70"/>
      <c r="I935" s="70"/>
      <c r="J935" s="70"/>
      <c r="K935" s="70"/>
      <c r="L935" s="70"/>
      <c r="M935" s="70"/>
      <c r="N935" s="70"/>
      <c r="O935" s="70"/>
      <c r="P935" s="70"/>
      <c r="Q935" s="70"/>
      <c r="R935" s="70"/>
      <c r="S935" s="70"/>
      <c r="T935" s="70"/>
      <c r="U935" s="70"/>
      <c r="V935" s="70"/>
      <c r="W935" s="70"/>
      <c r="X935" s="70"/>
      <c r="Y935" s="70"/>
      <c r="Z935" s="70"/>
      <c r="AA935" s="70"/>
      <c r="AB935" s="70"/>
    </row>
    <row r="936" spans="1:28" ht="15.75" customHeight="1" x14ac:dyDescent="0.25">
      <c r="A936" s="70"/>
      <c r="B936" s="71"/>
      <c r="C936" s="71"/>
      <c r="D936" s="72"/>
      <c r="E936" s="72"/>
      <c r="F936" s="70"/>
      <c r="G936" s="70"/>
      <c r="H936" s="70"/>
      <c r="I936" s="70"/>
      <c r="J936" s="70"/>
      <c r="K936" s="70"/>
      <c r="L936" s="70"/>
      <c r="M936" s="70"/>
      <c r="N936" s="70"/>
      <c r="O936" s="70"/>
      <c r="P936" s="70"/>
      <c r="Q936" s="70"/>
      <c r="R936" s="70"/>
      <c r="S936" s="70"/>
      <c r="T936" s="70"/>
      <c r="U936" s="70"/>
      <c r="V936" s="70"/>
      <c r="W936" s="70"/>
      <c r="X936" s="70"/>
      <c r="Y936" s="70"/>
      <c r="Z936" s="70"/>
      <c r="AA936" s="70"/>
      <c r="AB936" s="70"/>
    </row>
    <row r="937" spans="1:28" ht="15.75" customHeight="1" x14ac:dyDescent="0.25">
      <c r="A937" s="70"/>
      <c r="B937" s="71"/>
      <c r="C937" s="71"/>
      <c r="D937" s="72"/>
      <c r="E937" s="72"/>
      <c r="F937" s="70"/>
      <c r="G937" s="70"/>
      <c r="H937" s="70"/>
      <c r="I937" s="70"/>
      <c r="J937" s="70"/>
      <c r="K937" s="70"/>
      <c r="L937" s="70"/>
      <c r="M937" s="70"/>
      <c r="N937" s="70"/>
      <c r="O937" s="70"/>
      <c r="P937" s="70"/>
      <c r="Q937" s="70"/>
      <c r="R937" s="70"/>
      <c r="S937" s="70"/>
      <c r="T937" s="70"/>
      <c r="U937" s="70"/>
      <c r="V937" s="70"/>
      <c r="W937" s="70"/>
      <c r="X937" s="70"/>
      <c r="Y937" s="70"/>
      <c r="Z937" s="70"/>
      <c r="AA937" s="70"/>
      <c r="AB937" s="70"/>
    </row>
    <row r="938" spans="1:28" ht="15.75" customHeight="1" x14ac:dyDescent="0.25">
      <c r="A938" s="70"/>
      <c r="B938" s="71"/>
      <c r="C938" s="71"/>
      <c r="D938" s="72"/>
      <c r="E938" s="72"/>
      <c r="F938" s="70"/>
      <c r="G938" s="70"/>
      <c r="H938" s="70"/>
      <c r="I938" s="70"/>
      <c r="J938" s="70"/>
      <c r="K938" s="70"/>
      <c r="L938" s="70"/>
      <c r="M938" s="70"/>
      <c r="N938" s="70"/>
      <c r="O938" s="70"/>
      <c r="P938" s="70"/>
      <c r="Q938" s="70"/>
      <c r="R938" s="70"/>
      <c r="S938" s="70"/>
      <c r="T938" s="70"/>
      <c r="U938" s="70"/>
      <c r="V938" s="70"/>
      <c r="W938" s="70"/>
      <c r="X938" s="70"/>
      <c r="Y938" s="70"/>
      <c r="Z938" s="70"/>
      <c r="AA938" s="70"/>
      <c r="AB938" s="70"/>
    </row>
    <row r="939" spans="1:28" ht="15.75" customHeight="1" x14ac:dyDescent="0.25">
      <c r="A939" s="70"/>
      <c r="B939" s="71"/>
      <c r="C939" s="71"/>
      <c r="D939" s="72"/>
      <c r="E939" s="72"/>
      <c r="F939" s="70"/>
      <c r="G939" s="70"/>
      <c r="H939" s="70"/>
      <c r="I939" s="70"/>
      <c r="J939" s="70"/>
      <c r="K939" s="70"/>
      <c r="L939" s="70"/>
      <c r="M939" s="70"/>
      <c r="N939" s="70"/>
      <c r="O939" s="70"/>
      <c r="P939" s="70"/>
      <c r="Q939" s="70"/>
      <c r="R939" s="70"/>
      <c r="S939" s="70"/>
      <c r="T939" s="70"/>
      <c r="U939" s="70"/>
      <c r="V939" s="70"/>
      <c r="W939" s="70"/>
      <c r="X939" s="70"/>
      <c r="Y939" s="70"/>
      <c r="Z939" s="70"/>
      <c r="AA939" s="70"/>
      <c r="AB939" s="70"/>
    </row>
    <row r="940" spans="1:28" ht="15.75" customHeight="1" x14ac:dyDescent="0.25">
      <c r="A940" s="70"/>
      <c r="B940" s="71"/>
      <c r="C940" s="71"/>
      <c r="D940" s="72"/>
      <c r="E940" s="72"/>
      <c r="F940" s="70"/>
      <c r="G940" s="70"/>
      <c r="H940" s="70"/>
      <c r="I940" s="70"/>
      <c r="J940" s="70"/>
      <c r="K940" s="70"/>
      <c r="L940" s="70"/>
      <c r="M940" s="70"/>
      <c r="N940" s="70"/>
      <c r="O940" s="70"/>
      <c r="P940" s="70"/>
      <c r="Q940" s="70"/>
      <c r="R940" s="70"/>
      <c r="S940" s="70"/>
      <c r="T940" s="70"/>
      <c r="U940" s="70"/>
      <c r="V940" s="70"/>
      <c r="W940" s="70"/>
      <c r="X940" s="70"/>
      <c r="Y940" s="70"/>
      <c r="Z940" s="70"/>
      <c r="AA940" s="70"/>
      <c r="AB940" s="70"/>
    </row>
    <row r="941" spans="1:28" ht="15.75" customHeight="1" x14ac:dyDescent="0.25">
      <c r="A941" s="70"/>
      <c r="B941" s="71"/>
      <c r="C941" s="71"/>
      <c r="D941" s="72"/>
      <c r="E941" s="72"/>
      <c r="F941" s="70"/>
      <c r="G941" s="70"/>
      <c r="H941" s="70"/>
      <c r="I941" s="70"/>
      <c r="J941" s="70"/>
      <c r="K941" s="70"/>
      <c r="L941" s="70"/>
      <c r="M941" s="70"/>
      <c r="N941" s="70"/>
      <c r="O941" s="70"/>
      <c r="P941" s="70"/>
      <c r="Q941" s="70"/>
      <c r="R941" s="70"/>
      <c r="S941" s="70"/>
      <c r="T941" s="70"/>
      <c r="U941" s="70"/>
      <c r="V941" s="70"/>
      <c r="W941" s="70"/>
      <c r="X941" s="70"/>
      <c r="Y941" s="70"/>
      <c r="Z941" s="70"/>
      <c r="AA941" s="70"/>
      <c r="AB941" s="70"/>
    </row>
    <row r="942" spans="1:28" ht="15.75" customHeight="1" x14ac:dyDescent="0.25">
      <c r="A942" s="70"/>
      <c r="B942" s="71"/>
      <c r="C942" s="71"/>
      <c r="D942" s="72"/>
      <c r="E942" s="72"/>
      <c r="F942" s="70"/>
      <c r="G942" s="70"/>
      <c r="H942" s="70"/>
      <c r="I942" s="70"/>
      <c r="J942" s="70"/>
      <c r="K942" s="70"/>
      <c r="L942" s="70"/>
      <c r="M942" s="70"/>
      <c r="N942" s="70"/>
      <c r="O942" s="70"/>
      <c r="P942" s="70"/>
      <c r="Q942" s="70"/>
      <c r="R942" s="70"/>
      <c r="S942" s="70"/>
      <c r="T942" s="70"/>
      <c r="U942" s="70"/>
      <c r="V942" s="70"/>
      <c r="W942" s="70"/>
      <c r="X942" s="70"/>
      <c r="Y942" s="70"/>
      <c r="Z942" s="70"/>
      <c r="AA942" s="70"/>
      <c r="AB942" s="70"/>
    </row>
    <row r="943" spans="1:28" ht="15.75" customHeight="1" x14ac:dyDescent="0.25">
      <c r="A943" s="70"/>
      <c r="B943" s="71"/>
      <c r="C943" s="71"/>
      <c r="D943" s="72"/>
      <c r="E943" s="72"/>
      <c r="F943" s="70"/>
      <c r="G943" s="70"/>
      <c r="H943" s="70"/>
      <c r="I943" s="70"/>
      <c r="J943" s="70"/>
      <c r="K943" s="70"/>
      <c r="L943" s="70"/>
      <c r="M943" s="70"/>
      <c r="N943" s="70"/>
      <c r="O943" s="70"/>
      <c r="P943" s="70"/>
      <c r="Q943" s="70"/>
      <c r="R943" s="70"/>
      <c r="S943" s="70"/>
      <c r="T943" s="70"/>
      <c r="U943" s="70"/>
      <c r="V943" s="70"/>
      <c r="W943" s="70"/>
      <c r="X943" s="70"/>
      <c r="Y943" s="70"/>
      <c r="Z943" s="70"/>
      <c r="AA943" s="70"/>
      <c r="AB943" s="70"/>
    </row>
    <row r="944" spans="1:28" ht="15.75" customHeight="1" x14ac:dyDescent="0.25">
      <c r="A944" s="70"/>
      <c r="B944" s="71"/>
      <c r="C944" s="71"/>
      <c r="D944" s="72"/>
      <c r="E944" s="72"/>
      <c r="F944" s="70"/>
      <c r="G944" s="70"/>
      <c r="H944" s="70"/>
      <c r="I944" s="70"/>
      <c r="J944" s="70"/>
      <c r="K944" s="70"/>
      <c r="L944" s="70"/>
      <c r="M944" s="70"/>
      <c r="N944" s="70"/>
      <c r="O944" s="70"/>
      <c r="P944" s="70"/>
      <c r="Q944" s="70"/>
      <c r="R944" s="70"/>
      <c r="S944" s="70"/>
      <c r="T944" s="70"/>
      <c r="U944" s="70"/>
      <c r="V944" s="70"/>
      <c r="W944" s="70"/>
      <c r="X944" s="70"/>
      <c r="Y944" s="70"/>
      <c r="Z944" s="70"/>
      <c r="AA944" s="70"/>
      <c r="AB944" s="70"/>
    </row>
    <row r="945" spans="1:28" ht="15.75" customHeight="1" x14ac:dyDescent="0.25">
      <c r="A945" s="70"/>
      <c r="B945" s="71"/>
      <c r="C945" s="71"/>
      <c r="D945" s="72"/>
      <c r="E945" s="72"/>
      <c r="F945" s="70"/>
      <c r="G945" s="70"/>
      <c r="H945" s="70"/>
      <c r="I945" s="70"/>
      <c r="J945" s="70"/>
      <c r="K945" s="70"/>
      <c r="L945" s="70"/>
      <c r="M945" s="70"/>
      <c r="N945" s="70"/>
      <c r="O945" s="70"/>
      <c r="P945" s="70"/>
      <c r="Q945" s="70"/>
      <c r="R945" s="70"/>
      <c r="S945" s="70"/>
      <c r="T945" s="70"/>
      <c r="U945" s="70"/>
      <c r="V945" s="70"/>
      <c r="W945" s="70"/>
      <c r="X945" s="70"/>
      <c r="Y945" s="70"/>
      <c r="Z945" s="70"/>
      <c r="AA945" s="70"/>
      <c r="AB945" s="70"/>
    </row>
    <row r="946" spans="1:28" ht="15.75" customHeight="1" x14ac:dyDescent="0.25">
      <c r="A946" s="70"/>
      <c r="B946" s="71"/>
      <c r="C946" s="71"/>
      <c r="D946" s="72"/>
      <c r="E946" s="72"/>
      <c r="F946" s="70"/>
      <c r="G946" s="70"/>
      <c r="H946" s="70"/>
      <c r="I946" s="70"/>
      <c r="J946" s="70"/>
      <c r="K946" s="70"/>
      <c r="L946" s="70"/>
      <c r="M946" s="70"/>
      <c r="N946" s="70"/>
      <c r="O946" s="70"/>
      <c r="P946" s="70"/>
      <c r="Q946" s="70"/>
      <c r="R946" s="70"/>
      <c r="S946" s="70"/>
      <c r="T946" s="70"/>
      <c r="U946" s="70"/>
      <c r="V946" s="70"/>
      <c r="W946" s="70"/>
      <c r="X946" s="70"/>
      <c r="Y946" s="70"/>
      <c r="Z946" s="70"/>
      <c r="AA946" s="70"/>
      <c r="AB946" s="70"/>
    </row>
    <row r="947" spans="1:28" ht="15.75" customHeight="1" x14ac:dyDescent="0.25">
      <c r="A947" s="70"/>
      <c r="B947" s="71"/>
      <c r="C947" s="71"/>
      <c r="D947" s="72"/>
      <c r="E947" s="72"/>
      <c r="F947" s="70"/>
      <c r="G947" s="70"/>
      <c r="H947" s="70"/>
      <c r="I947" s="70"/>
      <c r="J947" s="70"/>
      <c r="K947" s="70"/>
      <c r="L947" s="70"/>
      <c r="M947" s="70"/>
      <c r="N947" s="70"/>
      <c r="O947" s="70"/>
      <c r="P947" s="70"/>
      <c r="Q947" s="70"/>
      <c r="R947" s="70"/>
      <c r="S947" s="70"/>
      <c r="T947" s="70"/>
      <c r="U947" s="70"/>
      <c r="V947" s="70"/>
      <c r="W947" s="70"/>
      <c r="X947" s="70"/>
      <c r="Y947" s="70"/>
      <c r="Z947" s="70"/>
      <c r="AA947" s="70"/>
      <c r="AB947" s="70"/>
    </row>
    <row r="948" spans="1:28" ht="15.75" customHeight="1" x14ac:dyDescent="0.25">
      <c r="A948" s="70"/>
      <c r="B948" s="71"/>
      <c r="C948" s="71"/>
      <c r="D948" s="72"/>
      <c r="E948" s="72"/>
      <c r="F948" s="70"/>
      <c r="G948" s="70"/>
      <c r="H948" s="70"/>
      <c r="I948" s="70"/>
      <c r="J948" s="70"/>
      <c r="K948" s="70"/>
      <c r="L948" s="70"/>
      <c r="M948" s="70"/>
      <c r="N948" s="70"/>
      <c r="O948" s="70"/>
      <c r="P948" s="70"/>
      <c r="Q948" s="70"/>
      <c r="R948" s="70"/>
      <c r="S948" s="70"/>
      <c r="T948" s="70"/>
      <c r="U948" s="70"/>
      <c r="V948" s="70"/>
      <c r="W948" s="70"/>
      <c r="X948" s="70"/>
      <c r="Y948" s="70"/>
      <c r="Z948" s="70"/>
      <c r="AA948" s="70"/>
      <c r="AB948" s="70"/>
    </row>
    <row r="949" spans="1:28" ht="15.75" customHeight="1" x14ac:dyDescent="0.25">
      <c r="A949" s="70"/>
      <c r="B949" s="71"/>
      <c r="C949" s="71"/>
      <c r="D949" s="72"/>
      <c r="E949" s="72"/>
      <c r="F949" s="70"/>
      <c r="G949" s="70"/>
      <c r="H949" s="70"/>
      <c r="I949" s="70"/>
      <c r="J949" s="70"/>
      <c r="K949" s="70"/>
      <c r="L949" s="70"/>
      <c r="M949" s="70"/>
      <c r="N949" s="70"/>
      <c r="O949" s="70"/>
      <c r="P949" s="70"/>
      <c r="Q949" s="70"/>
      <c r="R949" s="70"/>
      <c r="S949" s="70"/>
      <c r="T949" s="70"/>
      <c r="U949" s="70"/>
      <c r="V949" s="70"/>
      <c r="W949" s="70"/>
      <c r="X949" s="70"/>
      <c r="Y949" s="70"/>
      <c r="Z949" s="70"/>
      <c r="AA949" s="70"/>
      <c r="AB949" s="70"/>
    </row>
    <row r="950" spans="1:28" ht="15.75" customHeight="1" x14ac:dyDescent="0.25">
      <c r="A950" s="70"/>
      <c r="B950" s="71"/>
      <c r="C950" s="71"/>
      <c r="D950" s="72"/>
      <c r="E950" s="72"/>
      <c r="F950" s="70"/>
      <c r="G950" s="70"/>
      <c r="H950" s="70"/>
      <c r="I950" s="70"/>
      <c r="J950" s="70"/>
      <c r="K950" s="70"/>
      <c r="L950" s="70"/>
      <c r="M950" s="70"/>
      <c r="N950" s="70"/>
      <c r="O950" s="70"/>
      <c r="P950" s="70"/>
      <c r="Q950" s="70"/>
      <c r="R950" s="70"/>
      <c r="S950" s="70"/>
      <c r="T950" s="70"/>
      <c r="U950" s="70"/>
      <c r="V950" s="70"/>
      <c r="W950" s="70"/>
      <c r="X950" s="70"/>
      <c r="Y950" s="70"/>
      <c r="Z950" s="70"/>
      <c r="AA950" s="70"/>
      <c r="AB950" s="70"/>
    </row>
    <row r="951" spans="1:28" ht="15.75" customHeight="1" x14ac:dyDescent="0.25">
      <c r="A951" s="70"/>
      <c r="B951" s="71"/>
      <c r="C951" s="71"/>
      <c r="D951" s="72"/>
      <c r="E951" s="72"/>
      <c r="F951" s="70"/>
      <c r="G951" s="70"/>
      <c r="H951" s="70"/>
      <c r="I951" s="70"/>
      <c r="J951" s="70"/>
      <c r="K951" s="70"/>
      <c r="L951" s="70"/>
      <c r="M951" s="70"/>
      <c r="N951" s="70"/>
      <c r="O951" s="70"/>
      <c r="P951" s="70"/>
      <c r="Q951" s="70"/>
      <c r="R951" s="70"/>
      <c r="S951" s="70"/>
      <c r="T951" s="70"/>
      <c r="U951" s="70"/>
      <c r="V951" s="70"/>
      <c r="W951" s="70"/>
      <c r="X951" s="70"/>
      <c r="Y951" s="70"/>
      <c r="Z951" s="70"/>
      <c r="AA951" s="70"/>
      <c r="AB951" s="70"/>
    </row>
    <row r="952" spans="1:28" ht="15.75" customHeight="1" x14ac:dyDescent="0.25">
      <c r="A952" s="70"/>
      <c r="B952" s="71"/>
      <c r="C952" s="71"/>
      <c r="D952" s="72"/>
      <c r="E952" s="72"/>
      <c r="F952" s="70"/>
      <c r="G952" s="70"/>
      <c r="H952" s="70"/>
      <c r="I952" s="70"/>
      <c r="J952" s="70"/>
      <c r="K952" s="70"/>
      <c r="L952" s="70"/>
      <c r="M952" s="70"/>
      <c r="N952" s="70"/>
      <c r="O952" s="70"/>
      <c r="P952" s="70"/>
      <c r="Q952" s="70"/>
      <c r="R952" s="70"/>
      <c r="S952" s="70"/>
      <c r="T952" s="70"/>
      <c r="U952" s="70"/>
      <c r="V952" s="70"/>
      <c r="W952" s="70"/>
      <c r="X952" s="70"/>
      <c r="Y952" s="70"/>
      <c r="Z952" s="70"/>
      <c r="AA952" s="70"/>
      <c r="AB952" s="70"/>
    </row>
    <row r="953" spans="1:28" ht="15.75" customHeight="1" x14ac:dyDescent="0.25">
      <c r="A953" s="70"/>
      <c r="B953" s="71"/>
      <c r="C953" s="71"/>
      <c r="D953" s="72"/>
      <c r="E953" s="72"/>
      <c r="F953" s="70"/>
      <c r="G953" s="70"/>
      <c r="H953" s="70"/>
      <c r="I953" s="70"/>
      <c r="J953" s="70"/>
      <c r="K953" s="70"/>
      <c r="L953" s="70"/>
      <c r="M953" s="70"/>
      <c r="N953" s="70"/>
      <c r="O953" s="70"/>
      <c r="P953" s="70"/>
      <c r="Q953" s="70"/>
      <c r="R953" s="70"/>
      <c r="S953" s="70"/>
      <c r="T953" s="70"/>
      <c r="U953" s="70"/>
      <c r="V953" s="70"/>
      <c r="W953" s="70"/>
      <c r="X953" s="70"/>
      <c r="Y953" s="70"/>
      <c r="Z953" s="70"/>
      <c r="AA953" s="70"/>
      <c r="AB953" s="70"/>
    </row>
    <row r="954" spans="1:28" ht="15.75" customHeight="1" x14ac:dyDescent="0.25">
      <c r="A954" s="70"/>
      <c r="B954" s="71"/>
      <c r="C954" s="71"/>
      <c r="D954" s="72"/>
      <c r="E954" s="72"/>
      <c r="F954" s="70"/>
      <c r="G954" s="70"/>
      <c r="H954" s="70"/>
      <c r="I954" s="70"/>
      <c r="J954" s="70"/>
      <c r="K954" s="70"/>
      <c r="L954" s="70"/>
      <c r="M954" s="70"/>
      <c r="N954" s="70"/>
      <c r="O954" s="70"/>
      <c r="P954" s="70"/>
      <c r="Q954" s="70"/>
      <c r="R954" s="70"/>
      <c r="S954" s="70"/>
      <c r="T954" s="70"/>
      <c r="U954" s="70"/>
      <c r="V954" s="70"/>
      <c r="W954" s="70"/>
      <c r="X954" s="70"/>
      <c r="Y954" s="70"/>
      <c r="Z954" s="70"/>
      <c r="AA954" s="70"/>
      <c r="AB954" s="70"/>
    </row>
    <row r="955" spans="1:28" ht="15.75" customHeight="1" x14ac:dyDescent="0.25">
      <c r="A955" s="70"/>
      <c r="B955" s="71"/>
      <c r="C955" s="71"/>
      <c r="D955" s="72"/>
      <c r="E955" s="72"/>
      <c r="F955" s="70"/>
      <c r="G955" s="70"/>
      <c r="H955" s="70"/>
      <c r="I955" s="70"/>
      <c r="J955" s="70"/>
      <c r="K955" s="70"/>
      <c r="L955" s="70"/>
      <c r="M955" s="70"/>
      <c r="N955" s="70"/>
      <c r="O955" s="70"/>
      <c r="P955" s="70"/>
      <c r="Q955" s="70"/>
      <c r="R955" s="70"/>
      <c r="S955" s="70"/>
      <c r="T955" s="70"/>
      <c r="U955" s="70"/>
      <c r="V955" s="70"/>
      <c r="W955" s="70"/>
      <c r="X955" s="70"/>
      <c r="Y955" s="70"/>
      <c r="Z955" s="70"/>
      <c r="AA955" s="70"/>
      <c r="AB955" s="70"/>
    </row>
    <row r="956" spans="1:28" ht="15.75" customHeight="1" x14ac:dyDescent="0.25">
      <c r="A956" s="70"/>
      <c r="B956" s="71"/>
      <c r="C956" s="71"/>
      <c r="D956" s="72"/>
      <c r="E956" s="72"/>
      <c r="F956" s="70"/>
      <c r="G956" s="70"/>
      <c r="H956" s="70"/>
      <c r="I956" s="70"/>
      <c r="J956" s="70"/>
      <c r="K956" s="70"/>
      <c r="L956" s="70"/>
      <c r="M956" s="70"/>
      <c r="N956" s="70"/>
      <c r="O956" s="70"/>
      <c r="P956" s="70"/>
      <c r="Q956" s="70"/>
      <c r="R956" s="70"/>
      <c r="S956" s="70"/>
      <c r="T956" s="70"/>
      <c r="U956" s="70"/>
      <c r="V956" s="70"/>
      <c r="W956" s="70"/>
      <c r="X956" s="70"/>
      <c r="Y956" s="70"/>
      <c r="Z956" s="70"/>
      <c r="AA956" s="70"/>
      <c r="AB956" s="70"/>
    </row>
    <row r="957" spans="1:28" ht="15.75" customHeight="1" x14ac:dyDescent="0.25">
      <c r="A957" s="70"/>
      <c r="B957" s="71"/>
      <c r="C957" s="71"/>
      <c r="D957" s="72"/>
      <c r="E957" s="72"/>
      <c r="F957" s="70"/>
      <c r="G957" s="70"/>
      <c r="H957" s="70"/>
      <c r="I957" s="70"/>
      <c r="J957" s="70"/>
      <c r="K957" s="70"/>
      <c r="L957" s="70"/>
      <c r="M957" s="70"/>
      <c r="N957" s="70"/>
      <c r="O957" s="70"/>
      <c r="P957" s="70"/>
      <c r="Q957" s="70"/>
      <c r="R957" s="70"/>
      <c r="S957" s="70"/>
      <c r="T957" s="70"/>
      <c r="U957" s="70"/>
      <c r="V957" s="70"/>
      <c r="W957" s="70"/>
      <c r="X957" s="70"/>
      <c r="Y957" s="70"/>
      <c r="Z957" s="70"/>
      <c r="AA957" s="70"/>
      <c r="AB957" s="70"/>
    </row>
    <row r="958" spans="1:28" ht="15.75" customHeight="1" x14ac:dyDescent="0.25">
      <c r="A958" s="70"/>
      <c r="B958" s="71"/>
      <c r="C958" s="71"/>
      <c r="D958" s="72"/>
      <c r="E958" s="72"/>
      <c r="F958" s="70"/>
      <c r="G958" s="70"/>
      <c r="H958" s="70"/>
      <c r="I958" s="70"/>
      <c r="J958" s="70"/>
      <c r="K958" s="70"/>
      <c r="L958" s="70"/>
      <c r="M958" s="70"/>
      <c r="N958" s="70"/>
      <c r="O958" s="70"/>
      <c r="P958" s="70"/>
      <c r="Q958" s="70"/>
      <c r="R958" s="70"/>
      <c r="S958" s="70"/>
      <c r="T958" s="70"/>
      <c r="U958" s="70"/>
      <c r="V958" s="70"/>
      <c r="W958" s="70"/>
      <c r="X958" s="70"/>
      <c r="Y958" s="70"/>
      <c r="Z958" s="70"/>
      <c r="AA958" s="70"/>
      <c r="AB958" s="70"/>
    </row>
    <row r="959" spans="1:28" ht="15.75" customHeight="1" x14ac:dyDescent="0.25">
      <c r="A959" s="70"/>
      <c r="B959" s="71"/>
      <c r="C959" s="71"/>
      <c r="D959" s="72"/>
      <c r="E959" s="72"/>
      <c r="F959" s="70"/>
      <c r="G959" s="70"/>
      <c r="H959" s="70"/>
      <c r="I959" s="70"/>
      <c r="J959" s="70"/>
      <c r="K959" s="70"/>
      <c r="L959" s="70"/>
      <c r="M959" s="70"/>
      <c r="N959" s="70"/>
      <c r="O959" s="70"/>
      <c r="P959" s="70"/>
      <c r="Q959" s="70"/>
      <c r="R959" s="70"/>
      <c r="S959" s="70"/>
      <c r="T959" s="70"/>
      <c r="U959" s="70"/>
      <c r="V959" s="70"/>
      <c r="W959" s="70"/>
      <c r="X959" s="70"/>
      <c r="Y959" s="70"/>
      <c r="Z959" s="70"/>
      <c r="AA959" s="70"/>
      <c r="AB959" s="70"/>
    </row>
    <row r="960" spans="1:28" ht="15.75" customHeight="1" x14ac:dyDescent="0.25">
      <c r="A960" s="70"/>
      <c r="B960" s="71"/>
      <c r="C960" s="71"/>
      <c r="D960" s="72"/>
      <c r="E960" s="72"/>
      <c r="F960" s="70"/>
      <c r="G960" s="70"/>
      <c r="H960" s="70"/>
      <c r="I960" s="70"/>
      <c r="J960" s="70"/>
      <c r="K960" s="70"/>
      <c r="L960" s="70"/>
      <c r="M960" s="70"/>
      <c r="N960" s="70"/>
      <c r="O960" s="70"/>
      <c r="P960" s="70"/>
      <c r="Q960" s="70"/>
      <c r="R960" s="70"/>
      <c r="S960" s="70"/>
      <c r="T960" s="70"/>
      <c r="U960" s="70"/>
      <c r="V960" s="70"/>
      <c r="W960" s="70"/>
      <c r="X960" s="70"/>
      <c r="Y960" s="70"/>
      <c r="Z960" s="70"/>
      <c r="AA960" s="70"/>
      <c r="AB960" s="70"/>
    </row>
    <row r="961" spans="1:28" ht="15.75" customHeight="1" x14ac:dyDescent="0.25">
      <c r="A961" s="70"/>
      <c r="B961" s="71"/>
      <c r="C961" s="71"/>
      <c r="D961" s="72"/>
      <c r="E961" s="72"/>
      <c r="F961" s="70"/>
      <c r="G961" s="70"/>
      <c r="H961" s="70"/>
      <c r="I961" s="70"/>
      <c r="J961" s="70"/>
      <c r="K961" s="70"/>
      <c r="L961" s="70"/>
      <c r="M961" s="70"/>
      <c r="N961" s="70"/>
      <c r="O961" s="70"/>
      <c r="P961" s="70"/>
      <c r="Q961" s="70"/>
      <c r="R961" s="70"/>
      <c r="S961" s="70"/>
      <c r="T961" s="70"/>
      <c r="U961" s="70"/>
      <c r="V961" s="70"/>
      <c r="W961" s="70"/>
      <c r="X961" s="70"/>
      <c r="Y961" s="70"/>
      <c r="Z961" s="70"/>
      <c r="AA961" s="70"/>
      <c r="AB961" s="70"/>
    </row>
    <row r="962" spans="1:28" ht="15.75" customHeight="1" x14ac:dyDescent="0.25">
      <c r="A962" s="70"/>
      <c r="B962" s="71"/>
      <c r="C962" s="71"/>
      <c r="D962" s="72"/>
      <c r="E962" s="72"/>
      <c r="F962" s="70"/>
      <c r="G962" s="70"/>
      <c r="H962" s="70"/>
      <c r="I962" s="70"/>
      <c r="J962" s="70"/>
      <c r="K962" s="70"/>
      <c r="L962" s="70"/>
      <c r="M962" s="70"/>
      <c r="N962" s="70"/>
      <c r="O962" s="70"/>
      <c r="P962" s="70"/>
      <c r="Q962" s="70"/>
      <c r="R962" s="70"/>
      <c r="S962" s="70"/>
      <c r="T962" s="70"/>
      <c r="U962" s="70"/>
      <c r="V962" s="70"/>
      <c r="W962" s="70"/>
      <c r="X962" s="70"/>
      <c r="Y962" s="70"/>
      <c r="Z962" s="70"/>
      <c r="AA962" s="70"/>
      <c r="AB962" s="70"/>
    </row>
    <row r="963" spans="1:28" ht="15.75" customHeight="1" x14ac:dyDescent="0.25">
      <c r="A963" s="70"/>
      <c r="B963" s="71"/>
      <c r="C963" s="71"/>
      <c r="D963" s="72"/>
      <c r="E963" s="72"/>
      <c r="F963" s="70"/>
      <c r="G963" s="70"/>
      <c r="H963" s="70"/>
      <c r="I963" s="70"/>
      <c r="J963" s="70"/>
      <c r="K963" s="70"/>
      <c r="L963" s="70"/>
      <c r="M963" s="70"/>
      <c r="N963" s="70"/>
      <c r="O963" s="70"/>
      <c r="P963" s="70"/>
      <c r="Q963" s="70"/>
      <c r="R963" s="70"/>
      <c r="S963" s="70"/>
      <c r="T963" s="70"/>
      <c r="U963" s="70"/>
      <c r="V963" s="70"/>
      <c r="W963" s="70"/>
      <c r="X963" s="70"/>
      <c r="Y963" s="70"/>
      <c r="Z963" s="70"/>
      <c r="AA963" s="70"/>
      <c r="AB963" s="70"/>
    </row>
    <row r="964" spans="1:28" ht="15.75" customHeight="1" x14ac:dyDescent="0.25">
      <c r="A964" s="70"/>
      <c r="B964" s="71"/>
      <c r="C964" s="71"/>
      <c r="D964" s="72"/>
      <c r="E964" s="72"/>
      <c r="F964" s="70"/>
      <c r="G964" s="70"/>
      <c r="H964" s="70"/>
      <c r="I964" s="70"/>
      <c r="J964" s="70"/>
      <c r="K964" s="70"/>
      <c r="L964" s="70"/>
      <c r="M964" s="70"/>
      <c r="N964" s="70"/>
      <c r="O964" s="70"/>
      <c r="P964" s="70"/>
      <c r="Q964" s="70"/>
      <c r="R964" s="70"/>
      <c r="S964" s="70"/>
      <c r="T964" s="70"/>
      <c r="U964" s="70"/>
      <c r="V964" s="70"/>
      <c r="W964" s="70"/>
      <c r="X964" s="70"/>
      <c r="Y964" s="70"/>
      <c r="Z964" s="70"/>
      <c r="AA964" s="70"/>
      <c r="AB964" s="70"/>
    </row>
    <row r="965" spans="1:28" ht="15.75" customHeight="1" x14ac:dyDescent="0.25">
      <c r="A965" s="70"/>
      <c r="B965" s="71"/>
      <c r="C965" s="71"/>
      <c r="D965" s="72"/>
      <c r="E965" s="72"/>
      <c r="F965" s="70"/>
      <c r="G965" s="70"/>
      <c r="H965" s="70"/>
      <c r="I965" s="70"/>
      <c r="J965" s="70"/>
      <c r="K965" s="70"/>
      <c r="L965" s="70"/>
      <c r="M965" s="70"/>
      <c r="N965" s="70"/>
      <c r="O965" s="70"/>
      <c r="P965" s="70"/>
      <c r="Q965" s="70"/>
      <c r="R965" s="70"/>
      <c r="S965" s="70"/>
      <c r="T965" s="70"/>
      <c r="U965" s="70"/>
      <c r="V965" s="70"/>
      <c r="W965" s="70"/>
      <c r="X965" s="70"/>
      <c r="Y965" s="70"/>
      <c r="Z965" s="70"/>
      <c r="AA965" s="70"/>
      <c r="AB965" s="70"/>
    </row>
    <row r="966" spans="1:28" ht="15.75" customHeight="1" x14ac:dyDescent="0.25">
      <c r="A966" s="70"/>
      <c r="B966" s="71"/>
      <c r="C966" s="71"/>
      <c r="D966" s="72"/>
      <c r="E966" s="72"/>
      <c r="F966" s="70"/>
      <c r="G966" s="70"/>
      <c r="H966" s="70"/>
      <c r="I966" s="70"/>
      <c r="J966" s="70"/>
      <c r="K966" s="70"/>
      <c r="L966" s="70"/>
      <c r="M966" s="70"/>
      <c r="N966" s="70"/>
      <c r="O966" s="70"/>
      <c r="P966" s="70"/>
      <c r="Q966" s="70"/>
      <c r="R966" s="70"/>
      <c r="S966" s="70"/>
      <c r="T966" s="70"/>
      <c r="U966" s="70"/>
      <c r="V966" s="70"/>
      <c r="W966" s="70"/>
      <c r="X966" s="70"/>
      <c r="Y966" s="70"/>
      <c r="Z966" s="70"/>
      <c r="AA966" s="70"/>
      <c r="AB966" s="70"/>
    </row>
    <row r="967" spans="1:28" ht="15.75" customHeight="1" x14ac:dyDescent="0.25">
      <c r="A967" s="70"/>
      <c r="B967" s="71"/>
      <c r="C967" s="71"/>
      <c r="D967" s="72"/>
      <c r="E967" s="72"/>
      <c r="F967" s="70"/>
      <c r="G967" s="70"/>
      <c r="H967" s="70"/>
      <c r="I967" s="70"/>
      <c r="J967" s="70"/>
      <c r="K967" s="70"/>
      <c r="L967" s="70"/>
      <c r="M967" s="70"/>
      <c r="N967" s="70"/>
      <c r="O967" s="70"/>
      <c r="P967" s="70"/>
      <c r="Q967" s="70"/>
      <c r="R967" s="70"/>
      <c r="S967" s="70"/>
      <c r="T967" s="70"/>
      <c r="U967" s="70"/>
      <c r="V967" s="70"/>
      <c r="W967" s="70"/>
      <c r="X967" s="70"/>
      <c r="Y967" s="70"/>
      <c r="Z967" s="70"/>
      <c r="AA967" s="70"/>
      <c r="AB967" s="70"/>
    </row>
    <row r="968" spans="1:28" ht="15.75" customHeight="1" x14ac:dyDescent="0.25">
      <c r="A968" s="70"/>
      <c r="B968" s="71"/>
      <c r="C968" s="71"/>
      <c r="D968" s="72"/>
      <c r="E968" s="72"/>
      <c r="F968" s="70"/>
      <c r="G968" s="70"/>
      <c r="H968" s="70"/>
      <c r="I968" s="70"/>
      <c r="J968" s="70"/>
      <c r="K968" s="70"/>
      <c r="L968" s="70"/>
      <c r="M968" s="70"/>
      <c r="N968" s="70"/>
      <c r="O968" s="70"/>
      <c r="P968" s="70"/>
      <c r="Q968" s="70"/>
      <c r="R968" s="70"/>
      <c r="S968" s="70"/>
      <c r="T968" s="70"/>
      <c r="U968" s="70"/>
      <c r="V968" s="70"/>
      <c r="W968" s="70"/>
      <c r="X968" s="70"/>
      <c r="Y968" s="70"/>
      <c r="Z968" s="70"/>
      <c r="AA968" s="70"/>
      <c r="AB968" s="70"/>
    </row>
    <row r="969" spans="1:28" ht="15.75" customHeight="1" x14ac:dyDescent="0.25">
      <c r="A969" s="70"/>
      <c r="B969" s="71"/>
      <c r="C969" s="71"/>
      <c r="D969" s="72"/>
      <c r="E969" s="72"/>
      <c r="F969" s="70"/>
      <c r="G969" s="70"/>
      <c r="H969" s="70"/>
      <c r="I969" s="70"/>
      <c r="J969" s="70"/>
      <c r="K969" s="70"/>
      <c r="L969" s="70"/>
      <c r="M969" s="70"/>
      <c r="N969" s="70"/>
      <c r="O969" s="70"/>
      <c r="P969" s="70"/>
      <c r="Q969" s="70"/>
      <c r="R969" s="70"/>
      <c r="S969" s="70"/>
      <c r="T969" s="70"/>
      <c r="U969" s="70"/>
      <c r="V969" s="70"/>
      <c r="W969" s="70"/>
      <c r="X969" s="70"/>
      <c r="Y969" s="70"/>
      <c r="Z969" s="70"/>
      <c r="AA969" s="70"/>
      <c r="AB969" s="70"/>
    </row>
    <row r="970" spans="1:28" ht="15.75" customHeight="1" x14ac:dyDescent="0.25">
      <c r="A970" s="70"/>
      <c r="B970" s="71"/>
      <c r="C970" s="71"/>
      <c r="D970" s="72"/>
      <c r="E970" s="72"/>
      <c r="F970" s="70"/>
      <c r="G970" s="70"/>
      <c r="H970" s="70"/>
      <c r="I970" s="70"/>
      <c r="J970" s="70"/>
      <c r="K970" s="70"/>
      <c r="L970" s="70"/>
      <c r="M970" s="70"/>
      <c r="N970" s="70"/>
      <c r="O970" s="70"/>
      <c r="P970" s="70"/>
      <c r="Q970" s="70"/>
      <c r="R970" s="70"/>
      <c r="S970" s="70"/>
      <c r="T970" s="70"/>
      <c r="U970" s="70"/>
      <c r="V970" s="70"/>
      <c r="W970" s="70"/>
      <c r="X970" s="70"/>
      <c r="Y970" s="70"/>
      <c r="Z970" s="70"/>
      <c r="AA970" s="70"/>
      <c r="AB970" s="70"/>
    </row>
    <row r="971" spans="1:28" ht="15.75" customHeight="1" x14ac:dyDescent="0.25">
      <c r="A971" s="70"/>
      <c r="B971" s="71"/>
      <c r="C971" s="71"/>
      <c r="D971" s="72"/>
      <c r="E971" s="72"/>
      <c r="F971" s="70"/>
      <c r="G971" s="70"/>
      <c r="H971" s="70"/>
      <c r="I971" s="70"/>
      <c r="J971" s="70"/>
      <c r="K971" s="70"/>
      <c r="L971" s="70"/>
      <c r="M971" s="70"/>
      <c r="N971" s="70"/>
      <c r="O971" s="70"/>
      <c r="P971" s="70"/>
      <c r="Q971" s="70"/>
      <c r="R971" s="70"/>
      <c r="S971" s="70"/>
      <c r="T971" s="70"/>
      <c r="U971" s="70"/>
      <c r="V971" s="70"/>
      <c r="W971" s="70"/>
      <c r="X971" s="70"/>
      <c r="Y971" s="70"/>
      <c r="Z971" s="70"/>
      <c r="AA971" s="70"/>
      <c r="AB971" s="70"/>
    </row>
    <row r="972" spans="1:28" ht="15.75" customHeight="1" x14ac:dyDescent="0.25">
      <c r="A972" s="70"/>
      <c r="B972" s="71"/>
      <c r="C972" s="71"/>
      <c r="D972" s="72"/>
      <c r="E972" s="72"/>
      <c r="F972" s="70"/>
      <c r="G972" s="70"/>
      <c r="H972" s="70"/>
      <c r="I972" s="70"/>
      <c r="J972" s="70"/>
      <c r="K972" s="70"/>
      <c r="L972" s="70"/>
      <c r="M972" s="70"/>
      <c r="N972" s="70"/>
      <c r="O972" s="70"/>
      <c r="P972" s="70"/>
      <c r="Q972" s="70"/>
      <c r="R972" s="70"/>
      <c r="S972" s="70"/>
      <c r="T972" s="70"/>
      <c r="U972" s="70"/>
      <c r="V972" s="70"/>
      <c r="W972" s="70"/>
      <c r="X972" s="70"/>
      <c r="Y972" s="70"/>
      <c r="Z972" s="70"/>
      <c r="AA972" s="70"/>
      <c r="AB972" s="70"/>
    </row>
    <row r="973" spans="1:28" ht="15.75" customHeight="1" x14ac:dyDescent="0.25">
      <c r="A973" s="70"/>
      <c r="B973" s="71"/>
      <c r="C973" s="71"/>
      <c r="D973" s="72"/>
      <c r="E973" s="72"/>
      <c r="F973" s="70"/>
      <c r="G973" s="70"/>
      <c r="H973" s="70"/>
      <c r="I973" s="70"/>
      <c r="J973" s="70"/>
      <c r="K973" s="70"/>
      <c r="L973" s="70"/>
      <c r="M973" s="70"/>
      <c r="N973" s="70"/>
      <c r="O973" s="70"/>
      <c r="P973" s="70"/>
      <c r="Q973" s="70"/>
      <c r="R973" s="70"/>
      <c r="S973" s="70"/>
      <c r="T973" s="70"/>
      <c r="U973" s="70"/>
      <c r="V973" s="70"/>
      <c r="W973" s="70"/>
      <c r="X973" s="70"/>
      <c r="Y973" s="70"/>
      <c r="Z973" s="70"/>
      <c r="AA973" s="70"/>
      <c r="AB973" s="70"/>
    </row>
    <row r="974" spans="1:28" ht="15.75" customHeight="1" x14ac:dyDescent="0.25">
      <c r="A974" s="70"/>
      <c r="B974" s="71"/>
      <c r="C974" s="71"/>
      <c r="D974" s="72"/>
      <c r="E974" s="72"/>
      <c r="F974" s="70"/>
      <c r="G974" s="70"/>
      <c r="H974" s="70"/>
      <c r="I974" s="70"/>
      <c r="J974" s="70"/>
      <c r="K974" s="70"/>
      <c r="L974" s="70"/>
      <c r="M974" s="70"/>
      <c r="N974" s="70"/>
      <c r="O974" s="70"/>
      <c r="P974" s="70"/>
      <c r="Q974" s="70"/>
      <c r="R974" s="70"/>
      <c r="S974" s="70"/>
      <c r="T974" s="70"/>
      <c r="U974" s="70"/>
      <c r="V974" s="70"/>
      <c r="W974" s="70"/>
      <c r="X974" s="70"/>
      <c r="Y974" s="70"/>
      <c r="Z974" s="70"/>
      <c r="AA974" s="70"/>
      <c r="AB974" s="70"/>
    </row>
    <row r="975" spans="1:28" ht="15.75" customHeight="1" x14ac:dyDescent="0.25">
      <c r="A975" s="70"/>
      <c r="B975" s="71"/>
      <c r="C975" s="71"/>
      <c r="D975" s="72"/>
      <c r="E975" s="72"/>
      <c r="F975" s="70"/>
      <c r="G975" s="70"/>
      <c r="H975" s="70"/>
      <c r="I975" s="70"/>
      <c r="J975" s="70"/>
      <c r="K975" s="70"/>
      <c r="L975" s="70"/>
      <c r="M975" s="70"/>
      <c r="N975" s="70"/>
      <c r="O975" s="70"/>
      <c r="P975" s="70"/>
      <c r="Q975" s="70"/>
      <c r="R975" s="70"/>
      <c r="S975" s="70"/>
      <c r="T975" s="70"/>
      <c r="U975" s="70"/>
      <c r="V975" s="70"/>
      <c r="W975" s="70"/>
      <c r="X975" s="70"/>
      <c r="Y975" s="70"/>
      <c r="Z975" s="70"/>
      <c r="AA975" s="70"/>
      <c r="AB975" s="70"/>
    </row>
    <row r="976" spans="1:28" ht="15.75" customHeight="1" x14ac:dyDescent="0.25">
      <c r="A976" s="70"/>
      <c r="B976" s="71"/>
      <c r="C976" s="71"/>
      <c r="D976" s="72"/>
      <c r="E976" s="72"/>
      <c r="F976" s="70"/>
      <c r="G976" s="70"/>
      <c r="H976" s="70"/>
      <c r="I976" s="70"/>
      <c r="J976" s="70"/>
      <c r="K976" s="70"/>
      <c r="L976" s="70"/>
      <c r="M976" s="70"/>
      <c r="N976" s="70"/>
      <c r="O976" s="70"/>
      <c r="P976" s="70"/>
      <c r="Q976" s="70"/>
      <c r="R976" s="70"/>
      <c r="S976" s="70"/>
      <c r="T976" s="70"/>
      <c r="U976" s="70"/>
      <c r="V976" s="70"/>
      <c r="W976" s="70"/>
      <c r="X976" s="70"/>
      <c r="Y976" s="70"/>
      <c r="Z976" s="70"/>
      <c r="AA976" s="70"/>
      <c r="AB976" s="70"/>
    </row>
    <row r="977" spans="1:28" ht="15.75" customHeight="1" x14ac:dyDescent="0.25">
      <c r="A977" s="70"/>
      <c r="B977" s="71"/>
      <c r="C977" s="71"/>
      <c r="D977" s="72"/>
      <c r="E977" s="72"/>
      <c r="F977" s="70"/>
      <c r="G977" s="70"/>
      <c r="H977" s="70"/>
      <c r="I977" s="70"/>
      <c r="J977" s="70"/>
      <c r="K977" s="70"/>
      <c r="L977" s="70"/>
      <c r="M977" s="70"/>
      <c r="N977" s="70"/>
      <c r="O977" s="70"/>
      <c r="P977" s="70"/>
      <c r="Q977" s="70"/>
      <c r="R977" s="70"/>
      <c r="S977" s="70"/>
      <c r="T977" s="70"/>
      <c r="U977" s="70"/>
      <c r="V977" s="70"/>
      <c r="W977" s="70"/>
      <c r="X977" s="70"/>
      <c r="Y977" s="70"/>
      <c r="Z977" s="70"/>
      <c r="AA977" s="70"/>
      <c r="AB977" s="70"/>
    </row>
    <row r="978" spans="1:28" ht="15.75" customHeight="1" x14ac:dyDescent="0.25">
      <c r="A978" s="70"/>
      <c r="B978" s="71"/>
      <c r="C978" s="71"/>
      <c r="D978" s="72"/>
      <c r="E978" s="72"/>
      <c r="F978" s="70"/>
      <c r="G978" s="70"/>
      <c r="H978" s="70"/>
      <c r="I978" s="70"/>
      <c r="J978" s="70"/>
      <c r="K978" s="70"/>
      <c r="L978" s="70"/>
      <c r="M978" s="70"/>
      <c r="N978" s="70"/>
      <c r="O978" s="70"/>
      <c r="P978" s="70"/>
      <c r="Q978" s="70"/>
      <c r="R978" s="70"/>
      <c r="S978" s="70"/>
      <c r="T978" s="70"/>
      <c r="U978" s="70"/>
      <c r="V978" s="70"/>
      <c r="W978" s="70"/>
      <c r="X978" s="70"/>
      <c r="Y978" s="70"/>
      <c r="Z978" s="70"/>
      <c r="AA978" s="70"/>
      <c r="AB978" s="70"/>
    </row>
    <row r="979" spans="1:28" ht="15.75" customHeight="1" x14ac:dyDescent="0.25">
      <c r="A979" s="70"/>
      <c r="B979" s="71"/>
      <c r="C979" s="71"/>
      <c r="D979" s="72"/>
      <c r="E979" s="72"/>
      <c r="F979" s="70"/>
      <c r="G979" s="70"/>
      <c r="H979" s="70"/>
      <c r="I979" s="70"/>
      <c r="J979" s="70"/>
      <c r="K979" s="70"/>
      <c r="L979" s="70"/>
      <c r="M979" s="70"/>
      <c r="N979" s="70"/>
      <c r="O979" s="70"/>
      <c r="P979" s="70"/>
      <c r="Q979" s="70"/>
      <c r="R979" s="70"/>
      <c r="S979" s="70"/>
      <c r="T979" s="70"/>
      <c r="U979" s="70"/>
      <c r="V979" s="70"/>
      <c r="W979" s="70"/>
      <c r="X979" s="70"/>
      <c r="Y979" s="70"/>
      <c r="Z979" s="70"/>
      <c r="AA979" s="70"/>
      <c r="AB979" s="70"/>
    </row>
    <row r="980" spans="1:28" ht="15.75" customHeight="1" x14ac:dyDescent="0.25">
      <c r="A980" s="70"/>
      <c r="B980" s="71"/>
      <c r="C980" s="71"/>
      <c r="D980" s="72"/>
      <c r="E980" s="72"/>
      <c r="F980" s="70"/>
      <c r="G980" s="70"/>
      <c r="H980" s="70"/>
      <c r="I980" s="70"/>
      <c r="J980" s="70"/>
      <c r="K980" s="70"/>
      <c r="L980" s="70"/>
      <c r="M980" s="70"/>
      <c r="N980" s="70"/>
      <c r="O980" s="70"/>
      <c r="P980" s="70"/>
      <c r="Q980" s="70"/>
      <c r="R980" s="70"/>
      <c r="S980" s="70"/>
      <c r="T980" s="70"/>
      <c r="U980" s="70"/>
      <c r="V980" s="70"/>
      <c r="W980" s="70"/>
      <c r="X980" s="70"/>
      <c r="Y980" s="70"/>
      <c r="Z980" s="70"/>
      <c r="AA980" s="70"/>
      <c r="AB980" s="70"/>
    </row>
    <row r="981" spans="1:28" ht="15.75" customHeight="1" x14ac:dyDescent="0.25">
      <c r="A981" s="70"/>
      <c r="B981" s="71"/>
      <c r="C981" s="71"/>
      <c r="D981" s="72"/>
      <c r="E981" s="72"/>
      <c r="F981" s="70"/>
      <c r="G981" s="70"/>
      <c r="H981" s="70"/>
      <c r="I981" s="70"/>
      <c r="J981" s="70"/>
      <c r="K981" s="70"/>
      <c r="L981" s="70"/>
      <c r="M981" s="70"/>
      <c r="N981" s="70"/>
      <c r="O981" s="70"/>
      <c r="P981" s="70"/>
      <c r="Q981" s="70"/>
      <c r="R981" s="70"/>
      <c r="S981" s="70"/>
      <c r="T981" s="70"/>
      <c r="U981" s="70"/>
      <c r="V981" s="70"/>
      <c r="W981" s="70"/>
      <c r="X981" s="70"/>
      <c r="Y981" s="70"/>
      <c r="Z981" s="70"/>
      <c r="AA981" s="70"/>
      <c r="AB981" s="70"/>
    </row>
  </sheetData>
  <mergeCells count="5">
    <mergeCell ref="B1:F3"/>
    <mergeCell ref="G1:Y3"/>
    <mergeCell ref="AC1:AF1"/>
    <mergeCell ref="AC2:AF2"/>
    <mergeCell ref="AC3:AF3"/>
  </mergeCells>
  <conditionalFormatting sqref="AC35:AE41">
    <cfRule type="cellIs" dxfId="14" priority="113" operator="equal">
      <formula>"Insignificante"</formula>
    </cfRule>
    <cfRule type="cellIs" dxfId="13" priority="114" operator="equal">
      <formula>"Menor"</formula>
    </cfRule>
    <cfRule type="cellIs" dxfId="12" priority="115" operator="equal">
      <formula>"Moderado"</formula>
    </cfRule>
    <cfRule type="cellIs" dxfId="11" priority="116" operator="equal">
      <formula>"Mayor"</formula>
    </cfRule>
    <cfRule type="cellIs" dxfId="10" priority="117" operator="equal">
      <formula>"Catastrofico"</formula>
    </cfRule>
  </conditionalFormatting>
  <conditionalFormatting sqref="AE35:AE41">
    <cfRule type="cellIs" dxfId="9" priority="107" operator="lessThan">
      <formula>$W$8</formula>
    </cfRule>
  </conditionalFormatting>
  <conditionalFormatting sqref="AE9 AE30:AE34 AE6:AE7 AE14:AE20 AE24:AE28">
    <cfRule type="cellIs" dxfId="8" priority="96" operator="lessThan">
      <formula>$W$8</formula>
    </cfRule>
  </conditionalFormatting>
  <conditionalFormatting sqref="AE8">
    <cfRule type="cellIs" dxfId="7" priority="90" operator="lessThan">
      <formula>$W$8</formula>
    </cfRule>
  </conditionalFormatting>
  <conditionalFormatting sqref="AE29">
    <cfRule type="cellIs" dxfId="6" priority="79" operator="lessThan">
      <formula>$W$8</formula>
    </cfRule>
  </conditionalFormatting>
  <conditionalFormatting sqref="AE10">
    <cfRule type="cellIs" dxfId="5" priority="67" operator="lessThan">
      <formula>$W$8</formula>
    </cfRule>
  </conditionalFormatting>
  <conditionalFormatting sqref="AE11">
    <cfRule type="cellIs" dxfId="4" priority="55" operator="lessThan">
      <formula>$W$8</formula>
    </cfRule>
  </conditionalFormatting>
  <conditionalFormatting sqref="AE12">
    <cfRule type="cellIs" dxfId="3" priority="43" operator="lessThan">
      <formula>$W$8</formula>
    </cfRule>
  </conditionalFormatting>
  <conditionalFormatting sqref="AE13">
    <cfRule type="cellIs" dxfId="2" priority="31" operator="lessThan">
      <formula>$W$8</formula>
    </cfRule>
  </conditionalFormatting>
  <conditionalFormatting sqref="AE21">
    <cfRule type="cellIs" dxfId="1" priority="14" operator="lessThan">
      <formula>$W$8</formula>
    </cfRule>
  </conditionalFormatting>
  <conditionalFormatting sqref="AE22:AE23">
    <cfRule type="cellIs" dxfId="0" priority="2" operator="lessThan">
      <formula>$W$8</formula>
    </cfRule>
  </conditionalFormatting>
  <dataValidations count="1">
    <dataValidation type="list" allowBlank="1" showErrorMessage="1" sqref="E6:W41" xr:uid="{00000000-0002-0000-0400-000000000000}">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FORMULAS!$S$3:$S$6</xm:f>
          </x14:formula1>
          <xm:sqref>AF6:AF41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8"/>
  <sheetViews>
    <sheetView zoomScale="70" zoomScaleNormal="70" workbookViewId="0">
      <selection activeCell="D31" sqref="D31"/>
    </sheetView>
  </sheetViews>
  <sheetFormatPr baseColWidth="10" defaultRowHeight="15" x14ac:dyDescent="0.25"/>
  <cols>
    <col min="1" max="1" width="12.28515625" style="138" customWidth="1"/>
    <col min="2" max="2" width="8.85546875" style="8" bestFit="1" customWidth="1"/>
    <col min="3" max="3" width="44.85546875" style="8" customWidth="1"/>
    <col min="4" max="4" width="91.28515625" style="8" customWidth="1"/>
    <col min="5" max="5" width="29.85546875" style="8" bestFit="1" customWidth="1"/>
    <col min="6" max="16384" width="11.42578125" style="8"/>
  </cols>
  <sheetData>
    <row r="1" spans="1:7" ht="18" x14ac:dyDescent="0.25">
      <c r="A1" s="471" t="s">
        <v>606</v>
      </c>
      <c r="B1" s="471"/>
      <c r="C1" s="471"/>
      <c r="D1" s="471"/>
      <c r="E1" s="471"/>
      <c r="F1" s="471"/>
    </row>
    <row r="2" spans="1:7" ht="18" x14ac:dyDescent="0.25">
      <c r="A2" s="471" t="s">
        <v>599</v>
      </c>
      <c r="B2" s="471"/>
      <c r="C2" s="471"/>
      <c r="D2" s="471"/>
      <c r="E2" s="471"/>
      <c r="F2" s="471"/>
    </row>
    <row r="3" spans="1:7" ht="18" x14ac:dyDescent="0.25">
      <c r="A3" s="472" t="s">
        <v>804</v>
      </c>
      <c r="B3" s="472"/>
      <c r="C3" s="472"/>
      <c r="D3" s="472"/>
      <c r="E3" s="472"/>
      <c r="F3" s="472"/>
    </row>
    <row r="4" spans="1:7" ht="18" x14ac:dyDescent="0.25">
      <c r="A4" s="473" t="s">
        <v>600</v>
      </c>
      <c r="B4" s="473"/>
      <c r="C4" s="473"/>
      <c r="D4" s="473"/>
      <c r="E4" s="473"/>
      <c r="F4" s="473"/>
    </row>
    <row r="5" spans="1:7" ht="15.75" x14ac:dyDescent="0.25">
      <c r="A5" s="100" t="s">
        <v>601</v>
      </c>
      <c r="B5" s="100" t="s">
        <v>602</v>
      </c>
      <c r="C5" s="100" t="s">
        <v>246</v>
      </c>
      <c r="D5" s="100" t="s">
        <v>603</v>
      </c>
      <c r="E5" s="100" t="s">
        <v>604</v>
      </c>
      <c r="G5" s="101"/>
    </row>
    <row r="6" spans="1:7" x14ac:dyDescent="0.25">
      <c r="A6" s="137"/>
      <c r="B6" s="175"/>
      <c r="C6" s="103"/>
      <c r="D6" s="177"/>
      <c r="E6" s="176"/>
    </row>
    <row r="7" spans="1:7" x14ac:dyDescent="0.25">
      <c r="A7" s="137"/>
      <c r="B7" s="175"/>
      <c r="C7" s="103"/>
      <c r="D7" s="177"/>
      <c r="E7" s="119"/>
    </row>
    <row r="8" spans="1:7" x14ac:dyDescent="0.25">
      <c r="A8" s="137"/>
      <c r="B8" s="175"/>
      <c r="C8" s="102"/>
      <c r="D8" s="178"/>
      <c r="E8" s="119"/>
    </row>
    <row r="9" spans="1:7" x14ac:dyDescent="0.25">
      <c r="A9" s="137"/>
      <c r="B9" s="175"/>
      <c r="C9" s="102"/>
      <c r="D9" s="178"/>
      <c r="E9" s="119"/>
    </row>
    <row r="10" spans="1:7" x14ac:dyDescent="0.25">
      <c r="A10" s="137"/>
      <c r="B10" s="175"/>
      <c r="C10" s="102"/>
      <c r="D10" s="178"/>
      <c r="E10" s="119"/>
    </row>
    <row r="11" spans="1:7" x14ac:dyDescent="0.25">
      <c r="A11" s="137"/>
      <c r="B11" s="175"/>
      <c r="C11" s="117"/>
      <c r="D11" s="178"/>
      <c r="E11" s="119"/>
    </row>
    <row r="12" spans="1:7" x14ac:dyDescent="0.25">
      <c r="A12" s="137"/>
      <c r="B12" s="175"/>
      <c r="C12" s="117"/>
      <c r="D12" s="178"/>
      <c r="E12" s="119"/>
    </row>
    <row r="13" spans="1:7" x14ac:dyDescent="0.25">
      <c r="A13" s="137"/>
      <c r="B13" s="175"/>
      <c r="C13" s="117"/>
      <c r="D13" s="178"/>
      <c r="E13" s="119"/>
    </row>
    <row r="14" spans="1:7" x14ac:dyDescent="0.25">
      <c r="A14" s="137"/>
      <c r="B14" s="175"/>
      <c r="C14" s="117"/>
      <c r="D14" s="178"/>
      <c r="E14" s="119"/>
    </row>
    <row r="15" spans="1:7" x14ac:dyDescent="0.25">
      <c r="A15" s="137"/>
      <c r="B15" s="175"/>
      <c r="C15" s="117"/>
      <c r="D15" s="178"/>
      <c r="E15" s="119"/>
    </row>
    <row r="16" spans="1:7" x14ac:dyDescent="0.25">
      <c r="A16" s="137"/>
      <c r="B16" s="175"/>
      <c r="C16" s="117"/>
      <c r="D16" s="178"/>
      <c r="E16" s="119"/>
    </row>
    <row r="17" spans="1:5" x14ac:dyDescent="0.25">
      <c r="A17" s="137"/>
      <c r="B17" s="175"/>
      <c r="C17" s="118"/>
      <c r="D17" s="178"/>
      <c r="E17" s="119"/>
    </row>
    <row r="18" spans="1:5" x14ac:dyDescent="0.25">
      <c r="A18" s="137"/>
      <c r="B18" s="175"/>
      <c r="C18" s="118"/>
      <c r="D18" s="178"/>
      <c r="E18" s="119"/>
    </row>
    <row r="19" spans="1:5" x14ac:dyDescent="0.25">
      <c r="A19" s="137"/>
      <c r="B19" s="175"/>
      <c r="C19" s="118"/>
      <c r="D19" s="178"/>
      <c r="E19" s="119"/>
    </row>
    <row r="20" spans="1:5" x14ac:dyDescent="0.25">
      <c r="A20" s="137"/>
      <c r="B20" s="175"/>
      <c r="C20" s="118"/>
      <c r="D20" s="178"/>
      <c r="E20" s="119"/>
    </row>
    <row r="21" spans="1:5" x14ac:dyDescent="0.25">
      <c r="A21" s="137"/>
      <c r="B21" s="175"/>
      <c r="C21" s="118"/>
      <c r="D21" s="178"/>
      <c r="E21" s="119"/>
    </row>
    <row r="22" spans="1:5" x14ac:dyDescent="0.25">
      <c r="A22" s="137"/>
      <c r="B22" s="175"/>
      <c r="C22" s="102"/>
      <c r="D22" s="178"/>
      <c r="E22" s="119"/>
    </row>
    <row r="23" spans="1:5" x14ac:dyDescent="0.25">
      <c r="A23" s="137"/>
      <c r="B23" s="175"/>
      <c r="C23" s="102"/>
      <c r="D23" s="178"/>
      <c r="E23" s="119"/>
    </row>
    <row r="24" spans="1:5" x14ac:dyDescent="0.25">
      <c r="A24" s="137"/>
      <c r="B24" s="175"/>
      <c r="C24" s="102"/>
      <c r="D24" s="178"/>
      <c r="E24" s="119"/>
    </row>
    <row r="25" spans="1:5" x14ac:dyDescent="0.25">
      <c r="A25" s="137"/>
      <c r="B25" s="175"/>
      <c r="C25" s="102"/>
      <c r="D25" s="178"/>
      <c r="E25" s="119"/>
    </row>
    <row r="26" spans="1:5" x14ac:dyDescent="0.25">
      <c r="A26" s="137"/>
      <c r="B26" s="175"/>
      <c r="C26" s="102"/>
      <c r="D26" s="178"/>
      <c r="E26" s="119"/>
    </row>
    <row r="27" spans="1:5" x14ac:dyDescent="0.25">
      <c r="A27" s="137"/>
      <c r="B27" s="175"/>
      <c r="C27" s="102"/>
      <c r="D27" s="178"/>
      <c r="E27" s="119"/>
    </row>
    <row r="28" spans="1:5" x14ac:dyDescent="0.25">
      <c r="A28" s="137"/>
      <c r="B28" s="175"/>
      <c r="C28" s="102"/>
      <c r="D28" s="178"/>
      <c r="E28" s="119"/>
    </row>
    <row r="29" spans="1:5" x14ac:dyDescent="0.25">
      <c r="A29" s="137"/>
      <c r="B29" s="175"/>
      <c r="C29" s="102"/>
      <c r="D29" s="178"/>
      <c r="E29" s="119"/>
    </row>
    <row r="30" spans="1:5" x14ac:dyDescent="0.25">
      <c r="A30" s="137"/>
      <c r="B30" s="175"/>
      <c r="C30" s="102"/>
      <c r="D30" s="178"/>
      <c r="E30" s="119"/>
    </row>
    <row r="31" spans="1:5" x14ac:dyDescent="0.25">
      <c r="A31" s="137"/>
      <c r="B31" s="175"/>
      <c r="C31" s="117"/>
      <c r="D31" s="178"/>
      <c r="E31" s="119"/>
    </row>
    <row r="32" spans="1:5" x14ac:dyDescent="0.25">
      <c r="A32" s="137"/>
      <c r="B32" s="175"/>
      <c r="C32" s="117"/>
      <c r="D32" s="178"/>
      <c r="E32" s="119"/>
    </row>
    <row r="33" spans="1:5" x14ac:dyDescent="0.25">
      <c r="A33" s="137"/>
      <c r="B33" s="175"/>
      <c r="C33" s="117"/>
      <c r="D33" s="178"/>
      <c r="E33" s="119"/>
    </row>
    <row r="34" spans="1:5" x14ac:dyDescent="0.25">
      <c r="A34" s="137"/>
      <c r="B34" s="175"/>
      <c r="C34" s="117"/>
      <c r="D34" s="178"/>
      <c r="E34" s="119"/>
    </row>
    <row r="35" spans="1:5" x14ac:dyDescent="0.25">
      <c r="A35" s="198"/>
      <c r="B35" s="199"/>
      <c r="C35" s="117"/>
      <c r="D35" s="200"/>
      <c r="E35" s="201"/>
    </row>
    <row r="36" spans="1:5" x14ac:dyDescent="0.25">
      <c r="A36" s="198"/>
      <c r="B36" s="199"/>
      <c r="C36" s="117"/>
      <c r="D36" s="200"/>
      <c r="E36" s="201"/>
    </row>
    <row r="37" spans="1:5" x14ac:dyDescent="0.25">
      <c r="A37" s="198"/>
      <c r="B37" s="199"/>
      <c r="C37" s="117"/>
      <c r="D37" s="200"/>
      <c r="E37" s="201"/>
    </row>
    <row r="38" spans="1:5" x14ac:dyDescent="0.25">
      <c r="A38" s="198"/>
      <c r="B38" s="199"/>
      <c r="C38" s="117"/>
      <c r="D38" s="200"/>
      <c r="E38" s="201"/>
    </row>
  </sheetData>
  <mergeCells count="4">
    <mergeCell ref="A1:F1"/>
    <mergeCell ref="A2:F2"/>
    <mergeCell ref="A3:F3"/>
    <mergeCell ref="A4: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000"/>
  <sheetViews>
    <sheetView topLeftCell="A40" workbookViewId="0">
      <selection activeCell="B50" sqref="B50:B51"/>
    </sheetView>
  </sheetViews>
  <sheetFormatPr baseColWidth="10" defaultColWidth="14.42578125" defaultRowHeight="15"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21"/>
      <c r="B1" s="121"/>
      <c r="C1" s="121"/>
      <c r="D1" s="121"/>
      <c r="E1" s="121"/>
      <c r="F1" s="121"/>
      <c r="G1" s="121"/>
      <c r="H1" s="121"/>
      <c r="I1" s="121"/>
      <c r="J1" s="121"/>
      <c r="K1" s="121"/>
      <c r="L1" s="121"/>
      <c r="M1" s="121"/>
      <c r="N1" s="121"/>
      <c r="O1" s="121"/>
      <c r="P1" s="121"/>
      <c r="Q1" s="121"/>
      <c r="R1" s="121"/>
      <c r="S1" s="121"/>
      <c r="T1" s="121"/>
    </row>
    <row r="2" spans="1:20" x14ac:dyDescent="0.25">
      <c r="A2" s="121"/>
      <c r="B2" s="121"/>
      <c r="C2" s="121"/>
      <c r="D2" s="121"/>
      <c r="E2" s="121"/>
      <c r="F2" s="121"/>
      <c r="G2" s="121"/>
      <c r="H2" s="121"/>
      <c r="I2" s="121"/>
      <c r="J2" s="121"/>
      <c r="K2" s="121"/>
      <c r="L2" s="121"/>
      <c r="M2" s="121"/>
      <c r="N2" s="121"/>
      <c r="O2" s="121"/>
      <c r="P2" s="121"/>
      <c r="Q2" s="121"/>
      <c r="R2" s="121"/>
      <c r="S2" s="121"/>
      <c r="T2" s="121"/>
    </row>
    <row r="3" spans="1:20" x14ac:dyDescent="0.25">
      <c r="A3" s="121"/>
      <c r="B3" s="121"/>
      <c r="C3" s="121"/>
      <c r="D3" s="121"/>
      <c r="E3" s="121"/>
      <c r="F3" s="121"/>
      <c r="G3" s="121"/>
      <c r="H3" s="121"/>
      <c r="I3" s="121"/>
      <c r="J3" s="121"/>
      <c r="K3" s="121"/>
      <c r="L3" s="121"/>
      <c r="M3" s="121"/>
      <c r="N3" s="121"/>
      <c r="O3" s="121"/>
      <c r="P3" s="121"/>
      <c r="Q3" s="121"/>
      <c r="R3" s="121"/>
      <c r="S3" s="121"/>
      <c r="T3" s="121"/>
    </row>
    <row r="4" spans="1:20" x14ac:dyDescent="0.25">
      <c r="A4" s="121"/>
      <c r="B4" s="121"/>
      <c r="C4" s="121"/>
      <c r="D4" s="121"/>
      <c r="E4" s="121"/>
      <c r="F4" s="121"/>
      <c r="G4" s="121"/>
      <c r="H4" s="121"/>
      <c r="I4" s="121"/>
      <c r="J4" s="121"/>
      <c r="K4" s="121"/>
      <c r="L4" s="121"/>
      <c r="M4" s="121"/>
      <c r="N4" s="121"/>
      <c r="O4" s="121"/>
      <c r="P4" s="121"/>
      <c r="Q4" s="121"/>
      <c r="R4" s="121"/>
      <c r="S4" s="121"/>
      <c r="T4" s="121"/>
    </row>
    <row r="5" spans="1:20" x14ac:dyDescent="0.25">
      <c r="A5" s="121"/>
      <c r="B5" s="121"/>
      <c r="C5" s="121"/>
      <c r="D5" s="121"/>
      <c r="E5" s="121"/>
      <c r="F5" s="121"/>
      <c r="G5" s="121"/>
      <c r="H5" s="121"/>
      <c r="I5" s="121"/>
      <c r="J5" s="121"/>
      <c r="K5" s="121"/>
      <c r="L5" s="121"/>
      <c r="M5" s="121"/>
      <c r="N5" s="121"/>
      <c r="O5" s="121"/>
      <c r="P5" s="121"/>
      <c r="Q5" s="121"/>
      <c r="R5" s="121"/>
      <c r="S5" s="121"/>
      <c r="T5" s="121"/>
    </row>
    <row r="6" spans="1:20" x14ac:dyDescent="0.25">
      <c r="A6" s="121"/>
      <c r="B6" s="121"/>
      <c r="C6" s="121"/>
      <c r="D6" s="121"/>
      <c r="E6" s="121"/>
      <c r="F6" s="121"/>
      <c r="G6" s="121"/>
      <c r="H6" s="121"/>
      <c r="I6" s="121"/>
      <c r="J6" s="121"/>
      <c r="K6" s="121"/>
      <c r="L6" s="121"/>
      <c r="M6" s="121"/>
      <c r="N6" s="121"/>
      <c r="O6" s="121"/>
      <c r="P6" s="121"/>
      <c r="Q6" s="121"/>
      <c r="R6" s="121"/>
      <c r="S6" s="121"/>
      <c r="T6" s="121"/>
    </row>
    <row r="7" spans="1:20" x14ac:dyDescent="0.25">
      <c r="A7" s="121"/>
      <c r="B7" s="121"/>
      <c r="C7" s="121"/>
      <c r="D7" s="121"/>
      <c r="E7" s="121"/>
      <c r="F7" s="121"/>
      <c r="G7" s="121"/>
      <c r="H7" s="121"/>
      <c r="I7" s="121"/>
      <c r="J7" s="121"/>
      <c r="K7" s="121"/>
      <c r="L7" s="121"/>
      <c r="M7" s="121"/>
      <c r="N7" s="121"/>
      <c r="O7" s="121"/>
      <c r="P7" s="121"/>
      <c r="Q7" s="121"/>
      <c r="R7" s="121"/>
      <c r="S7" s="121"/>
      <c r="T7" s="121"/>
    </row>
    <row r="8" spans="1:20" x14ac:dyDescent="0.25">
      <c r="A8" s="121"/>
      <c r="B8" s="121"/>
      <c r="C8" s="121"/>
      <c r="D8" s="121"/>
      <c r="E8" s="121"/>
      <c r="F8" s="121"/>
      <c r="G8" s="121"/>
      <c r="H8" s="121"/>
      <c r="I8" s="121"/>
      <c r="J8" s="121"/>
      <c r="K8" s="121"/>
      <c r="L8" s="121"/>
      <c r="M8" s="121"/>
      <c r="N8" s="121"/>
      <c r="O8" s="121"/>
      <c r="P8" s="121"/>
      <c r="Q8" s="121"/>
      <c r="R8" s="121"/>
      <c r="S8" s="121"/>
      <c r="T8" s="121"/>
    </row>
    <row r="9" spans="1:20" x14ac:dyDescent="0.25">
      <c r="A9" s="121"/>
      <c r="B9" s="121"/>
      <c r="C9" s="121"/>
      <c r="D9" s="121"/>
      <c r="E9" s="121"/>
      <c r="F9" s="121"/>
      <c r="G9" s="121"/>
      <c r="H9" s="121"/>
      <c r="I9" s="121"/>
      <c r="J9" s="121"/>
      <c r="K9" s="121"/>
      <c r="L9" s="121"/>
      <c r="M9" s="121"/>
      <c r="N9" s="121"/>
      <c r="O9" s="121"/>
      <c r="P9" s="121"/>
      <c r="Q9" s="121"/>
      <c r="R9" s="121"/>
      <c r="S9" s="121"/>
      <c r="T9" s="121"/>
    </row>
    <row r="10" spans="1:20" x14ac:dyDescent="0.25">
      <c r="A10" s="121"/>
      <c r="B10" s="121"/>
      <c r="C10" s="121"/>
      <c r="D10" s="121"/>
      <c r="E10" s="121"/>
      <c r="F10" s="121"/>
      <c r="G10" s="121"/>
      <c r="H10" s="121"/>
      <c r="I10" s="121"/>
      <c r="J10" s="121"/>
      <c r="K10" s="121"/>
      <c r="L10" s="121"/>
      <c r="M10" s="121"/>
      <c r="N10" s="121"/>
      <c r="O10" s="121"/>
      <c r="P10" s="121"/>
      <c r="Q10" s="121"/>
      <c r="R10" s="121"/>
      <c r="S10" s="121"/>
      <c r="T10" s="121"/>
    </row>
    <row r="11" spans="1:20" x14ac:dyDescent="0.25">
      <c r="A11" s="121"/>
      <c r="B11" s="121"/>
      <c r="C11" s="121"/>
      <c r="D11" s="121"/>
      <c r="E11" s="121"/>
      <c r="F11" s="121"/>
      <c r="G11" s="121"/>
      <c r="H11" s="121"/>
      <c r="I11" s="121"/>
      <c r="J11" s="121"/>
      <c r="K11" s="121"/>
      <c r="L11" s="121"/>
      <c r="M11" s="121"/>
      <c r="N11" s="121"/>
      <c r="O11" s="121"/>
      <c r="P11" s="121"/>
      <c r="Q11" s="121"/>
      <c r="R11" s="121"/>
      <c r="S11" s="121"/>
      <c r="T11" s="121"/>
    </row>
    <row r="12" spans="1:20" x14ac:dyDescent="0.25">
      <c r="A12" s="121"/>
      <c r="B12" s="121"/>
      <c r="C12" s="121"/>
      <c r="D12" s="121"/>
      <c r="E12" s="121"/>
      <c r="F12" s="121"/>
      <c r="G12" s="121"/>
      <c r="H12" s="121"/>
      <c r="I12" s="121"/>
      <c r="J12" s="121"/>
      <c r="K12" s="121"/>
      <c r="L12" s="121"/>
      <c r="M12" s="121"/>
      <c r="N12" s="121"/>
      <c r="O12" s="121"/>
      <c r="P12" s="121"/>
      <c r="Q12" s="121"/>
      <c r="R12" s="121"/>
      <c r="S12" s="121"/>
      <c r="T12" s="121"/>
    </row>
    <row r="13" spans="1:20" x14ac:dyDescent="0.25">
      <c r="A13" s="121"/>
      <c r="B13" s="121"/>
      <c r="C13" s="121"/>
      <c r="D13" s="121"/>
      <c r="E13" s="121"/>
      <c r="F13" s="121"/>
      <c r="G13" s="121"/>
      <c r="H13" s="121"/>
      <c r="I13" s="121"/>
      <c r="J13" s="121"/>
      <c r="K13" s="121"/>
      <c r="L13" s="121"/>
      <c r="M13" s="121"/>
      <c r="N13" s="121"/>
      <c r="O13" s="121"/>
      <c r="P13" s="121"/>
      <c r="Q13" s="121"/>
      <c r="R13" s="121"/>
      <c r="S13" s="121"/>
      <c r="T13" s="121"/>
    </row>
    <row r="14" spans="1:20" x14ac:dyDescent="0.25">
      <c r="A14" s="121"/>
      <c r="B14" s="121"/>
      <c r="C14" s="121"/>
      <c r="D14" s="121"/>
      <c r="E14" s="121"/>
      <c r="F14" s="121"/>
      <c r="G14" s="121"/>
      <c r="H14" s="121"/>
      <c r="I14" s="121"/>
      <c r="J14" s="121"/>
      <c r="K14" s="121"/>
      <c r="L14" s="121"/>
      <c r="M14" s="121"/>
      <c r="N14" s="121"/>
      <c r="O14" s="121"/>
      <c r="P14" s="121"/>
      <c r="Q14" s="121"/>
      <c r="R14" s="121"/>
      <c r="S14" s="121"/>
      <c r="T14" s="121"/>
    </row>
    <row r="15" spans="1:20" x14ac:dyDescent="0.25">
      <c r="A15" s="121"/>
      <c r="B15" s="121"/>
      <c r="C15" s="121"/>
      <c r="D15" s="121"/>
      <c r="E15" s="121"/>
      <c r="F15" s="121"/>
      <c r="G15" s="121"/>
      <c r="H15" s="121"/>
      <c r="I15" s="121"/>
      <c r="J15" s="121"/>
      <c r="K15" s="121"/>
      <c r="L15" s="121"/>
      <c r="M15" s="121"/>
      <c r="N15" s="121"/>
      <c r="O15" s="121"/>
      <c r="P15" s="121"/>
      <c r="Q15" s="121"/>
      <c r="R15" s="121"/>
      <c r="S15" s="121"/>
      <c r="T15" s="121"/>
    </row>
    <row r="16" spans="1:20" x14ac:dyDescent="0.25">
      <c r="A16" s="121"/>
      <c r="B16" s="121"/>
      <c r="C16" s="121"/>
      <c r="D16" s="121"/>
      <c r="E16" s="121"/>
      <c r="F16" s="121"/>
      <c r="G16" s="121"/>
      <c r="H16" s="121"/>
      <c r="I16" s="121"/>
      <c r="J16" s="121"/>
      <c r="K16" s="121"/>
      <c r="L16" s="121"/>
      <c r="M16" s="121"/>
      <c r="N16" s="121"/>
      <c r="O16" s="121"/>
      <c r="P16" s="121"/>
      <c r="Q16" s="121"/>
      <c r="R16" s="121"/>
      <c r="S16" s="121"/>
      <c r="T16" s="121"/>
    </row>
    <row r="17" spans="1:20" x14ac:dyDescent="0.25">
      <c r="A17" s="121"/>
      <c r="B17" s="121"/>
      <c r="C17" s="121"/>
      <c r="D17" s="121"/>
      <c r="E17" s="121"/>
      <c r="F17" s="121"/>
      <c r="G17" s="121"/>
      <c r="H17" s="121"/>
      <c r="I17" s="121"/>
      <c r="J17" s="121"/>
      <c r="K17" s="121"/>
      <c r="L17" s="121"/>
      <c r="M17" s="121"/>
      <c r="N17" s="121"/>
      <c r="O17" s="121"/>
      <c r="P17" s="121"/>
      <c r="Q17" s="121"/>
      <c r="R17" s="121"/>
      <c r="S17" s="121"/>
      <c r="T17" s="121"/>
    </row>
    <row r="18" spans="1:20" x14ac:dyDescent="0.25">
      <c r="A18" s="121"/>
      <c r="B18" s="121"/>
      <c r="C18" s="121"/>
      <c r="D18" s="121"/>
      <c r="E18" s="121"/>
      <c r="F18" s="121"/>
      <c r="G18" s="121"/>
      <c r="H18" s="121"/>
      <c r="I18" s="121"/>
      <c r="J18" s="121"/>
      <c r="K18" s="121"/>
      <c r="L18" s="121"/>
      <c r="M18" s="121"/>
      <c r="N18" s="121"/>
      <c r="O18" s="121"/>
      <c r="P18" s="121"/>
      <c r="Q18" s="121"/>
      <c r="R18" s="121"/>
      <c r="S18" s="121"/>
      <c r="T18" s="121"/>
    </row>
    <row r="19" spans="1:20" x14ac:dyDescent="0.25">
      <c r="A19" s="121"/>
      <c r="B19" s="121"/>
      <c r="C19" s="121"/>
      <c r="D19" s="121"/>
      <c r="E19" s="121"/>
      <c r="F19" s="121"/>
      <c r="G19" s="121"/>
      <c r="H19" s="121"/>
      <c r="I19" s="121"/>
      <c r="J19" s="121"/>
      <c r="K19" s="121"/>
      <c r="L19" s="121"/>
      <c r="M19" s="121"/>
      <c r="N19" s="121"/>
      <c r="O19" s="121"/>
      <c r="P19" s="121"/>
      <c r="Q19" s="121"/>
      <c r="R19" s="121"/>
      <c r="S19" s="121"/>
      <c r="T19" s="121"/>
    </row>
    <row r="20" spans="1:20" x14ac:dyDescent="0.25">
      <c r="A20" s="121"/>
      <c r="B20" s="121"/>
      <c r="C20" s="121"/>
      <c r="D20" s="121"/>
      <c r="E20" s="121"/>
      <c r="F20" s="121"/>
      <c r="G20" s="121"/>
      <c r="H20" s="121"/>
      <c r="I20" s="121"/>
      <c r="J20" s="121"/>
      <c r="K20" s="121"/>
      <c r="L20" s="121"/>
      <c r="M20" s="121"/>
      <c r="N20" s="121"/>
      <c r="O20" s="121"/>
      <c r="P20" s="121"/>
      <c r="Q20" s="121"/>
      <c r="R20" s="121"/>
      <c r="S20" s="121"/>
      <c r="T20" s="121"/>
    </row>
    <row r="21" spans="1:20" ht="15.75" customHeight="1" x14ac:dyDescent="0.25">
      <c r="A21" s="121"/>
      <c r="B21" s="121"/>
      <c r="C21" s="121"/>
      <c r="D21" s="121"/>
      <c r="E21" s="121"/>
      <c r="F21" s="121"/>
      <c r="G21" s="121"/>
      <c r="H21" s="121"/>
      <c r="I21" s="121"/>
      <c r="J21" s="121"/>
      <c r="K21" s="121"/>
      <c r="L21" s="121"/>
      <c r="M21" s="121"/>
      <c r="N21" s="121"/>
      <c r="O21" s="121"/>
      <c r="P21" s="121"/>
      <c r="Q21" s="121"/>
      <c r="R21" s="121"/>
      <c r="S21" s="121"/>
      <c r="T21" s="121"/>
    </row>
    <row r="22" spans="1:20" ht="15.75" customHeight="1" x14ac:dyDescent="0.25">
      <c r="A22" s="121"/>
      <c r="B22" s="121"/>
      <c r="C22" s="121"/>
      <c r="D22" s="121"/>
      <c r="E22" s="121"/>
      <c r="F22" s="121"/>
      <c r="G22" s="121"/>
      <c r="H22" s="121"/>
      <c r="I22" s="121"/>
      <c r="J22" s="121"/>
      <c r="K22" s="121"/>
      <c r="L22" s="121"/>
      <c r="M22" s="121"/>
      <c r="N22" s="121"/>
      <c r="O22" s="121"/>
      <c r="P22" s="121"/>
      <c r="Q22" s="121"/>
      <c r="R22" s="121"/>
      <c r="S22" s="121"/>
      <c r="T22" s="121"/>
    </row>
    <row r="23" spans="1:20" ht="15.75" customHeight="1" x14ac:dyDescent="0.25">
      <c r="A23" s="121"/>
      <c r="B23" s="121"/>
      <c r="C23" s="121"/>
      <c r="D23" s="121"/>
      <c r="E23" s="121"/>
      <c r="F23" s="121"/>
      <c r="G23" s="121"/>
      <c r="H23" s="121"/>
      <c r="I23" s="121"/>
      <c r="J23" s="121"/>
      <c r="K23" s="121"/>
      <c r="L23" s="121"/>
      <c r="M23" s="121"/>
      <c r="N23" s="121"/>
      <c r="O23" s="121"/>
      <c r="P23" s="121"/>
      <c r="Q23" s="121"/>
      <c r="R23" s="121"/>
      <c r="S23" s="121"/>
      <c r="T23" s="121"/>
    </row>
    <row r="24" spans="1:20" ht="15.75" customHeight="1" x14ac:dyDescent="0.25">
      <c r="A24" s="121"/>
      <c r="B24" s="121"/>
      <c r="C24" s="121"/>
      <c r="D24" s="121"/>
      <c r="E24" s="121"/>
      <c r="F24" s="121"/>
      <c r="G24" s="121"/>
      <c r="H24" s="121"/>
      <c r="I24" s="121"/>
      <c r="J24" s="121"/>
      <c r="K24" s="121"/>
      <c r="L24" s="121"/>
      <c r="M24" s="121"/>
      <c r="N24" s="121"/>
      <c r="O24" s="121"/>
      <c r="P24" s="121"/>
      <c r="Q24" s="121"/>
      <c r="R24" s="121"/>
      <c r="S24" s="121"/>
      <c r="T24" s="121"/>
    </row>
    <row r="25" spans="1:20" ht="15.75" customHeight="1" x14ac:dyDescent="0.25">
      <c r="A25" s="121"/>
      <c r="B25" s="121"/>
      <c r="C25" s="121"/>
      <c r="D25" s="121"/>
      <c r="E25" s="121"/>
      <c r="F25" s="121"/>
      <c r="G25" s="121"/>
      <c r="H25" s="121"/>
      <c r="I25" s="121"/>
      <c r="J25" s="121"/>
      <c r="K25" s="121"/>
      <c r="L25" s="121"/>
      <c r="M25" s="121"/>
      <c r="N25" s="121"/>
      <c r="O25" s="121"/>
      <c r="P25" s="121"/>
      <c r="Q25" s="121"/>
      <c r="R25" s="121"/>
      <c r="S25" s="121"/>
      <c r="T25" s="121"/>
    </row>
    <row r="26" spans="1:20" ht="15.75" customHeight="1" x14ac:dyDescent="0.25">
      <c r="A26" s="121"/>
      <c r="B26" s="121"/>
      <c r="C26" s="121"/>
      <c r="D26" s="121"/>
      <c r="E26" s="121"/>
      <c r="F26" s="121"/>
      <c r="G26" s="121"/>
      <c r="H26" s="121"/>
      <c r="I26" s="121"/>
      <c r="J26" s="121"/>
      <c r="K26" s="121"/>
      <c r="L26" s="121"/>
      <c r="M26" s="121"/>
      <c r="N26" s="121"/>
      <c r="O26" s="121"/>
      <c r="P26" s="121"/>
      <c r="Q26" s="121"/>
      <c r="R26" s="121"/>
      <c r="S26" s="121"/>
      <c r="T26" s="121"/>
    </row>
    <row r="27" spans="1:20" ht="15.75" customHeight="1" x14ac:dyDescent="0.25">
      <c r="A27" s="121"/>
      <c r="B27" s="121"/>
      <c r="C27" s="121"/>
      <c r="D27" s="121"/>
      <c r="E27" s="121"/>
      <c r="F27" s="121"/>
      <c r="G27" s="121"/>
      <c r="H27" s="121"/>
      <c r="I27" s="121"/>
      <c r="J27" s="121"/>
      <c r="K27" s="121"/>
      <c r="L27" s="121"/>
      <c r="M27" s="121"/>
      <c r="N27" s="121"/>
      <c r="O27" s="121"/>
      <c r="P27" s="121"/>
      <c r="Q27" s="121"/>
      <c r="R27" s="121"/>
      <c r="S27" s="121"/>
      <c r="T27" s="121"/>
    </row>
    <row r="28" spans="1:20" ht="15.75" customHeight="1" x14ac:dyDescent="0.25">
      <c r="A28" s="121"/>
      <c r="B28" s="121"/>
      <c r="C28" s="121"/>
      <c r="D28" s="121"/>
      <c r="E28" s="121"/>
      <c r="F28" s="121"/>
      <c r="G28" s="121"/>
      <c r="H28" s="121"/>
      <c r="I28" s="121"/>
      <c r="J28" s="121"/>
      <c r="K28" s="121"/>
      <c r="L28" s="121"/>
      <c r="M28" s="121"/>
      <c r="N28" s="121"/>
      <c r="O28" s="121"/>
      <c r="P28" s="121"/>
      <c r="Q28" s="121"/>
      <c r="R28" s="121"/>
      <c r="S28" s="121"/>
      <c r="T28" s="121"/>
    </row>
    <row r="29" spans="1:20" ht="15.75" customHeight="1" x14ac:dyDescent="0.25">
      <c r="A29" s="121"/>
      <c r="B29" s="121"/>
      <c r="C29" s="121"/>
      <c r="D29" s="121"/>
      <c r="E29" s="121"/>
      <c r="F29" s="121"/>
      <c r="G29" s="121"/>
      <c r="H29" s="121"/>
      <c r="I29" s="121"/>
      <c r="J29" s="121"/>
      <c r="K29" s="121"/>
      <c r="L29" s="121"/>
      <c r="M29" s="121"/>
      <c r="N29" s="121"/>
      <c r="O29" s="121"/>
      <c r="P29" s="121"/>
      <c r="Q29" s="121"/>
      <c r="R29" s="121"/>
      <c r="S29" s="121"/>
      <c r="T29" s="121"/>
    </row>
    <row r="30" spans="1:20" ht="15.75" customHeight="1" x14ac:dyDescent="0.25">
      <c r="A30" s="121"/>
      <c r="B30" s="121"/>
      <c r="C30" s="121"/>
      <c r="D30" s="121"/>
      <c r="E30" s="121"/>
      <c r="F30" s="121"/>
      <c r="G30" s="121"/>
      <c r="H30" s="121"/>
      <c r="I30" s="121"/>
      <c r="J30" s="121"/>
      <c r="K30" s="121"/>
      <c r="L30" s="121"/>
      <c r="M30" s="121"/>
      <c r="N30" s="121"/>
      <c r="O30" s="121"/>
      <c r="P30" s="121"/>
      <c r="Q30" s="121"/>
      <c r="R30" s="121"/>
      <c r="S30" s="121"/>
      <c r="T30" s="121"/>
    </row>
    <row r="31" spans="1:20" ht="15.75" customHeight="1" x14ac:dyDescent="0.25">
      <c r="A31" s="121"/>
      <c r="B31" s="121"/>
      <c r="C31" s="121"/>
      <c r="D31" s="121"/>
      <c r="E31" s="121"/>
      <c r="F31" s="121"/>
      <c r="G31" s="121"/>
      <c r="H31" s="121"/>
      <c r="I31" s="121"/>
      <c r="J31" s="121"/>
      <c r="K31" s="121"/>
      <c r="L31" s="121"/>
      <c r="M31" s="121"/>
      <c r="N31" s="121"/>
      <c r="O31" s="121"/>
      <c r="P31" s="121"/>
      <c r="Q31" s="121"/>
      <c r="R31" s="121"/>
      <c r="S31" s="121"/>
      <c r="T31" s="121"/>
    </row>
    <row r="32" spans="1:20" ht="15.75" customHeight="1" x14ac:dyDescent="0.25">
      <c r="A32" s="121"/>
      <c r="B32" s="121"/>
      <c r="C32" s="121"/>
      <c r="D32" s="121"/>
      <c r="E32" s="121"/>
      <c r="F32" s="121"/>
      <c r="G32" s="121"/>
      <c r="H32" s="121"/>
      <c r="I32" s="121"/>
      <c r="J32" s="121"/>
      <c r="K32" s="121"/>
      <c r="L32" s="121"/>
      <c r="M32" s="121"/>
      <c r="N32" s="121"/>
      <c r="O32" s="121"/>
      <c r="P32" s="121"/>
      <c r="Q32" s="121"/>
      <c r="R32" s="121"/>
      <c r="S32" s="121"/>
      <c r="T32" s="121"/>
    </row>
    <row r="33" spans="1:20" ht="15.75" customHeight="1" x14ac:dyDescent="0.25">
      <c r="A33" s="121"/>
      <c r="B33" s="121"/>
      <c r="C33" s="121"/>
      <c r="D33" s="121"/>
      <c r="E33" s="121"/>
      <c r="F33" s="121"/>
      <c r="G33" s="121"/>
      <c r="H33" s="121"/>
      <c r="I33" s="121"/>
      <c r="J33" s="121"/>
      <c r="K33" s="121"/>
      <c r="L33" s="121"/>
      <c r="M33" s="121"/>
      <c r="N33" s="121"/>
      <c r="O33" s="121"/>
      <c r="P33" s="121"/>
      <c r="Q33" s="121"/>
      <c r="R33" s="121"/>
      <c r="S33" s="121"/>
      <c r="T33" s="121"/>
    </row>
    <row r="34" spans="1:20" ht="15.75" customHeight="1" x14ac:dyDescent="0.25">
      <c r="A34" s="121"/>
      <c r="B34" s="121"/>
      <c r="C34" s="121"/>
      <c r="D34" s="121"/>
      <c r="E34" s="121"/>
      <c r="F34" s="121"/>
      <c r="G34" s="121"/>
      <c r="H34" s="121"/>
      <c r="I34" s="121"/>
      <c r="J34" s="121"/>
      <c r="K34" s="121"/>
      <c r="L34" s="121"/>
      <c r="M34" s="121"/>
      <c r="N34" s="121"/>
      <c r="O34" s="121"/>
      <c r="P34" s="121"/>
      <c r="Q34" s="121"/>
      <c r="R34" s="121"/>
      <c r="S34" s="121"/>
      <c r="T34" s="121"/>
    </row>
    <row r="35" spans="1:20" ht="15.75" customHeight="1" x14ac:dyDescent="0.25">
      <c r="A35" s="121"/>
      <c r="B35" s="121"/>
      <c r="C35" s="121"/>
      <c r="D35" s="121"/>
      <c r="E35" s="121"/>
      <c r="F35" s="121"/>
      <c r="G35" s="121"/>
      <c r="H35" s="121"/>
      <c r="I35" s="121"/>
      <c r="J35" s="121"/>
      <c r="K35" s="121"/>
      <c r="L35" s="121"/>
      <c r="M35" s="121"/>
      <c r="N35" s="121"/>
      <c r="O35" s="121"/>
      <c r="P35" s="121"/>
      <c r="Q35" s="121"/>
      <c r="R35" s="121"/>
      <c r="S35" s="121"/>
      <c r="T35" s="121"/>
    </row>
    <row r="36" spans="1:20" ht="15.75" customHeight="1" x14ac:dyDescent="0.25">
      <c r="A36" s="121"/>
      <c r="B36" s="121"/>
      <c r="C36" s="121"/>
      <c r="D36" s="121"/>
      <c r="E36" s="121"/>
      <c r="F36" s="121"/>
      <c r="G36" s="121"/>
      <c r="H36" s="121"/>
      <c r="I36" s="121"/>
      <c r="J36" s="121"/>
      <c r="K36" s="121"/>
      <c r="L36" s="121"/>
      <c r="M36" s="121"/>
      <c r="N36" s="121"/>
      <c r="O36" s="121"/>
      <c r="P36" s="121"/>
      <c r="Q36" s="121"/>
      <c r="R36" s="121"/>
      <c r="S36" s="121"/>
      <c r="T36" s="121"/>
    </row>
    <row r="37" spans="1:20" ht="15.75" customHeight="1" x14ac:dyDescent="0.25">
      <c r="A37" s="121"/>
      <c r="B37" s="121"/>
      <c r="C37" s="121"/>
      <c r="D37" s="121"/>
      <c r="E37" s="121"/>
      <c r="F37" s="121"/>
      <c r="G37" s="121"/>
      <c r="H37" s="121"/>
      <c r="I37" s="121"/>
      <c r="J37" s="121"/>
      <c r="K37" s="121"/>
      <c r="L37" s="121"/>
      <c r="M37" s="121"/>
      <c r="N37" s="121"/>
      <c r="O37" s="121"/>
      <c r="P37" s="121"/>
      <c r="Q37" s="121"/>
      <c r="R37" s="121"/>
      <c r="S37" s="121"/>
      <c r="T37" s="121"/>
    </row>
    <row r="38" spans="1:20" ht="15.75" customHeight="1" x14ac:dyDescent="0.25">
      <c r="A38" s="121"/>
      <c r="B38" s="121"/>
      <c r="C38" s="121"/>
      <c r="D38" s="121"/>
      <c r="E38" s="121"/>
      <c r="F38" s="121"/>
      <c r="G38" s="121"/>
      <c r="H38" s="121"/>
      <c r="I38" s="121"/>
      <c r="J38" s="121"/>
      <c r="K38" s="121"/>
      <c r="L38" s="121"/>
      <c r="M38" s="121"/>
      <c r="N38" s="121"/>
      <c r="O38" s="121"/>
      <c r="P38" s="121"/>
      <c r="Q38" s="121"/>
      <c r="R38" s="121"/>
      <c r="S38" s="121"/>
      <c r="T38" s="121"/>
    </row>
    <row r="39" spans="1:20" ht="15.75" customHeight="1" x14ac:dyDescent="0.25">
      <c r="A39" s="121"/>
      <c r="B39" s="121"/>
      <c r="C39" s="121"/>
      <c r="D39" s="121"/>
      <c r="E39" s="121"/>
      <c r="F39" s="121"/>
      <c r="G39" s="121"/>
      <c r="H39" s="121"/>
      <c r="I39" s="121"/>
      <c r="J39" s="121"/>
      <c r="K39" s="121"/>
      <c r="L39" s="121"/>
      <c r="M39" s="121"/>
      <c r="N39" s="121"/>
      <c r="O39" s="121"/>
      <c r="P39" s="121"/>
      <c r="Q39" s="121"/>
      <c r="R39" s="121"/>
      <c r="S39" s="121"/>
      <c r="T39" s="121"/>
    </row>
    <row r="40" spans="1:20" ht="15.75" customHeight="1" x14ac:dyDescent="0.25">
      <c r="A40" s="121"/>
      <c r="B40" s="121"/>
      <c r="C40" s="121"/>
      <c r="D40" s="121"/>
      <c r="E40" s="121"/>
      <c r="F40" s="121"/>
      <c r="G40" s="121"/>
      <c r="H40" s="121"/>
      <c r="I40" s="121"/>
      <c r="J40" s="121"/>
      <c r="K40" s="121"/>
      <c r="L40" s="121"/>
      <c r="M40" s="121"/>
      <c r="N40" s="121"/>
      <c r="O40" s="121"/>
      <c r="P40" s="121"/>
      <c r="Q40" s="121"/>
      <c r="R40" s="121"/>
      <c r="S40" s="121"/>
      <c r="T40" s="121"/>
    </row>
    <row r="41" spans="1:20" ht="15.75" customHeight="1" x14ac:dyDescent="0.25">
      <c r="A41" s="121"/>
      <c r="B41" s="121"/>
      <c r="C41" s="121"/>
      <c r="D41" s="121"/>
      <c r="E41" s="121"/>
      <c r="F41" s="121"/>
      <c r="G41" s="121"/>
      <c r="H41" s="121"/>
      <c r="I41" s="121"/>
      <c r="J41" s="121"/>
      <c r="K41" s="121"/>
      <c r="L41" s="121"/>
      <c r="M41" s="121"/>
      <c r="N41" s="121"/>
      <c r="O41" s="121"/>
      <c r="P41" s="121"/>
      <c r="Q41" s="121"/>
      <c r="R41" s="121"/>
      <c r="S41" s="121"/>
      <c r="T41" s="121"/>
    </row>
    <row r="42" spans="1:20" ht="15.75" customHeight="1" x14ac:dyDescent="0.25">
      <c r="A42" s="121"/>
      <c r="B42" s="121"/>
      <c r="C42" s="121"/>
      <c r="D42" s="121"/>
      <c r="E42" s="121"/>
      <c r="F42" s="121"/>
      <c r="G42" s="121"/>
      <c r="H42" s="121"/>
      <c r="I42" s="121"/>
      <c r="J42" s="121"/>
      <c r="K42" s="121"/>
      <c r="L42" s="121"/>
      <c r="M42" s="121"/>
      <c r="N42" s="121"/>
      <c r="O42" s="121"/>
      <c r="P42" s="121"/>
      <c r="Q42" s="121"/>
      <c r="R42" s="121"/>
      <c r="S42" s="121"/>
      <c r="T42" s="121"/>
    </row>
    <row r="43" spans="1:20" ht="15.75" customHeight="1" x14ac:dyDescent="0.25">
      <c r="A43" s="121"/>
      <c r="B43" s="121"/>
      <c r="C43" s="121"/>
      <c r="D43" s="121"/>
      <c r="E43" s="121"/>
      <c r="F43" s="121"/>
      <c r="G43" s="121"/>
      <c r="H43" s="121"/>
      <c r="I43" s="121"/>
      <c r="J43" s="121"/>
      <c r="K43" s="121"/>
      <c r="L43" s="121"/>
      <c r="M43" s="121"/>
      <c r="N43" s="121"/>
      <c r="O43" s="121"/>
      <c r="P43" s="121"/>
      <c r="Q43" s="121"/>
      <c r="R43" s="121"/>
      <c r="S43" s="121"/>
      <c r="T43" s="121"/>
    </row>
    <row r="44" spans="1:20" ht="15.75" customHeight="1" x14ac:dyDescent="0.25">
      <c r="A44" s="121"/>
      <c r="B44" s="121"/>
      <c r="C44" s="121"/>
      <c r="D44" s="121"/>
      <c r="E44" s="121"/>
      <c r="F44" s="121"/>
      <c r="G44" s="121"/>
      <c r="H44" s="121"/>
      <c r="I44" s="121"/>
      <c r="J44" s="121"/>
      <c r="K44" s="121"/>
      <c r="L44" s="121"/>
      <c r="M44" s="121"/>
      <c r="N44" s="121"/>
      <c r="O44" s="121"/>
      <c r="P44" s="121"/>
      <c r="Q44" s="121"/>
      <c r="R44" s="121"/>
      <c r="S44" s="121"/>
      <c r="T44" s="121"/>
    </row>
    <row r="45" spans="1:20" ht="15.75" customHeight="1" x14ac:dyDescent="0.25">
      <c r="A45" s="121"/>
      <c r="B45" s="121"/>
      <c r="C45" s="121"/>
      <c r="D45" s="121"/>
      <c r="E45" s="121"/>
      <c r="F45" s="121"/>
      <c r="G45" s="121"/>
      <c r="H45" s="121"/>
      <c r="I45" s="121"/>
      <c r="J45" s="121"/>
      <c r="K45" s="121"/>
      <c r="L45" s="121"/>
      <c r="M45" s="121"/>
      <c r="N45" s="121"/>
      <c r="O45" s="121"/>
      <c r="P45" s="121"/>
      <c r="Q45" s="121"/>
      <c r="R45" s="121"/>
      <c r="S45" s="121"/>
      <c r="T45" s="121"/>
    </row>
    <row r="46" spans="1:20" ht="15.75" customHeight="1" x14ac:dyDescent="0.25">
      <c r="A46" s="121"/>
      <c r="B46" s="121"/>
      <c r="C46" s="121"/>
      <c r="D46" s="121"/>
      <c r="E46" s="121"/>
      <c r="F46" s="121"/>
      <c r="G46" s="121"/>
      <c r="H46" s="121"/>
      <c r="I46" s="121"/>
      <c r="J46" s="121"/>
      <c r="K46" s="121"/>
      <c r="L46" s="121"/>
      <c r="M46" s="121"/>
      <c r="N46" s="121"/>
      <c r="O46" s="121"/>
      <c r="P46" s="121"/>
      <c r="Q46" s="121"/>
      <c r="R46" s="121"/>
      <c r="S46" s="121"/>
      <c r="T46" s="121"/>
    </row>
    <row r="47" spans="1:20" ht="15.75" customHeight="1" x14ac:dyDescent="0.25">
      <c r="A47" s="121"/>
      <c r="B47" s="121"/>
      <c r="C47" s="121"/>
      <c r="D47" s="121"/>
      <c r="E47" s="121"/>
      <c r="F47" s="121"/>
      <c r="G47" s="121"/>
      <c r="H47" s="121"/>
      <c r="I47" s="121"/>
      <c r="J47" s="121"/>
      <c r="K47" s="121"/>
      <c r="L47" s="121"/>
      <c r="M47" s="121"/>
      <c r="N47" s="121"/>
      <c r="O47" s="121"/>
      <c r="P47" s="121"/>
      <c r="Q47" s="121"/>
      <c r="R47" s="121"/>
      <c r="S47" s="121"/>
      <c r="T47" s="121"/>
    </row>
    <row r="48" spans="1:20" ht="15.75" customHeight="1" x14ac:dyDescent="0.25">
      <c r="A48" s="121"/>
      <c r="B48" s="121"/>
      <c r="C48" s="121"/>
      <c r="D48" s="121"/>
      <c r="E48" s="121"/>
      <c r="F48" s="121"/>
      <c r="G48" s="121"/>
      <c r="H48" s="121"/>
      <c r="I48" s="121"/>
      <c r="J48" s="121"/>
      <c r="K48" s="121"/>
      <c r="L48" s="121"/>
      <c r="M48" s="121"/>
      <c r="N48" s="121"/>
      <c r="O48" s="121"/>
      <c r="P48" s="121"/>
      <c r="Q48" s="121"/>
      <c r="R48" s="121"/>
      <c r="S48" s="121"/>
      <c r="T48" s="121"/>
    </row>
    <row r="49" spans="1:20" ht="15.75" customHeight="1" x14ac:dyDescent="0.25">
      <c r="A49" s="121"/>
      <c r="B49" s="122" t="s">
        <v>679</v>
      </c>
      <c r="C49" s="122" t="s">
        <v>680</v>
      </c>
      <c r="D49" s="122" t="s">
        <v>681</v>
      </c>
      <c r="E49" s="121"/>
      <c r="F49" s="123" t="s">
        <v>682</v>
      </c>
      <c r="G49" s="124" t="s">
        <v>683</v>
      </c>
      <c r="H49" s="125"/>
      <c r="I49" s="125"/>
      <c r="J49" s="125"/>
      <c r="K49" s="125"/>
      <c r="L49" s="125"/>
      <c r="M49" s="125"/>
      <c r="N49" s="125"/>
      <c r="O49" s="125"/>
      <c r="P49" s="126"/>
      <c r="Q49" s="121"/>
      <c r="R49" s="121"/>
      <c r="S49" s="121"/>
      <c r="T49" s="121"/>
    </row>
    <row r="50" spans="1:20" ht="15.75" customHeight="1" x14ac:dyDescent="0.25">
      <c r="A50" s="121"/>
      <c r="B50" s="474" t="s">
        <v>684</v>
      </c>
      <c r="C50" s="127" t="s">
        <v>685</v>
      </c>
      <c r="D50" s="128">
        <v>15</v>
      </c>
      <c r="E50" s="121"/>
      <c r="F50" s="129" t="s">
        <v>58</v>
      </c>
      <c r="G50" s="124" t="s">
        <v>686</v>
      </c>
      <c r="H50" s="125"/>
      <c r="I50" s="125"/>
      <c r="J50" s="125"/>
      <c r="K50" s="125"/>
      <c r="L50" s="125"/>
      <c r="M50" s="125"/>
      <c r="N50" s="125"/>
      <c r="O50" s="125"/>
      <c r="P50" s="126"/>
      <c r="Q50" s="121"/>
      <c r="R50" s="121"/>
      <c r="S50" s="121"/>
      <c r="T50" s="121"/>
    </row>
    <row r="51" spans="1:20" ht="15.75" customHeight="1" thickBot="1" x14ac:dyDescent="0.3">
      <c r="A51" s="121"/>
      <c r="B51" s="474"/>
      <c r="C51" s="130" t="s">
        <v>687</v>
      </c>
      <c r="D51" s="128">
        <v>0</v>
      </c>
      <c r="E51" s="121"/>
      <c r="F51" s="131" t="s">
        <v>688</v>
      </c>
      <c r="G51" s="124" t="s">
        <v>689</v>
      </c>
      <c r="H51" s="125"/>
      <c r="I51" s="125"/>
      <c r="J51" s="125"/>
      <c r="K51" s="125"/>
      <c r="L51" s="125"/>
      <c r="M51" s="125"/>
      <c r="N51" s="125"/>
      <c r="O51" s="125"/>
      <c r="P51" s="126"/>
      <c r="Q51" s="121"/>
      <c r="R51" s="121"/>
      <c r="S51" s="121"/>
      <c r="T51" s="121"/>
    </row>
    <row r="52" spans="1:20" ht="15.75" customHeight="1" x14ac:dyDescent="0.25">
      <c r="A52" s="121"/>
      <c r="B52" s="474" t="s">
        <v>690</v>
      </c>
      <c r="C52" s="127" t="s">
        <v>691</v>
      </c>
      <c r="D52" s="128">
        <v>15</v>
      </c>
      <c r="E52" s="121"/>
      <c r="F52" s="121"/>
      <c r="G52" s="121"/>
      <c r="H52" s="121"/>
      <c r="I52" s="121"/>
      <c r="J52" s="121"/>
      <c r="K52" s="121"/>
      <c r="L52" s="121"/>
      <c r="M52" s="121"/>
      <c r="N52" s="121"/>
      <c r="O52" s="121"/>
      <c r="P52" s="121"/>
      <c r="Q52" s="121"/>
      <c r="R52" s="121"/>
      <c r="S52" s="121"/>
      <c r="T52" s="121"/>
    </row>
    <row r="53" spans="1:20" ht="15.75" customHeight="1" x14ac:dyDescent="0.25">
      <c r="A53" s="121"/>
      <c r="B53" s="474"/>
      <c r="C53" s="130" t="s">
        <v>692</v>
      </c>
      <c r="D53" s="128">
        <v>0</v>
      </c>
      <c r="E53" s="121"/>
      <c r="F53" s="121"/>
      <c r="G53" s="121"/>
      <c r="H53" s="121"/>
      <c r="I53" s="121"/>
      <c r="J53" s="121"/>
      <c r="K53" s="121"/>
      <c r="L53" s="121"/>
      <c r="M53" s="121"/>
      <c r="N53" s="121"/>
      <c r="O53" s="121"/>
      <c r="P53" s="121"/>
      <c r="Q53" s="121"/>
      <c r="R53" s="121"/>
      <c r="S53" s="121"/>
      <c r="T53" s="121"/>
    </row>
    <row r="54" spans="1:20" ht="15.75" customHeight="1" x14ac:dyDescent="0.25">
      <c r="A54" s="121"/>
      <c r="B54" s="474" t="s">
        <v>693</v>
      </c>
      <c r="C54" s="127" t="s">
        <v>694</v>
      </c>
      <c r="D54" s="128">
        <v>15</v>
      </c>
      <c r="E54" s="121"/>
      <c r="F54" s="121"/>
      <c r="G54" s="121"/>
      <c r="H54" s="121"/>
      <c r="I54" s="121"/>
      <c r="J54" s="121"/>
      <c r="K54" s="121"/>
      <c r="L54" s="121"/>
      <c r="M54" s="121"/>
      <c r="N54" s="121"/>
      <c r="O54" s="121"/>
      <c r="P54" s="121"/>
      <c r="Q54" s="121"/>
      <c r="R54" s="121"/>
      <c r="S54" s="121"/>
      <c r="T54" s="121"/>
    </row>
    <row r="55" spans="1:20" ht="15.75" customHeight="1" x14ac:dyDescent="0.25">
      <c r="A55" s="121"/>
      <c r="B55" s="474"/>
      <c r="C55" s="130" t="s">
        <v>695</v>
      </c>
      <c r="D55" s="128">
        <v>0</v>
      </c>
      <c r="E55" s="121"/>
      <c r="F55" s="121"/>
      <c r="G55" s="121"/>
      <c r="H55" s="121"/>
      <c r="I55" s="121"/>
      <c r="J55" s="121"/>
      <c r="K55" s="121"/>
      <c r="L55" s="121"/>
      <c r="M55" s="121"/>
      <c r="N55" s="121"/>
      <c r="O55" s="121"/>
      <c r="P55" s="121"/>
      <c r="Q55" s="121"/>
      <c r="R55" s="121"/>
      <c r="S55" s="121"/>
      <c r="T55" s="121"/>
    </row>
    <row r="56" spans="1:20" ht="15.75" customHeight="1" x14ac:dyDescent="0.25">
      <c r="A56" s="121"/>
      <c r="B56" s="474" t="s">
        <v>696</v>
      </c>
      <c r="C56" s="127" t="s">
        <v>697</v>
      </c>
      <c r="D56" s="128">
        <v>15</v>
      </c>
      <c r="E56" s="121"/>
      <c r="F56" s="121"/>
      <c r="G56" s="121"/>
      <c r="H56" s="121"/>
      <c r="I56" s="121"/>
      <c r="J56" s="121"/>
      <c r="K56" s="121"/>
      <c r="L56" s="121"/>
      <c r="M56" s="121"/>
      <c r="N56" s="121"/>
      <c r="O56" s="121"/>
      <c r="P56" s="121"/>
      <c r="Q56" s="121"/>
      <c r="R56" s="121"/>
      <c r="S56" s="121"/>
      <c r="T56" s="121"/>
    </row>
    <row r="57" spans="1:20" ht="15.75" customHeight="1" x14ac:dyDescent="0.25">
      <c r="A57" s="121"/>
      <c r="B57" s="474"/>
      <c r="C57" s="130" t="s">
        <v>698</v>
      </c>
      <c r="D57" s="128">
        <v>10</v>
      </c>
      <c r="E57" s="121"/>
      <c r="F57" s="121"/>
      <c r="G57" s="121"/>
      <c r="H57" s="121"/>
      <c r="I57" s="121"/>
      <c r="J57" s="121"/>
      <c r="K57" s="121"/>
      <c r="L57" s="121"/>
      <c r="M57" s="121"/>
      <c r="N57" s="121"/>
      <c r="O57" s="121"/>
      <c r="P57" s="121"/>
      <c r="Q57" s="121"/>
      <c r="R57" s="121"/>
      <c r="S57" s="121"/>
      <c r="T57" s="121"/>
    </row>
    <row r="58" spans="1:20" ht="15.75" customHeight="1" x14ac:dyDescent="0.25">
      <c r="A58" s="121"/>
      <c r="B58" s="474"/>
      <c r="C58" s="130" t="s">
        <v>699</v>
      </c>
      <c r="D58" s="128">
        <v>0</v>
      </c>
      <c r="E58" s="121"/>
      <c r="F58" s="121"/>
      <c r="G58" s="121"/>
      <c r="H58" s="121"/>
      <c r="I58" s="121"/>
      <c r="J58" s="121"/>
      <c r="K58" s="121"/>
      <c r="L58" s="121"/>
      <c r="M58" s="121"/>
      <c r="N58" s="121"/>
      <c r="O58" s="121"/>
      <c r="P58" s="121"/>
      <c r="Q58" s="121"/>
      <c r="R58" s="121"/>
      <c r="S58" s="121"/>
      <c r="T58" s="121"/>
    </row>
    <row r="59" spans="1:20" ht="15.75" customHeight="1" x14ac:dyDescent="0.25">
      <c r="A59" s="121"/>
      <c r="B59" s="474" t="s">
        <v>700</v>
      </c>
      <c r="C59" s="127" t="s">
        <v>701</v>
      </c>
      <c r="D59" s="128">
        <v>15</v>
      </c>
      <c r="E59" s="121"/>
      <c r="F59" s="121"/>
      <c r="G59" s="121"/>
      <c r="H59" s="121"/>
      <c r="I59" s="121"/>
      <c r="J59" s="121"/>
      <c r="K59" s="121"/>
      <c r="L59" s="121"/>
      <c r="M59" s="121"/>
      <c r="N59" s="121"/>
      <c r="O59" s="121"/>
      <c r="P59" s="121"/>
      <c r="Q59" s="121"/>
      <c r="R59" s="121"/>
      <c r="S59" s="121"/>
      <c r="T59" s="121"/>
    </row>
    <row r="60" spans="1:20" ht="15.75" customHeight="1" x14ac:dyDescent="0.25">
      <c r="A60" s="121"/>
      <c r="B60" s="474"/>
      <c r="C60" s="130" t="s">
        <v>702</v>
      </c>
      <c r="D60" s="128">
        <v>0</v>
      </c>
      <c r="E60" s="121"/>
      <c r="F60" s="121"/>
      <c r="G60" s="121"/>
      <c r="H60" s="121"/>
      <c r="I60" s="121"/>
      <c r="J60" s="121"/>
      <c r="K60" s="121"/>
      <c r="L60" s="121"/>
      <c r="M60" s="121"/>
      <c r="N60" s="121"/>
      <c r="O60" s="121"/>
      <c r="P60" s="121"/>
      <c r="Q60" s="121"/>
      <c r="R60" s="121"/>
      <c r="S60" s="121"/>
      <c r="T60" s="121"/>
    </row>
    <row r="61" spans="1:20" ht="15.75" customHeight="1" x14ac:dyDescent="0.25">
      <c r="A61" s="121"/>
      <c r="B61" s="474" t="s">
        <v>703</v>
      </c>
      <c r="C61" s="127" t="s">
        <v>704</v>
      </c>
      <c r="D61" s="128">
        <v>15</v>
      </c>
      <c r="E61" s="121"/>
      <c r="F61" s="121"/>
      <c r="G61" s="121"/>
      <c r="H61" s="121"/>
      <c r="I61" s="121"/>
      <c r="J61" s="121"/>
      <c r="K61" s="121"/>
      <c r="L61" s="121"/>
      <c r="M61" s="121"/>
      <c r="N61" s="121"/>
      <c r="O61" s="121"/>
      <c r="P61" s="121"/>
      <c r="Q61" s="121"/>
      <c r="R61" s="121"/>
      <c r="S61" s="121"/>
      <c r="T61" s="121"/>
    </row>
    <row r="62" spans="1:20" ht="15.75" customHeight="1" x14ac:dyDescent="0.25">
      <c r="A62" s="121"/>
      <c r="B62" s="474"/>
      <c r="C62" s="130" t="s">
        <v>705</v>
      </c>
      <c r="D62" s="128">
        <v>0</v>
      </c>
      <c r="E62" s="121"/>
      <c r="F62" s="121"/>
      <c r="G62" s="121"/>
      <c r="H62" s="121"/>
      <c r="I62" s="121"/>
      <c r="J62" s="121"/>
      <c r="K62" s="121"/>
      <c r="L62" s="121"/>
      <c r="M62" s="121"/>
      <c r="N62" s="121"/>
      <c r="O62" s="121"/>
      <c r="P62" s="121"/>
      <c r="Q62" s="121"/>
      <c r="R62" s="121"/>
      <c r="S62" s="121"/>
      <c r="T62" s="121"/>
    </row>
    <row r="63" spans="1:20" ht="15.75" customHeight="1" x14ac:dyDescent="0.25">
      <c r="A63" s="121"/>
      <c r="B63" s="474" t="s">
        <v>706</v>
      </c>
      <c r="C63" s="127" t="s">
        <v>707</v>
      </c>
      <c r="D63" s="128">
        <v>10</v>
      </c>
      <c r="E63" s="121"/>
      <c r="F63" s="121"/>
      <c r="G63" s="121"/>
      <c r="H63" s="121"/>
      <c r="I63" s="121"/>
      <c r="J63" s="121"/>
      <c r="K63" s="121"/>
      <c r="L63" s="121"/>
      <c r="M63" s="121"/>
      <c r="N63" s="121"/>
      <c r="O63" s="121"/>
      <c r="P63" s="121"/>
      <c r="Q63" s="121"/>
      <c r="R63" s="121"/>
      <c r="S63" s="121"/>
      <c r="T63" s="121"/>
    </row>
    <row r="64" spans="1:20" ht="15.75" customHeight="1" x14ac:dyDescent="0.25">
      <c r="A64" s="121"/>
      <c r="B64" s="474"/>
      <c r="C64" s="130" t="s">
        <v>708</v>
      </c>
      <c r="D64" s="128">
        <v>5</v>
      </c>
      <c r="E64" s="121"/>
      <c r="F64" s="121"/>
      <c r="G64" s="121"/>
      <c r="H64" s="121"/>
      <c r="I64" s="121"/>
      <c r="J64" s="121"/>
      <c r="K64" s="121"/>
      <c r="L64" s="121"/>
      <c r="M64" s="121"/>
      <c r="N64" s="121"/>
      <c r="O64" s="121"/>
      <c r="P64" s="121"/>
      <c r="Q64" s="121"/>
      <c r="R64" s="121"/>
      <c r="S64" s="121"/>
      <c r="T64" s="121"/>
    </row>
    <row r="65" spans="1:20" ht="15.75" customHeight="1" x14ac:dyDescent="0.25">
      <c r="A65" s="121"/>
      <c r="B65" s="474"/>
      <c r="C65" s="130" t="s">
        <v>709</v>
      </c>
      <c r="D65" s="128">
        <v>0</v>
      </c>
      <c r="E65" s="121"/>
      <c r="F65" s="121"/>
      <c r="G65" s="121"/>
      <c r="H65" s="121"/>
      <c r="I65" s="121"/>
      <c r="J65" s="121"/>
      <c r="K65" s="121"/>
      <c r="L65" s="121"/>
      <c r="M65" s="121"/>
      <c r="N65" s="121"/>
      <c r="O65" s="121"/>
      <c r="P65" s="121"/>
      <c r="Q65" s="121"/>
      <c r="R65" s="121"/>
      <c r="S65" s="121"/>
      <c r="T65" s="121"/>
    </row>
    <row r="66" spans="1:20" ht="15.75" customHeight="1" x14ac:dyDescent="0.25">
      <c r="A66" s="121"/>
      <c r="B66" s="121"/>
      <c r="C66" s="121"/>
      <c r="D66" s="121"/>
      <c r="E66" s="121"/>
      <c r="F66" s="121"/>
      <c r="G66" s="121"/>
      <c r="H66" s="121"/>
      <c r="I66" s="121"/>
      <c r="J66" s="121"/>
      <c r="K66" s="121"/>
      <c r="L66" s="121"/>
      <c r="M66" s="121"/>
      <c r="N66" s="121"/>
      <c r="O66" s="121"/>
      <c r="P66" s="121"/>
      <c r="Q66" s="121"/>
      <c r="R66" s="121"/>
      <c r="S66" s="121"/>
      <c r="T66" s="121"/>
    </row>
    <row r="67" spans="1:20" ht="15.75" customHeight="1" x14ac:dyDescent="0.25">
      <c r="A67" s="121"/>
      <c r="B67" s="121"/>
      <c r="C67" s="121"/>
      <c r="D67" s="121">
        <f>+D50+D52+D54+D56+D59+D61+D63</f>
        <v>100</v>
      </c>
      <c r="E67" s="121"/>
      <c r="F67" s="121"/>
      <c r="G67" s="121"/>
      <c r="H67" s="121"/>
      <c r="I67" s="121"/>
      <c r="J67" s="121"/>
      <c r="K67" s="121"/>
      <c r="L67" s="121"/>
      <c r="M67" s="121"/>
      <c r="N67" s="121"/>
      <c r="O67" s="121"/>
      <c r="P67" s="121"/>
      <c r="Q67" s="121"/>
      <c r="R67" s="121"/>
      <c r="S67" s="121"/>
      <c r="T67" s="121"/>
    </row>
    <row r="68" spans="1:20" ht="15.75" customHeight="1" x14ac:dyDescent="0.25">
      <c r="A68" s="121"/>
      <c r="B68" s="121"/>
      <c r="C68" s="121"/>
      <c r="D68" s="121"/>
      <c r="E68" s="121"/>
      <c r="F68" s="121"/>
      <c r="G68" s="121"/>
      <c r="H68" s="121"/>
      <c r="I68" s="121"/>
      <c r="J68" s="121"/>
      <c r="K68" s="121"/>
      <c r="L68" s="121"/>
      <c r="M68" s="121"/>
      <c r="N68" s="121"/>
      <c r="O68" s="121"/>
      <c r="P68" s="121"/>
      <c r="Q68" s="121"/>
      <c r="R68" s="121"/>
      <c r="S68" s="121"/>
      <c r="T68" s="121"/>
    </row>
    <row r="69" spans="1:20" ht="15.75" customHeight="1" x14ac:dyDescent="0.25">
      <c r="A69" s="121"/>
      <c r="B69" s="121"/>
      <c r="C69" s="121"/>
      <c r="D69" s="121"/>
      <c r="E69" s="121"/>
      <c r="F69" s="121"/>
      <c r="G69" s="121"/>
      <c r="H69" s="121"/>
      <c r="I69" s="121"/>
      <c r="J69" s="121"/>
      <c r="K69" s="121"/>
      <c r="L69" s="121"/>
      <c r="M69" s="121"/>
      <c r="N69" s="121"/>
      <c r="O69" s="121"/>
      <c r="P69" s="121"/>
      <c r="Q69" s="121"/>
      <c r="R69" s="121"/>
      <c r="S69" s="121"/>
      <c r="T69" s="121"/>
    </row>
    <row r="70" spans="1:20" ht="15.75" customHeight="1" x14ac:dyDescent="0.25">
      <c r="A70" s="121"/>
      <c r="B70" s="121"/>
      <c r="C70" s="121"/>
      <c r="D70" s="121"/>
      <c r="E70" s="121"/>
      <c r="F70" s="121"/>
      <c r="G70" s="121"/>
      <c r="H70" s="121"/>
      <c r="I70" s="121"/>
      <c r="J70" s="121"/>
      <c r="K70" s="121"/>
      <c r="L70" s="121"/>
      <c r="M70" s="121"/>
      <c r="N70" s="121"/>
      <c r="O70" s="121"/>
      <c r="P70" s="121"/>
      <c r="Q70" s="121"/>
      <c r="R70" s="121"/>
      <c r="S70" s="121"/>
      <c r="T70" s="121"/>
    </row>
    <row r="71" spans="1:20" ht="15.75" customHeight="1" x14ac:dyDescent="0.25">
      <c r="A71" s="121"/>
      <c r="B71" s="121"/>
      <c r="C71" s="121"/>
      <c r="D71" s="121"/>
      <c r="E71" s="121"/>
      <c r="F71" s="121"/>
      <c r="G71" s="121"/>
      <c r="H71" s="121"/>
      <c r="I71" s="121"/>
      <c r="J71" s="121"/>
      <c r="K71" s="121"/>
      <c r="L71" s="121"/>
      <c r="M71" s="121"/>
      <c r="N71" s="121"/>
      <c r="O71" s="121"/>
      <c r="P71" s="121"/>
      <c r="Q71" s="121"/>
      <c r="R71" s="121"/>
      <c r="S71" s="121"/>
      <c r="T71" s="121"/>
    </row>
    <row r="72" spans="1:20" ht="15.75" customHeight="1" x14ac:dyDescent="0.25">
      <c r="A72" s="121"/>
      <c r="B72" s="121"/>
      <c r="C72" s="121"/>
      <c r="D72" s="121"/>
      <c r="E72" s="121"/>
      <c r="F72" s="121"/>
      <c r="G72" s="121"/>
      <c r="H72" s="121"/>
      <c r="I72" s="121"/>
      <c r="J72" s="121"/>
      <c r="K72" s="121"/>
      <c r="L72" s="121"/>
      <c r="M72" s="121"/>
      <c r="N72" s="121"/>
      <c r="O72" s="121"/>
      <c r="P72" s="121"/>
      <c r="Q72" s="121"/>
      <c r="R72" s="121"/>
      <c r="S72" s="121"/>
      <c r="T72" s="121"/>
    </row>
    <row r="73" spans="1:20" ht="15.75" customHeight="1" x14ac:dyDescent="0.25">
      <c r="A73" s="121"/>
      <c r="B73" s="121"/>
      <c r="C73" s="121"/>
      <c r="D73" s="121"/>
      <c r="E73" s="121"/>
      <c r="F73" s="121"/>
      <c r="G73" s="121"/>
      <c r="H73" s="121"/>
      <c r="I73" s="121"/>
      <c r="J73" s="121"/>
      <c r="K73" s="121"/>
      <c r="L73" s="121"/>
      <c r="M73" s="121"/>
      <c r="N73" s="121"/>
      <c r="O73" s="121"/>
      <c r="P73" s="121"/>
      <c r="Q73" s="121"/>
      <c r="R73" s="121"/>
      <c r="S73" s="121"/>
      <c r="T73" s="121"/>
    </row>
    <row r="74" spans="1:20" ht="15.75" customHeight="1" x14ac:dyDescent="0.25">
      <c r="A74" s="121"/>
      <c r="B74" s="121"/>
      <c r="C74" s="121"/>
      <c r="D74" s="121"/>
      <c r="E74" s="121"/>
      <c r="F74" s="121"/>
      <c r="G74" s="121"/>
      <c r="H74" s="121"/>
      <c r="I74" s="121"/>
      <c r="J74" s="121"/>
      <c r="K74" s="121"/>
      <c r="L74" s="121"/>
      <c r="M74" s="121"/>
      <c r="N74" s="121"/>
      <c r="O74" s="121"/>
      <c r="P74" s="121"/>
      <c r="Q74" s="121"/>
      <c r="R74" s="121"/>
      <c r="S74" s="121"/>
      <c r="T74" s="121"/>
    </row>
    <row r="75" spans="1:20" ht="15.75" customHeight="1" x14ac:dyDescent="0.25">
      <c r="A75" s="121"/>
      <c r="B75" s="121"/>
      <c r="C75" s="121"/>
      <c r="D75" s="121"/>
      <c r="E75" s="121"/>
      <c r="F75" s="121"/>
      <c r="G75" s="121"/>
      <c r="H75" s="121"/>
      <c r="I75" s="121"/>
      <c r="J75" s="121"/>
      <c r="K75" s="121"/>
      <c r="L75" s="121"/>
      <c r="M75" s="121"/>
      <c r="N75" s="121"/>
      <c r="O75" s="121"/>
      <c r="P75" s="121"/>
      <c r="Q75" s="121"/>
      <c r="R75" s="121"/>
      <c r="S75" s="121"/>
      <c r="T75" s="121"/>
    </row>
    <row r="76" spans="1:20" ht="15.75" customHeight="1" x14ac:dyDescent="0.25">
      <c r="A76" s="121"/>
      <c r="B76" s="121"/>
      <c r="C76" s="121"/>
      <c r="D76" s="121"/>
      <c r="E76" s="121"/>
      <c r="F76" s="121"/>
      <c r="G76" s="121"/>
      <c r="H76" s="121"/>
      <c r="I76" s="121"/>
      <c r="J76" s="121"/>
      <c r="K76" s="121"/>
      <c r="L76" s="121"/>
      <c r="M76" s="121"/>
      <c r="N76" s="121"/>
      <c r="O76" s="121"/>
      <c r="P76" s="121"/>
      <c r="Q76" s="121"/>
      <c r="R76" s="121"/>
      <c r="S76" s="121"/>
      <c r="T76" s="121"/>
    </row>
    <row r="77" spans="1:20" ht="15.75" customHeight="1" x14ac:dyDescent="0.25">
      <c r="A77" s="121"/>
      <c r="B77" s="121"/>
      <c r="C77" s="121"/>
      <c r="D77" s="121"/>
      <c r="E77" s="121"/>
      <c r="F77" s="121"/>
      <c r="G77" s="121"/>
      <c r="H77" s="121"/>
      <c r="I77" s="121"/>
      <c r="J77" s="121"/>
      <c r="K77" s="121"/>
      <c r="L77" s="121"/>
      <c r="M77" s="121"/>
      <c r="N77" s="121"/>
      <c r="O77" s="121"/>
      <c r="P77" s="121"/>
      <c r="Q77" s="121"/>
      <c r="R77" s="121"/>
      <c r="S77" s="121"/>
      <c r="T77" s="121"/>
    </row>
    <row r="78" spans="1:20" ht="15.75" customHeight="1" x14ac:dyDescent="0.25">
      <c r="A78" s="121"/>
      <c r="B78" s="121"/>
      <c r="C78" s="121"/>
      <c r="D78" s="121"/>
      <c r="E78" s="121"/>
      <c r="F78" s="121"/>
      <c r="G78" s="121"/>
      <c r="H78" s="121"/>
      <c r="I78" s="121"/>
      <c r="J78" s="121"/>
      <c r="K78" s="121"/>
      <c r="L78" s="121"/>
      <c r="M78" s="121"/>
      <c r="N78" s="121"/>
      <c r="O78" s="121"/>
      <c r="P78" s="121"/>
      <c r="Q78" s="121"/>
      <c r="R78" s="121"/>
      <c r="S78" s="121"/>
      <c r="T78" s="121"/>
    </row>
    <row r="79" spans="1:20" ht="15.75" customHeight="1" x14ac:dyDescent="0.25">
      <c r="A79" s="121"/>
      <c r="B79" s="121"/>
      <c r="C79" s="121"/>
      <c r="D79" s="121"/>
      <c r="E79" s="121"/>
      <c r="F79" s="121"/>
      <c r="G79" s="121"/>
      <c r="H79" s="121"/>
      <c r="I79" s="121"/>
      <c r="J79" s="121"/>
      <c r="K79" s="121"/>
      <c r="L79" s="121"/>
      <c r="M79" s="121"/>
      <c r="N79" s="121"/>
      <c r="O79" s="121"/>
      <c r="P79" s="121"/>
      <c r="Q79" s="121"/>
      <c r="R79" s="121"/>
      <c r="S79" s="121"/>
      <c r="T79" s="121"/>
    </row>
    <row r="80" spans="1:20" ht="15.75" customHeight="1" x14ac:dyDescent="0.25">
      <c r="A80" s="121"/>
      <c r="B80" s="121"/>
      <c r="C80" s="121"/>
      <c r="D80" s="121"/>
      <c r="E80" s="121"/>
      <c r="F80" s="121"/>
      <c r="G80" s="121"/>
      <c r="H80" s="121"/>
      <c r="I80" s="121"/>
      <c r="J80" s="121"/>
      <c r="K80" s="121"/>
      <c r="L80" s="121"/>
      <c r="M80" s="121"/>
      <c r="N80" s="121"/>
      <c r="O80" s="121"/>
      <c r="P80" s="121"/>
      <c r="Q80" s="121"/>
      <c r="R80" s="121"/>
      <c r="S80" s="121"/>
      <c r="T80" s="121"/>
    </row>
    <row r="81" spans="1:20" ht="15.75" customHeight="1" x14ac:dyDescent="0.25">
      <c r="A81" s="121"/>
      <c r="B81" s="121"/>
      <c r="C81" s="121"/>
      <c r="D81" s="121"/>
      <c r="E81" s="121"/>
      <c r="F81" s="121"/>
      <c r="G81" s="121"/>
      <c r="H81" s="121"/>
      <c r="I81" s="121"/>
      <c r="J81" s="121"/>
      <c r="K81" s="121"/>
      <c r="L81" s="121"/>
      <c r="M81" s="121"/>
      <c r="N81" s="121"/>
      <c r="O81" s="121"/>
      <c r="P81" s="121"/>
      <c r="Q81" s="121"/>
      <c r="R81" s="121"/>
      <c r="S81" s="121"/>
      <c r="T81" s="121"/>
    </row>
    <row r="82" spans="1:20" ht="15.75" customHeight="1" x14ac:dyDescent="0.25">
      <c r="A82" s="121"/>
      <c r="B82" s="121"/>
      <c r="C82" s="121"/>
      <c r="D82" s="121"/>
      <c r="E82" s="121"/>
      <c r="F82" s="121"/>
      <c r="G82" s="121"/>
      <c r="H82" s="121"/>
      <c r="I82" s="121"/>
      <c r="J82" s="121"/>
      <c r="K82" s="121"/>
      <c r="L82" s="121"/>
      <c r="M82" s="121"/>
      <c r="N82" s="121"/>
      <c r="O82" s="121"/>
      <c r="P82" s="121"/>
      <c r="Q82" s="121"/>
      <c r="R82" s="121"/>
      <c r="S82" s="121"/>
      <c r="T82" s="121"/>
    </row>
    <row r="83" spans="1:20" ht="15.75" customHeight="1" x14ac:dyDescent="0.25">
      <c r="A83" s="121"/>
      <c r="B83" s="121"/>
      <c r="C83" s="121"/>
      <c r="D83" s="121"/>
      <c r="E83" s="121"/>
      <c r="F83" s="121"/>
      <c r="G83" s="121"/>
      <c r="H83" s="121"/>
      <c r="I83" s="121"/>
      <c r="J83" s="121"/>
      <c r="K83" s="121"/>
      <c r="L83" s="121"/>
      <c r="M83" s="121"/>
      <c r="N83" s="121"/>
      <c r="O83" s="121"/>
      <c r="P83" s="121"/>
      <c r="Q83" s="121"/>
      <c r="R83" s="121"/>
      <c r="S83" s="121"/>
      <c r="T83" s="121"/>
    </row>
    <row r="84" spans="1:20" ht="15.75" customHeight="1" x14ac:dyDescent="0.25">
      <c r="A84" s="121"/>
      <c r="B84" s="121"/>
      <c r="C84" s="121"/>
      <c r="D84" s="121"/>
      <c r="E84" s="121"/>
      <c r="F84" s="121"/>
      <c r="G84" s="121"/>
      <c r="H84" s="121"/>
      <c r="I84" s="121"/>
      <c r="J84" s="121"/>
      <c r="K84" s="121"/>
      <c r="L84" s="121"/>
      <c r="M84" s="121"/>
      <c r="N84" s="121"/>
      <c r="O84" s="121"/>
      <c r="P84" s="121"/>
      <c r="Q84" s="121"/>
      <c r="R84" s="121"/>
      <c r="S84" s="121"/>
      <c r="T84" s="121"/>
    </row>
    <row r="85" spans="1:20" ht="15.75" customHeight="1" x14ac:dyDescent="0.25">
      <c r="A85" s="121"/>
      <c r="B85" s="121"/>
      <c r="C85" s="121"/>
      <c r="D85" s="121"/>
      <c r="E85" s="121"/>
      <c r="F85" s="121"/>
      <c r="G85" s="121"/>
      <c r="H85" s="121"/>
      <c r="I85" s="121"/>
      <c r="J85" s="121"/>
      <c r="K85" s="121"/>
      <c r="L85" s="121"/>
      <c r="M85" s="121"/>
      <c r="N85" s="121"/>
      <c r="O85" s="121"/>
      <c r="P85" s="121"/>
      <c r="Q85" s="121"/>
      <c r="R85" s="121"/>
      <c r="S85" s="121"/>
      <c r="T85" s="121"/>
    </row>
    <row r="86" spans="1:20" ht="15.75" customHeight="1" x14ac:dyDescent="0.25">
      <c r="A86" s="121"/>
      <c r="B86" s="121"/>
      <c r="C86" s="121"/>
      <c r="D86" s="121"/>
      <c r="E86" s="121"/>
      <c r="F86" s="121"/>
      <c r="G86" s="121"/>
      <c r="H86" s="121"/>
      <c r="I86" s="121"/>
      <c r="J86" s="121"/>
      <c r="K86" s="121"/>
      <c r="L86" s="121"/>
      <c r="M86" s="121"/>
      <c r="N86" s="121"/>
      <c r="O86" s="121"/>
      <c r="P86" s="121"/>
      <c r="Q86" s="121"/>
      <c r="R86" s="121"/>
      <c r="S86" s="121"/>
      <c r="T86" s="121"/>
    </row>
    <row r="87" spans="1:20" ht="15.75" customHeight="1" x14ac:dyDescent="0.25">
      <c r="A87" s="121"/>
      <c r="B87" s="121"/>
      <c r="C87" s="121"/>
      <c r="D87" s="121"/>
      <c r="E87" s="121"/>
      <c r="F87" s="121"/>
      <c r="G87" s="121"/>
      <c r="H87" s="121"/>
      <c r="I87" s="121"/>
      <c r="J87" s="121"/>
      <c r="K87" s="121"/>
      <c r="L87" s="121"/>
      <c r="M87" s="121"/>
      <c r="N87" s="121"/>
      <c r="O87" s="121"/>
      <c r="P87" s="121"/>
      <c r="Q87" s="121"/>
      <c r="R87" s="121"/>
      <c r="S87" s="121"/>
      <c r="T87" s="121"/>
    </row>
    <row r="88" spans="1:20" ht="15.75" customHeight="1" x14ac:dyDescent="0.25">
      <c r="A88" s="121"/>
      <c r="B88" s="121"/>
      <c r="C88" s="121"/>
      <c r="D88" s="121"/>
      <c r="E88" s="121"/>
      <c r="F88" s="121"/>
      <c r="G88" s="121"/>
      <c r="H88" s="121"/>
      <c r="I88" s="121"/>
      <c r="J88" s="121"/>
      <c r="K88" s="121"/>
      <c r="L88" s="121"/>
      <c r="M88" s="121"/>
      <c r="N88" s="121"/>
      <c r="O88" s="121"/>
      <c r="P88" s="121"/>
      <c r="Q88" s="121"/>
      <c r="R88" s="121"/>
      <c r="S88" s="121"/>
      <c r="T88" s="121"/>
    </row>
    <row r="89" spans="1:20" ht="15.75" customHeight="1" x14ac:dyDescent="0.25">
      <c r="A89" s="121"/>
      <c r="B89" s="121"/>
      <c r="C89" s="121"/>
      <c r="D89" s="121"/>
      <c r="E89" s="121"/>
      <c r="F89" s="121"/>
      <c r="G89" s="121"/>
      <c r="H89" s="121"/>
      <c r="I89" s="121"/>
      <c r="J89" s="121"/>
      <c r="K89" s="121"/>
      <c r="L89" s="121"/>
      <c r="M89" s="121"/>
      <c r="N89" s="121"/>
      <c r="O89" s="121"/>
      <c r="P89" s="121"/>
      <c r="Q89" s="121"/>
      <c r="R89" s="121"/>
      <c r="S89" s="121"/>
      <c r="T89" s="121"/>
    </row>
    <row r="90" spans="1:20" ht="15.75" customHeight="1" x14ac:dyDescent="0.25">
      <c r="A90" s="121"/>
      <c r="B90" s="121"/>
      <c r="C90" s="121"/>
      <c r="D90" s="121"/>
      <c r="E90" s="121"/>
      <c r="F90" s="121"/>
      <c r="G90" s="121"/>
      <c r="H90" s="121"/>
      <c r="I90" s="121"/>
      <c r="J90" s="121"/>
      <c r="K90" s="121"/>
      <c r="L90" s="121"/>
      <c r="M90" s="121"/>
      <c r="N90" s="121"/>
      <c r="O90" s="121"/>
      <c r="P90" s="121"/>
      <c r="Q90" s="121"/>
      <c r="R90" s="121"/>
      <c r="S90" s="121"/>
      <c r="T90" s="121"/>
    </row>
    <row r="91" spans="1:20" ht="15.75" customHeight="1" x14ac:dyDescent="0.25">
      <c r="A91" s="121"/>
      <c r="B91" s="121"/>
      <c r="C91" s="121"/>
      <c r="D91" s="121"/>
      <c r="E91" s="121"/>
      <c r="F91" s="121"/>
      <c r="G91" s="121"/>
      <c r="H91" s="121"/>
      <c r="I91" s="121"/>
      <c r="J91" s="121"/>
      <c r="K91" s="121"/>
      <c r="L91" s="121"/>
      <c r="M91" s="121"/>
      <c r="N91" s="121"/>
      <c r="O91" s="121"/>
      <c r="P91" s="121"/>
      <c r="Q91" s="121"/>
      <c r="R91" s="121"/>
      <c r="S91" s="121"/>
      <c r="T91" s="121"/>
    </row>
    <row r="92" spans="1:20" ht="15.75" customHeight="1" x14ac:dyDescent="0.25">
      <c r="A92" s="121"/>
      <c r="B92" s="121"/>
      <c r="C92" s="121"/>
      <c r="D92" s="121"/>
      <c r="E92" s="121"/>
      <c r="F92" s="121"/>
      <c r="G92" s="121"/>
      <c r="H92" s="121"/>
      <c r="I92" s="121"/>
      <c r="J92" s="121"/>
      <c r="K92" s="121"/>
      <c r="L92" s="121"/>
      <c r="M92" s="121"/>
      <c r="N92" s="121"/>
      <c r="O92" s="121"/>
      <c r="P92" s="121"/>
      <c r="Q92" s="121"/>
      <c r="R92" s="121"/>
      <c r="S92" s="121"/>
      <c r="T92" s="121"/>
    </row>
    <row r="93" spans="1:20" ht="15.75" customHeight="1" x14ac:dyDescent="0.25">
      <c r="A93" s="121"/>
      <c r="B93" s="121"/>
      <c r="C93" s="121"/>
      <c r="D93" s="121"/>
      <c r="E93" s="121"/>
      <c r="F93" s="121"/>
      <c r="G93" s="121"/>
      <c r="H93" s="121"/>
      <c r="I93" s="121"/>
      <c r="J93" s="121"/>
      <c r="K93" s="121"/>
      <c r="L93" s="121"/>
      <c r="M93" s="121"/>
      <c r="N93" s="121"/>
      <c r="O93" s="121"/>
      <c r="P93" s="121"/>
      <c r="Q93" s="121"/>
      <c r="R93" s="121"/>
      <c r="S93" s="121"/>
      <c r="T93" s="121"/>
    </row>
    <row r="94" spans="1:20" ht="15.75" customHeight="1" x14ac:dyDescent="0.25">
      <c r="A94" s="121"/>
      <c r="B94" s="121"/>
      <c r="C94" s="121"/>
      <c r="D94" s="121"/>
      <c r="E94" s="121"/>
      <c r="F94" s="121"/>
      <c r="G94" s="121"/>
      <c r="H94" s="121"/>
      <c r="I94" s="121"/>
      <c r="J94" s="121"/>
      <c r="K94" s="121"/>
      <c r="L94" s="121"/>
      <c r="M94" s="121"/>
      <c r="N94" s="121"/>
      <c r="O94" s="121"/>
      <c r="P94" s="121"/>
      <c r="Q94" s="121"/>
      <c r="R94" s="121"/>
      <c r="S94" s="121"/>
      <c r="T94" s="121"/>
    </row>
    <row r="95" spans="1:20" ht="15.75" customHeight="1" x14ac:dyDescent="0.25">
      <c r="A95" s="121"/>
      <c r="B95" s="121"/>
      <c r="C95" s="121"/>
      <c r="D95" s="121"/>
      <c r="E95" s="121"/>
      <c r="F95" s="121"/>
      <c r="G95" s="121"/>
      <c r="H95" s="121"/>
      <c r="I95" s="121"/>
      <c r="J95" s="121"/>
      <c r="K95" s="121"/>
      <c r="L95" s="121"/>
      <c r="M95" s="121"/>
      <c r="N95" s="121"/>
      <c r="O95" s="121"/>
      <c r="P95" s="121"/>
      <c r="Q95" s="121"/>
      <c r="R95" s="121"/>
      <c r="S95" s="121"/>
      <c r="T95" s="121"/>
    </row>
    <row r="96" spans="1:20" ht="15.75" customHeight="1" x14ac:dyDescent="0.25">
      <c r="A96" s="121"/>
      <c r="B96" s="121"/>
      <c r="C96" s="121"/>
      <c r="D96" s="121"/>
      <c r="E96" s="121"/>
      <c r="F96" s="121"/>
      <c r="G96" s="121"/>
      <c r="H96" s="121"/>
      <c r="I96" s="121"/>
      <c r="J96" s="121"/>
      <c r="K96" s="121"/>
      <c r="L96" s="121"/>
      <c r="M96" s="121"/>
      <c r="N96" s="121"/>
      <c r="O96" s="121"/>
      <c r="P96" s="121"/>
      <c r="Q96" s="121"/>
      <c r="R96" s="121"/>
      <c r="S96" s="121"/>
      <c r="T96" s="121"/>
    </row>
    <row r="97" spans="1:20" ht="15.75" customHeight="1" x14ac:dyDescent="0.25">
      <c r="A97" s="121"/>
      <c r="B97" s="121"/>
      <c r="C97" s="121"/>
      <c r="D97" s="121"/>
      <c r="E97" s="121"/>
      <c r="F97" s="121"/>
      <c r="G97" s="121"/>
      <c r="H97" s="121"/>
      <c r="I97" s="121"/>
      <c r="J97" s="121"/>
      <c r="K97" s="121"/>
      <c r="L97" s="121"/>
      <c r="M97" s="121"/>
      <c r="N97" s="121"/>
      <c r="O97" s="121"/>
      <c r="P97" s="121"/>
      <c r="Q97" s="121"/>
      <c r="R97" s="121"/>
      <c r="S97" s="121"/>
      <c r="T97" s="121"/>
    </row>
    <row r="98" spans="1:20" ht="15.75" customHeight="1" x14ac:dyDescent="0.25">
      <c r="A98" s="121"/>
      <c r="B98" s="121"/>
      <c r="C98" s="121"/>
      <c r="D98" s="121"/>
      <c r="E98" s="121"/>
      <c r="F98" s="121"/>
      <c r="G98" s="121"/>
      <c r="H98" s="121"/>
      <c r="I98" s="121"/>
      <c r="J98" s="121"/>
      <c r="K98" s="121"/>
      <c r="L98" s="121"/>
      <c r="M98" s="121"/>
      <c r="N98" s="121"/>
      <c r="O98" s="121"/>
      <c r="P98" s="121"/>
      <c r="Q98" s="121"/>
      <c r="R98" s="121"/>
      <c r="S98" s="121"/>
      <c r="T98" s="121"/>
    </row>
    <row r="99" spans="1:20" ht="15.75" customHeight="1" x14ac:dyDescent="0.25">
      <c r="A99" s="121"/>
      <c r="B99" s="121"/>
      <c r="C99" s="121"/>
      <c r="D99" s="121"/>
      <c r="E99" s="121"/>
      <c r="F99" s="121"/>
      <c r="G99" s="121"/>
      <c r="H99" s="121"/>
      <c r="I99" s="121"/>
      <c r="J99" s="121"/>
      <c r="K99" s="121"/>
      <c r="L99" s="121"/>
      <c r="M99" s="121"/>
      <c r="N99" s="121"/>
      <c r="O99" s="121"/>
      <c r="P99" s="121"/>
      <c r="Q99" s="121"/>
      <c r="R99" s="121"/>
      <c r="S99" s="121"/>
      <c r="T99" s="121"/>
    </row>
    <row r="100" spans="1:20" ht="15.75" customHeight="1" x14ac:dyDescent="0.25">
      <c r="A100" s="121"/>
      <c r="B100" s="121"/>
      <c r="C100" s="121"/>
      <c r="D100" s="121"/>
      <c r="E100" s="121"/>
      <c r="F100" s="121"/>
      <c r="G100" s="121"/>
      <c r="H100" s="121"/>
      <c r="I100" s="121"/>
      <c r="J100" s="121"/>
      <c r="K100" s="121"/>
      <c r="L100" s="121"/>
      <c r="M100" s="121"/>
      <c r="N100" s="121"/>
      <c r="O100" s="121"/>
      <c r="P100" s="121"/>
      <c r="Q100" s="121"/>
      <c r="R100" s="121"/>
      <c r="S100" s="121"/>
      <c r="T100" s="121"/>
    </row>
    <row r="101" spans="1:20" ht="15.75" customHeight="1" x14ac:dyDescent="0.25">
      <c r="A101" s="121"/>
      <c r="B101" s="121"/>
      <c r="C101" s="121"/>
      <c r="D101" s="121"/>
      <c r="E101" s="121"/>
      <c r="F101" s="121"/>
      <c r="G101" s="121"/>
      <c r="H101" s="121"/>
      <c r="I101" s="121"/>
      <c r="J101" s="121"/>
      <c r="K101" s="121"/>
      <c r="L101" s="121"/>
      <c r="M101" s="121"/>
      <c r="N101" s="121"/>
      <c r="O101" s="121"/>
      <c r="P101" s="121"/>
      <c r="Q101" s="121"/>
      <c r="R101" s="121"/>
      <c r="S101" s="121"/>
      <c r="T101" s="121"/>
    </row>
    <row r="102" spans="1:20" ht="15.75" customHeight="1" x14ac:dyDescent="0.25">
      <c r="A102" s="121"/>
      <c r="B102" s="121"/>
      <c r="C102" s="121"/>
      <c r="D102" s="121"/>
      <c r="E102" s="121"/>
      <c r="F102" s="121"/>
      <c r="G102" s="121"/>
      <c r="H102" s="121"/>
      <c r="I102" s="121"/>
      <c r="J102" s="121"/>
      <c r="K102" s="121"/>
      <c r="L102" s="121"/>
      <c r="M102" s="121"/>
      <c r="N102" s="121"/>
      <c r="O102" s="121"/>
      <c r="P102" s="121"/>
      <c r="Q102" s="121"/>
      <c r="R102" s="121"/>
      <c r="S102" s="121"/>
      <c r="T102" s="121"/>
    </row>
    <row r="103" spans="1:20" ht="15.75" customHeight="1" x14ac:dyDescent="0.25">
      <c r="A103" s="121"/>
      <c r="B103" s="121"/>
      <c r="C103" s="121"/>
      <c r="D103" s="121"/>
      <c r="E103" s="121"/>
      <c r="F103" s="121"/>
      <c r="G103" s="121"/>
      <c r="H103" s="121"/>
      <c r="I103" s="121"/>
      <c r="J103" s="121"/>
      <c r="K103" s="121"/>
      <c r="L103" s="121"/>
      <c r="M103" s="121"/>
      <c r="N103" s="121"/>
      <c r="O103" s="121"/>
      <c r="P103" s="121"/>
      <c r="Q103" s="121"/>
      <c r="R103" s="121"/>
      <c r="S103" s="121"/>
      <c r="T103" s="121"/>
    </row>
    <row r="104" spans="1:20" ht="15.75" customHeight="1" x14ac:dyDescent="0.25">
      <c r="A104" s="121"/>
      <c r="B104" s="121"/>
      <c r="C104" s="121"/>
      <c r="D104" s="121"/>
      <c r="E104" s="121"/>
      <c r="F104" s="121"/>
      <c r="G104" s="121"/>
      <c r="H104" s="121"/>
      <c r="I104" s="121"/>
      <c r="J104" s="121"/>
      <c r="K104" s="121"/>
      <c r="L104" s="121"/>
      <c r="M104" s="121"/>
      <c r="N104" s="121"/>
      <c r="O104" s="121"/>
      <c r="P104" s="121"/>
      <c r="Q104" s="121"/>
      <c r="R104" s="121"/>
      <c r="S104" s="121"/>
      <c r="T104" s="121"/>
    </row>
    <row r="105" spans="1:20" ht="15.75" customHeight="1" x14ac:dyDescent="0.25">
      <c r="A105" s="121"/>
      <c r="B105" s="121"/>
      <c r="C105" s="121"/>
      <c r="D105" s="121"/>
      <c r="E105" s="121"/>
      <c r="F105" s="121"/>
      <c r="G105" s="121"/>
      <c r="H105" s="121"/>
      <c r="I105" s="121"/>
      <c r="J105" s="121"/>
      <c r="K105" s="121"/>
      <c r="L105" s="121"/>
      <c r="M105" s="121"/>
      <c r="N105" s="121"/>
      <c r="O105" s="121"/>
      <c r="P105" s="121"/>
      <c r="Q105" s="121"/>
      <c r="R105" s="121"/>
      <c r="S105" s="121"/>
      <c r="T105" s="121"/>
    </row>
    <row r="106" spans="1:20" ht="15.75" customHeight="1" x14ac:dyDescent="0.25">
      <c r="A106" s="121"/>
      <c r="B106" s="121"/>
      <c r="C106" s="121"/>
      <c r="D106" s="121"/>
      <c r="E106" s="121"/>
      <c r="F106" s="121"/>
      <c r="G106" s="121"/>
      <c r="H106" s="121"/>
      <c r="I106" s="121"/>
      <c r="J106" s="121"/>
      <c r="K106" s="121"/>
      <c r="L106" s="121"/>
      <c r="M106" s="121"/>
      <c r="N106" s="121"/>
      <c r="O106" s="121"/>
      <c r="P106" s="121"/>
      <c r="Q106" s="121"/>
      <c r="R106" s="121"/>
      <c r="S106" s="121"/>
      <c r="T106" s="121"/>
    </row>
    <row r="107" spans="1:20" ht="15.75" customHeight="1" x14ac:dyDescent="0.25">
      <c r="A107" s="121"/>
      <c r="B107" s="121"/>
      <c r="C107" s="121"/>
      <c r="D107" s="121"/>
      <c r="E107" s="121"/>
      <c r="F107" s="121"/>
      <c r="G107" s="121"/>
      <c r="H107" s="121"/>
      <c r="I107" s="121"/>
      <c r="J107" s="121"/>
      <c r="K107" s="121"/>
      <c r="L107" s="121"/>
      <c r="M107" s="121"/>
      <c r="N107" s="121"/>
      <c r="O107" s="121"/>
      <c r="P107" s="121"/>
      <c r="Q107" s="121"/>
      <c r="R107" s="121"/>
      <c r="S107" s="121"/>
      <c r="T107" s="121"/>
    </row>
    <row r="108" spans="1:20" ht="15.75" customHeight="1" x14ac:dyDescent="0.25">
      <c r="A108" s="121"/>
      <c r="B108" s="121"/>
      <c r="C108" s="121"/>
      <c r="D108" s="121"/>
      <c r="E108" s="121"/>
      <c r="F108" s="121"/>
      <c r="G108" s="121"/>
      <c r="H108" s="121"/>
      <c r="I108" s="121"/>
      <c r="J108" s="121"/>
      <c r="K108" s="121"/>
      <c r="L108" s="121"/>
      <c r="M108" s="121"/>
      <c r="N108" s="121"/>
      <c r="O108" s="121"/>
      <c r="P108" s="121"/>
      <c r="Q108" s="121"/>
      <c r="R108" s="121"/>
      <c r="S108" s="121"/>
      <c r="T108" s="121"/>
    </row>
    <row r="109" spans="1:20" ht="15.75" customHeight="1" x14ac:dyDescent="0.25">
      <c r="A109" s="121"/>
      <c r="B109" s="121"/>
      <c r="C109" s="121"/>
      <c r="D109" s="121"/>
      <c r="E109" s="121"/>
      <c r="F109" s="121"/>
      <c r="G109" s="121"/>
      <c r="H109" s="121"/>
      <c r="I109" s="121"/>
      <c r="J109" s="121"/>
      <c r="K109" s="121"/>
      <c r="L109" s="121"/>
      <c r="M109" s="121"/>
      <c r="N109" s="121"/>
      <c r="O109" s="121"/>
      <c r="P109" s="121"/>
      <c r="Q109" s="121"/>
      <c r="R109" s="121"/>
      <c r="S109" s="121"/>
      <c r="T109" s="121"/>
    </row>
    <row r="110" spans="1:20" ht="15.75" customHeight="1" x14ac:dyDescent="0.25">
      <c r="A110" s="121"/>
      <c r="B110" s="121"/>
      <c r="C110" s="121"/>
      <c r="D110" s="121"/>
      <c r="E110" s="121"/>
      <c r="F110" s="121"/>
      <c r="G110" s="121"/>
      <c r="H110" s="121"/>
      <c r="I110" s="121"/>
      <c r="J110" s="121"/>
      <c r="K110" s="121"/>
      <c r="L110" s="121"/>
      <c r="M110" s="121"/>
      <c r="N110" s="121"/>
      <c r="O110" s="121"/>
      <c r="P110" s="121"/>
      <c r="Q110" s="121"/>
      <c r="R110" s="121"/>
      <c r="S110" s="121"/>
      <c r="T110" s="121"/>
    </row>
    <row r="111" spans="1:20" ht="15.75" customHeight="1" x14ac:dyDescent="0.25">
      <c r="A111" s="121"/>
      <c r="B111" s="121"/>
      <c r="C111" s="121"/>
      <c r="D111" s="121"/>
      <c r="E111" s="121"/>
      <c r="F111" s="121"/>
      <c r="G111" s="121"/>
      <c r="H111" s="121"/>
      <c r="I111" s="121"/>
      <c r="J111" s="121"/>
      <c r="K111" s="121"/>
      <c r="L111" s="121"/>
      <c r="M111" s="121"/>
      <c r="N111" s="121"/>
      <c r="O111" s="121"/>
      <c r="P111" s="121"/>
      <c r="Q111" s="121"/>
      <c r="R111" s="121"/>
      <c r="S111" s="121"/>
      <c r="T111" s="121"/>
    </row>
    <row r="112" spans="1:20" ht="15.75" customHeight="1" x14ac:dyDescent="0.25">
      <c r="A112" s="121"/>
      <c r="B112" s="121"/>
      <c r="C112" s="121"/>
      <c r="D112" s="121"/>
      <c r="E112" s="121"/>
      <c r="F112" s="121"/>
      <c r="G112" s="121"/>
      <c r="H112" s="121"/>
      <c r="I112" s="121"/>
      <c r="J112" s="121"/>
      <c r="K112" s="121"/>
      <c r="L112" s="121"/>
      <c r="M112" s="121"/>
      <c r="N112" s="121"/>
      <c r="O112" s="121"/>
      <c r="P112" s="121"/>
      <c r="Q112" s="121"/>
      <c r="R112" s="121"/>
      <c r="S112" s="121"/>
      <c r="T112" s="121"/>
    </row>
    <row r="113" spans="1:20" ht="15.75" customHeight="1" x14ac:dyDescent="0.25">
      <c r="A113" s="121"/>
      <c r="B113" s="121"/>
      <c r="C113" s="121"/>
      <c r="D113" s="121"/>
      <c r="E113" s="121"/>
      <c r="F113" s="121"/>
      <c r="G113" s="121"/>
      <c r="H113" s="121"/>
      <c r="I113" s="121"/>
      <c r="J113" s="121"/>
      <c r="K113" s="121"/>
      <c r="L113" s="121"/>
      <c r="M113" s="121"/>
      <c r="N113" s="121"/>
      <c r="O113" s="121"/>
      <c r="P113" s="121"/>
      <c r="Q113" s="121"/>
      <c r="R113" s="121"/>
      <c r="S113" s="121"/>
      <c r="T113" s="121"/>
    </row>
    <row r="114" spans="1:20" ht="15.75" customHeight="1" x14ac:dyDescent="0.25">
      <c r="A114" s="121"/>
      <c r="B114" s="121"/>
      <c r="C114" s="121"/>
      <c r="D114" s="121"/>
      <c r="E114" s="121"/>
      <c r="F114" s="121"/>
      <c r="G114" s="121"/>
      <c r="H114" s="121"/>
      <c r="I114" s="121"/>
      <c r="J114" s="121"/>
      <c r="K114" s="121"/>
      <c r="L114" s="121"/>
      <c r="M114" s="121"/>
      <c r="N114" s="121"/>
      <c r="O114" s="121"/>
      <c r="P114" s="121"/>
      <c r="Q114" s="121"/>
      <c r="R114" s="121"/>
      <c r="S114" s="121"/>
      <c r="T114" s="121"/>
    </row>
    <row r="115" spans="1:20" ht="15.75" customHeight="1" x14ac:dyDescent="0.25">
      <c r="A115" s="121"/>
      <c r="B115" s="121"/>
      <c r="C115" s="121"/>
      <c r="D115" s="121"/>
      <c r="E115" s="121"/>
      <c r="F115" s="121"/>
      <c r="G115" s="121"/>
      <c r="H115" s="121"/>
      <c r="I115" s="121"/>
      <c r="J115" s="121"/>
      <c r="K115" s="121"/>
      <c r="L115" s="121"/>
      <c r="M115" s="121"/>
      <c r="N115" s="121"/>
      <c r="O115" s="121"/>
      <c r="P115" s="121"/>
      <c r="Q115" s="121"/>
      <c r="R115" s="121"/>
      <c r="S115" s="121"/>
      <c r="T115" s="121"/>
    </row>
    <row r="116" spans="1:20" ht="15.75" customHeight="1" x14ac:dyDescent="0.25">
      <c r="A116" s="121"/>
      <c r="B116" s="121"/>
      <c r="C116" s="121"/>
      <c r="D116" s="121"/>
      <c r="E116" s="121"/>
      <c r="F116" s="121"/>
      <c r="G116" s="121"/>
      <c r="H116" s="121"/>
      <c r="I116" s="121"/>
      <c r="J116" s="121"/>
      <c r="K116" s="121"/>
      <c r="L116" s="121"/>
      <c r="M116" s="121"/>
      <c r="N116" s="121"/>
      <c r="O116" s="121"/>
      <c r="P116" s="121"/>
      <c r="Q116" s="121"/>
      <c r="R116" s="121"/>
      <c r="S116" s="121"/>
      <c r="T116" s="121"/>
    </row>
    <row r="117" spans="1:20" ht="15.75" customHeight="1" x14ac:dyDescent="0.25">
      <c r="A117" s="121"/>
      <c r="B117" s="121"/>
      <c r="C117" s="121"/>
      <c r="D117" s="121"/>
      <c r="E117" s="121"/>
      <c r="F117" s="121"/>
      <c r="G117" s="121"/>
      <c r="H117" s="121"/>
      <c r="I117" s="121"/>
      <c r="J117" s="121"/>
      <c r="K117" s="121"/>
      <c r="L117" s="121"/>
      <c r="M117" s="121"/>
      <c r="N117" s="121"/>
      <c r="O117" s="121"/>
      <c r="P117" s="121"/>
      <c r="Q117" s="121"/>
      <c r="R117" s="121"/>
      <c r="S117" s="121"/>
      <c r="T117" s="121"/>
    </row>
    <row r="118" spans="1:20" ht="15.75" customHeight="1" x14ac:dyDescent="0.25">
      <c r="A118" s="121"/>
      <c r="B118" s="121"/>
      <c r="C118" s="121"/>
      <c r="D118" s="121"/>
      <c r="E118" s="121"/>
      <c r="F118" s="121"/>
      <c r="G118" s="121"/>
      <c r="H118" s="121"/>
      <c r="I118" s="121"/>
      <c r="J118" s="121"/>
      <c r="K118" s="121"/>
      <c r="L118" s="121"/>
      <c r="M118" s="121"/>
      <c r="N118" s="121"/>
      <c r="O118" s="121"/>
      <c r="P118" s="121"/>
      <c r="Q118" s="121"/>
      <c r="R118" s="121"/>
      <c r="S118" s="121"/>
      <c r="T118" s="121"/>
    </row>
    <row r="119" spans="1:20" ht="15.75" customHeight="1" x14ac:dyDescent="0.25">
      <c r="A119" s="121"/>
      <c r="B119" s="121"/>
      <c r="C119" s="121"/>
      <c r="D119" s="121"/>
      <c r="E119" s="121"/>
      <c r="F119" s="121"/>
      <c r="G119" s="121"/>
      <c r="H119" s="121"/>
      <c r="I119" s="121"/>
      <c r="J119" s="121"/>
      <c r="K119" s="121"/>
      <c r="L119" s="121"/>
      <c r="M119" s="121"/>
      <c r="N119" s="121"/>
      <c r="O119" s="121"/>
      <c r="P119" s="121"/>
      <c r="Q119" s="121"/>
      <c r="R119" s="121"/>
      <c r="S119" s="121"/>
      <c r="T119" s="121"/>
    </row>
    <row r="120" spans="1:20" ht="15.75" customHeight="1" x14ac:dyDescent="0.25">
      <c r="A120" s="121"/>
      <c r="B120" s="121"/>
      <c r="C120" s="121"/>
      <c r="D120" s="121"/>
      <c r="E120" s="121"/>
      <c r="F120" s="121"/>
      <c r="G120" s="121"/>
      <c r="H120" s="121"/>
      <c r="I120" s="121"/>
      <c r="J120" s="121"/>
      <c r="K120" s="121"/>
      <c r="L120" s="121"/>
      <c r="M120" s="121"/>
      <c r="N120" s="121"/>
      <c r="O120" s="121"/>
      <c r="P120" s="121"/>
      <c r="Q120" s="121"/>
      <c r="R120" s="121"/>
      <c r="S120" s="121"/>
      <c r="T120" s="121"/>
    </row>
    <row r="121" spans="1:20" ht="15.75" customHeight="1" x14ac:dyDescent="0.25">
      <c r="A121" s="121"/>
      <c r="B121" s="121"/>
      <c r="C121" s="121"/>
      <c r="D121" s="121"/>
      <c r="E121" s="121"/>
      <c r="F121" s="121"/>
      <c r="G121" s="121"/>
      <c r="H121" s="121"/>
      <c r="I121" s="121"/>
      <c r="J121" s="121"/>
      <c r="K121" s="121"/>
      <c r="L121" s="121"/>
      <c r="M121" s="121"/>
      <c r="N121" s="121"/>
      <c r="O121" s="121"/>
      <c r="P121" s="121"/>
      <c r="Q121" s="121"/>
      <c r="R121" s="121"/>
      <c r="S121" s="121"/>
      <c r="T121" s="121"/>
    </row>
    <row r="122" spans="1:20" ht="15.75" customHeight="1" x14ac:dyDescent="0.25">
      <c r="A122" s="121"/>
      <c r="B122" s="121"/>
      <c r="C122" s="121"/>
      <c r="D122" s="121"/>
      <c r="E122" s="121"/>
      <c r="F122" s="121"/>
      <c r="G122" s="121"/>
      <c r="H122" s="121"/>
      <c r="I122" s="121"/>
      <c r="J122" s="121"/>
      <c r="K122" s="121"/>
      <c r="L122" s="121"/>
      <c r="M122" s="121"/>
      <c r="N122" s="121"/>
      <c r="O122" s="121"/>
      <c r="P122" s="121"/>
      <c r="Q122" s="121"/>
      <c r="R122" s="121"/>
      <c r="S122" s="121"/>
      <c r="T122" s="121"/>
    </row>
    <row r="123" spans="1:20" ht="15.75" customHeight="1" x14ac:dyDescent="0.25">
      <c r="A123" s="121"/>
      <c r="B123" s="121"/>
      <c r="C123" s="121"/>
      <c r="D123" s="121"/>
      <c r="E123" s="121"/>
      <c r="F123" s="121"/>
      <c r="G123" s="121"/>
      <c r="H123" s="121"/>
      <c r="I123" s="121"/>
      <c r="J123" s="121"/>
      <c r="K123" s="121"/>
      <c r="L123" s="121"/>
      <c r="M123" s="121"/>
      <c r="N123" s="121"/>
      <c r="O123" s="121"/>
      <c r="P123" s="121"/>
      <c r="Q123" s="121"/>
      <c r="R123" s="121"/>
      <c r="S123" s="121"/>
      <c r="T123" s="121"/>
    </row>
    <row r="124" spans="1:20" ht="15.75" customHeight="1" x14ac:dyDescent="0.25">
      <c r="A124" s="121"/>
      <c r="B124" s="121"/>
      <c r="C124" s="121"/>
      <c r="D124" s="121"/>
      <c r="E124" s="121"/>
      <c r="F124" s="121"/>
      <c r="G124" s="121"/>
      <c r="H124" s="121"/>
      <c r="I124" s="121"/>
      <c r="J124" s="121"/>
      <c r="K124" s="121"/>
      <c r="L124" s="121"/>
      <c r="M124" s="121"/>
      <c r="N124" s="121"/>
      <c r="O124" s="121"/>
      <c r="P124" s="121"/>
      <c r="Q124" s="121"/>
      <c r="R124" s="121"/>
      <c r="S124" s="121"/>
      <c r="T124" s="121"/>
    </row>
    <row r="125" spans="1:20" ht="15.75" customHeight="1" x14ac:dyDescent="0.25">
      <c r="A125" s="121"/>
      <c r="B125" s="121"/>
      <c r="C125" s="121"/>
      <c r="D125" s="121"/>
      <c r="E125" s="121"/>
      <c r="F125" s="121"/>
      <c r="G125" s="121"/>
      <c r="H125" s="121"/>
      <c r="I125" s="121"/>
      <c r="J125" s="121"/>
      <c r="K125" s="121"/>
      <c r="L125" s="121"/>
      <c r="M125" s="121"/>
      <c r="N125" s="121"/>
      <c r="O125" s="121"/>
      <c r="P125" s="121"/>
      <c r="Q125" s="121"/>
      <c r="R125" s="121"/>
      <c r="S125" s="121"/>
      <c r="T125" s="121"/>
    </row>
    <row r="126" spans="1:20" ht="15.75" customHeight="1" x14ac:dyDescent="0.25">
      <c r="A126" s="121"/>
      <c r="B126" s="121"/>
      <c r="C126" s="121"/>
      <c r="D126" s="121"/>
      <c r="E126" s="121"/>
      <c r="F126" s="121"/>
      <c r="G126" s="121"/>
      <c r="H126" s="121"/>
      <c r="I126" s="121"/>
      <c r="J126" s="121"/>
      <c r="K126" s="121"/>
      <c r="L126" s="121"/>
      <c r="M126" s="121"/>
      <c r="N126" s="121"/>
      <c r="O126" s="121"/>
      <c r="P126" s="121"/>
      <c r="Q126" s="121"/>
      <c r="R126" s="121"/>
      <c r="S126" s="121"/>
      <c r="T126" s="121"/>
    </row>
    <row r="127" spans="1:20" ht="15.75" customHeight="1" x14ac:dyDescent="0.25">
      <c r="A127" s="121"/>
      <c r="B127" s="121"/>
      <c r="C127" s="121"/>
      <c r="D127" s="121"/>
      <c r="E127" s="121"/>
      <c r="F127" s="121"/>
      <c r="G127" s="121"/>
      <c r="H127" s="121"/>
      <c r="I127" s="121"/>
      <c r="J127" s="121"/>
      <c r="K127" s="121"/>
      <c r="L127" s="121"/>
      <c r="M127" s="121"/>
      <c r="N127" s="121"/>
      <c r="O127" s="121"/>
      <c r="P127" s="121"/>
      <c r="Q127" s="121"/>
      <c r="R127" s="121"/>
      <c r="S127" s="121"/>
      <c r="T127" s="121"/>
    </row>
    <row r="128" spans="1:20" ht="15.75" customHeight="1" x14ac:dyDescent="0.25">
      <c r="A128" s="121"/>
      <c r="B128" s="121"/>
      <c r="C128" s="121"/>
      <c r="D128" s="121"/>
      <c r="E128" s="121"/>
      <c r="F128" s="121"/>
      <c r="G128" s="121"/>
      <c r="H128" s="121"/>
      <c r="I128" s="121"/>
      <c r="J128" s="121"/>
      <c r="K128" s="121"/>
      <c r="L128" s="121"/>
      <c r="M128" s="121"/>
      <c r="N128" s="121"/>
      <c r="O128" s="121"/>
      <c r="P128" s="121"/>
      <c r="Q128" s="121"/>
      <c r="R128" s="121"/>
      <c r="S128" s="121"/>
      <c r="T128" s="121"/>
    </row>
    <row r="129" spans="1:20" ht="15.75" customHeight="1" x14ac:dyDescent="0.25">
      <c r="A129" s="121"/>
      <c r="B129" s="121"/>
      <c r="C129" s="121"/>
      <c r="D129" s="121"/>
      <c r="E129" s="121"/>
      <c r="F129" s="121"/>
      <c r="G129" s="121"/>
      <c r="H129" s="121"/>
      <c r="I129" s="121"/>
      <c r="J129" s="121"/>
      <c r="K129" s="121"/>
      <c r="L129" s="121"/>
      <c r="M129" s="121"/>
      <c r="N129" s="121"/>
      <c r="O129" s="121"/>
      <c r="P129" s="121"/>
      <c r="Q129" s="121"/>
      <c r="R129" s="121"/>
      <c r="S129" s="121"/>
      <c r="T129" s="121"/>
    </row>
    <row r="130" spans="1:20" ht="15.75" customHeight="1" x14ac:dyDescent="0.25">
      <c r="A130" s="121"/>
      <c r="B130" s="121"/>
      <c r="C130" s="121"/>
      <c r="D130" s="121"/>
      <c r="E130" s="121"/>
      <c r="F130" s="121"/>
      <c r="G130" s="121"/>
      <c r="H130" s="121"/>
      <c r="I130" s="121"/>
      <c r="J130" s="121"/>
      <c r="K130" s="121"/>
      <c r="L130" s="121"/>
      <c r="M130" s="121"/>
      <c r="N130" s="121"/>
      <c r="O130" s="121"/>
      <c r="P130" s="121"/>
      <c r="Q130" s="121"/>
      <c r="R130" s="121"/>
      <c r="S130" s="121"/>
      <c r="T130" s="121"/>
    </row>
    <row r="131" spans="1:20" ht="15.75" customHeight="1" x14ac:dyDescent="0.25">
      <c r="A131" s="121"/>
      <c r="B131" s="121"/>
      <c r="C131" s="121"/>
      <c r="D131" s="121"/>
      <c r="E131" s="121"/>
      <c r="F131" s="121"/>
      <c r="G131" s="121"/>
      <c r="H131" s="121"/>
      <c r="I131" s="121"/>
      <c r="J131" s="121"/>
      <c r="K131" s="121"/>
      <c r="L131" s="121"/>
      <c r="M131" s="121"/>
      <c r="N131" s="121"/>
      <c r="O131" s="121"/>
      <c r="P131" s="121"/>
      <c r="Q131" s="121"/>
      <c r="R131" s="121"/>
      <c r="S131" s="121"/>
      <c r="T131" s="121"/>
    </row>
    <row r="132" spans="1:20" ht="15.75" customHeight="1" x14ac:dyDescent="0.25">
      <c r="A132" s="121"/>
      <c r="B132" s="121"/>
      <c r="C132" s="121"/>
      <c r="D132" s="121"/>
      <c r="E132" s="121"/>
      <c r="F132" s="121"/>
      <c r="G132" s="121"/>
      <c r="H132" s="121"/>
      <c r="I132" s="121"/>
      <c r="J132" s="121"/>
      <c r="K132" s="121"/>
      <c r="L132" s="121"/>
      <c r="M132" s="121"/>
      <c r="N132" s="121"/>
      <c r="O132" s="121"/>
      <c r="P132" s="121"/>
      <c r="Q132" s="121"/>
      <c r="R132" s="121"/>
      <c r="S132" s="121"/>
      <c r="T132" s="121"/>
    </row>
    <row r="133" spans="1:20" ht="15.75" customHeight="1" x14ac:dyDescent="0.25">
      <c r="A133" s="121"/>
      <c r="B133" s="121"/>
      <c r="C133" s="121"/>
      <c r="D133" s="121"/>
      <c r="E133" s="121"/>
      <c r="F133" s="121"/>
      <c r="G133" s="121"/>
      <c r="H133" s="121"/>
      <c r="I133" s="121"/>
      <c r="J133" s="121"/>
      <c r="K133" s="121"/>
      <c r="L133" s="121"/>
      <c r="M133" s="121"/>
      <c r="N133" s="121"/>
      <c r="O133" s="121"/>
      <c r="P133" s="121"/>
      <c r="Q133" s="121"/>
      <c r="R133" s="121"/>
      <c r="S133" s="121"/>
      <c r="T133" s="121"/>
    </row>
    <row r="134" spans="1:20" ht="15.75" customHeight="1" x14ac:dyDescent="0.25">
      <c r="A134" s="121"/>
      <c r="B134" s="121"/>
      <c r="C134" s="121"/>
      <c r="D134" s="121"/>
      <c r="E134" s="121"/>
      <c r="F134" s="121"/>
      <c r="G134" s="121"/>
      <c r="H134" s="121"/>
      <c r="I134" s="121"/>
      <c r="J134" s="121"/>
      <c r="K134" s="121"/>
      <c r="L134" s="121"/>
      <c r="M134" s="121"/>
      <c r="N134" s="121"/>
      <c r="O134" s="121"/>
      <c r="P134" s="121"/>
      <c r="Q134" s="121"/>
      <c r="R134" s="121"/>
      <c r="S134" s="121"/>
      <c r="T134" s="121"/>
    </row>
    <row r="135" spans="1:20" ht="15.75" customHeight="1" x14ac:dyDescent="0.25">
      <c r="A135" s="121"/>
      <c r="B135" s="121"/>
      <c r="C135" s="121"/>
      <c r="D135" s="121"/>
      <c r="E135" s="121"/>
      <c r="F135" s="121"/>
      <c r="G135" s="121"/>
      <c r="H135" s="121"/>
      <c r="I135" s="121"/>
      <c r="J135" s="121"/>
      <c r="K135" s="121"/>
      <c r="L135" s="121"/>
      <c r="M135" s="121"/>
      <c r="N135" s="121"/>
      <c r="O135" s="121"/>
      <c r="P135" s="121"/>
      <c r="Q135" s="121"/>
      <c r="R135" s="121"/>
      <c r="S135" s="121"/>
      <c r="T135" s="121"/>
    </row>
    <row r="136" spans="1:20" ht="15.75" customHeight="1" x14ac:dyDescent="0.25">
      <c r="A136" s="121"/>
      <c r="B136" s="121"/>
      <c r="C136" s="121"/>
      <c r="D136" s="121"/>
      <c r="E136" s="121"/>
      <c r="F136" s="121"/>
      <c r="G136" s="121"/>
      <c r="H136" s="121"/>
      <c r="I136" s="121"/>
      <c r="J136" s="121"/>
      <c r="K136" s="121"/>
      <c r="L136" s="121"/>
      <c r="M136" s="121"/>
      <c r="N136" s="121"/>
      <c r="O136" s="121"/>
      <c r="P136" s="121"/>
      <c r="Q136" s="121"/>
      <c r="R136" s="121"/>
      <c r="S136" s="121"/>
      <c r="T136" s="121"/>
    </row>
    <row r="137" spans="1:20" ht="15.75" customHeight="1" x14ac:dyDescent="0.25">
      <c r="A137" s="121"/>
      <c r="B137" s="121"/>
      <c r="C137" s="121"/>
      <c r="D137" s="121"/>
      <c r="E137" s="121"/>
      <c r="F137" s="121"/>
      <c r="G137" s="121"/>
      <c r="H137" s="121"/>
      <c r="I137" s="121"/>
      <c r="J137" s="121"/>
      <c r="K137" s="121"/>
      <c r="L137" s="121"/>
      <c r="M137" s="121"/>
      <c r="N137" s="121"/>
      <c r="O137" s="121"/>
      <c r="P137" s="121"/>
      <c r="Q137" s="121"/>
      <c r="R137" s="121"/>
      <c r="S137" s="121"/>
      <c r="T137" s="121"/>
    </row>
    <row r="138" spans="1:20" ht="15.75" customHeight="1" x14ac:dyDescent="0.25">
      <c r="A138" s="121"/>
      <c r="B138" s="121"/>
      <c r="C138" s="121"/>
      <c r="D138" s="121"/>
      <c r="E138" s="121"/>
      <c r="F138" s="121"/>
      <c r="G138" s="121"/>
      <c r="H138" s="121"/>
      <c r="I138" s="121"/>
      <c r="J138" s="121"/>
      <c r="K138" s="121"/>
      <c r="L138" s="121"/>
      <c r="M138" s="121"/>
      <c r="N138" s="121"/>
      <c r="O138" s="121"/>
      <c r="P138" s="121"/>
      <c r="Q138" s="121"/>
      <c r="R138" s="121"/>
      <c r="S138" s="121"/>
      <c r="T138" s="121"/>
    </row>
    <row r="139" spans="1:20" ht="15.75" customHeight="1" x14ac:dyDescent="0.25">
      <c r="A139" s="121"/>
      <c r="B139" s="121"/>
      <c r="C139" s="121"/>
      <c r="D139" s="121"/>
      <c r="E139" s="121"/>
      <c r="F139" s="121"/>
      <c r="G139" s="121"/>
      <c r="H139" s="121"/>
      <c r="I139" s="121"/>
      <c r="J139" s="121"/>
      <c r="K139" s="121"/>
      <c r="L139" s="121"/>
      <c r="M139" s="121"/>
      <c r="N139" s="121"/>
      <c r="O139" s="121"/>
      <c r="P139" s="121"/>
      <c r="Q139" s="121"/>
      <c r="R139" s="121"/>
      <c r="S139" s="121"/>
      <c r="T139" s="121"/>
    </row>
    <row r="140" spans="1:20" ht="15.75" customHeight="1" x14ac:dyDescent="0.25">
      <c r="A140" s="121"/>
      <c r="B140" s="121"/>
      <c r="C140" s="121"/>
      <c r="D140" s="121"/>
      <c r="E140" s="121"/>
      <c r="F140" s="121"/>
      <c r="G140" s="121"/>
      <c r="H140" s="121"/>
      <c r="I140" s="121"/>
      <c r="J140" s="121"/>
      <c r="K140" s="121"/>
      <c r="L140" s="121"/>
      <c r="M140" s="121"/>
      <c r="N140" s="121"/>
      <c r="O140" s="121"/>
      <c r="P140" s="121"/>
      <c r="Q140" s="121"/>
      <c r="R140" s="121"/>
      <c r="S140" s="121"/>
      <c r="T140" s="121"/>
    </row>
    <row r="141" spans="1:20" ht="15.75" customHeight="1" x14ac:dyDescent="0.25">
      <c r="A141" s="121"/>
      <c r="B141" s="121"/>
      <c r="C141" s="121"/>
      <c r="D141" s="121"/>
      <c r="E141" s="121"/>
      <c r="F141" s="121"/>
      <c r="G141" s="121"/>
      <c r="H141" s="121"/>
      <c r="I141" s="121"/>
      <c r="J141" s="121"/>
      <c r="K141" s="121"/>
      <c r="L141" s="121"/>
      <c r="M141" s="121"/>
      <c r="N141" s="121"/>
      <c r="O141" s="121"/>
      <c r="P141" s="121"/>
      <c r="Q141" s="121"/>
      <c r="R141" s="121"/>
      <c r="S141" s="121"/>
      <c r="T141" s="121"/>
    </row>
    <row r="142" spans="1:20" ht="15.75" customHeight="1" x14ac:dyDescent="0.25">
      <c r="A142" s="121"/>
      <c r="B142" s="121"/>
      <c r="C142" s="121"/>
      <c r="D142" s="121"/>
      <c r="E142" s="121"/>
      <c r="F142" s="121"/>
      <c r="G142" s="121"/>
      <c r="H142" s="121"/>
      <c r="I142" s="121"/>
      <c r="J142" s="121"/>
      <c r="K142" s="121"/>
      <c r="L142" s="121"/>
      <c r="M142" s="121"/>
      <c r="N142" s="121"/>
      <c r="O142" s="121"/>
      <c r="P142" s="121"/>
      <c r="Q142" s="121"/>
      <c r="R142" s="121"/>
      <c r="S142" s="121"/>
      <c r="T142" s="121"/>
    </row>
    <row r="143" spans="1:20" ht="15.75" customHeight="1" x14ac:dyDescent="0.25">
      <c r="A143" s="121"/>
      <c r="B143" s="121"/>
      <c r="C143" s="121"/>
      <c r="D143" s="121"/>
      <c r="E143" s="121"/>
      <c r="F143" s="121"/>
      <c r="G143" s="121"/>
      <c r="H143" s="121"/>
      <c r="I143" s="121"/>
      <c r="J143" s="121"/>
      <c r="K143" s="121"/>
      <c r="L143" s="121"/>
      <c r="M143" s="121"/>
      <c r="N143" s="121"/>
      <c r="O143" s="121"/>
      <c r="P143" s="121"/>
      <c r="Q143" s="121"/>
      <c r="R143" s="121"/>
      <c r="S143" s="121"/>
      <c r="T143" s="121"/>
    </row>
    <row r="144" spans="1:20" ht="15.75" customHeight="1" x14ac:dyDescent="0.25">
      <c r="A144" s="121"/>
      <c r="B144" s="121"/>
      <c r="C144" s="121"/>
      <c r="D144" s="121"/>
      <c r="E144" s="121"/>
      <c r="F144" s="121"/>
      <c r="G144" s="121"/>
      <c r="H144" s="121"/>
      <c r="I144" s="121"/>
      <c r="J144" s="121"/>
      <c r="K144" s="121"/>
      <c r="L144" s="121"/>
      <c r="M144" s="121"/>
      <c r="N144" s="121"/>
      <c r="O144" s="121"/>
      <c r="P144" s="121"/>
      <c r="Q144" s="121"/>
      <c r="R144" s="121"/>
      <c r="S144" s="121"/>
      <c r="T144" s="121"/>
    </row>
    <row r="145" spans="1:20" ht="15.75" customHeight="1" x14ac:dyDescent="0.25">
      <c r="A145" s="121"/>
      <c r="B145" s="121"/>
      <c r="C145" s="121"/>
      <c r="D145" s="121"/>
      <c r="E145" s="121"/>
      <c r="F145" s="121"/>
      <c r="G145" s="121"/>
      <c r="H145" s="121"/>
      <c r="I145" s="121"/>
      <c r="J145" s="121"/>
      <c r="K145" s="121"/>
      <c r="L145" s="121"/>
      <c r="M145" s="121"/>
      <c r="N145" s="121"/>
      <c r="O145" s="121"/>
      <c r="P145" s="121"/>
      <c r="Q145" s="121"/>
      <c r="R145" s="121"/>
      <c r="S145" s="121"/>
      <c r="T145" s="121"/>
    </row>
    <row r="146" spans="1:20" ht="15.75" customHeight="1" x14ac:dyDescent="0.25">
      <c r="A146" s="121"/>
      <c r="B146" s="121"/>
      <c r="C146" s="121"/>
      <c r="D146" s="121"/>
      <c r="E146" s="121"/>
      <c r="F146" s="121"/>
      <c r="G146" s="121"/>
      <c r="H146" s="121"/>
      <c r="I146" s="121"/>
      <c r="J146" s="121"/>
      <c r="K146" s="121"/>
      <c r="L146" s="121"/>
      <c r="M146" s="121"/>
      <c r="N146" s="121"/>
      <c r="O146" s="121"/>
      <c r="P146" s="121"/>
      <c r="Q146" s="121"/>
      <c r="R146" s="121"/>
      <c r="S146" s="121"/>
      <c r="T146" s="121"/>
    </row>
    <row r="147" spans="1:20" ht="15.75" customHeight="1" x14ac:dyDescent="0.25">
      <c r="A147" s="121"/>
      <c r="B147" s="121"/>
      <c r="C147" s="121"/>
      <c r="D147" s="121"/>
      <c r="E147" s="121"/>
      <c r="F147" s="121"/>
      <c r="G147" s="121"/>
      <c r="H147" s="121"/>
      <c r="I147" s="121"/>
      <c r="J147" s="121"/>
      <c r="K147" s="121"/>
      <c r="L147" s="121"/>
      <c r="M147" s="121"/>
      <c r="N147" s="121"/>
      <c r="O147" s="121"/>
      <c r="P147" s="121"/>
      <c r="Q147" s="121"/>
      <c r="R147" s="121"/>
      <c r="S147" s="121"/>
      <c r="T147" s="121"/>
    </row>
    <row r="148" spans="1:20" ht="15.75" customHeight="1" x14ac:dyDescent="0.25">
      <c r="A148" s="121"/>
      <c r="B148" s="121"/>
      <c r="C148" s="121"/>
      <c r="D148" s="121"/>
      <c r="E148" s="121"/>
      <c r="F148" s="121"/>
      <c r="G148" s="121"/>
      <c r="H148" s="121"/>
      <c r="I148" s="121"/>
      <c r="J148" s="121"/>
      <c r="K148" s="121"/>
      <c r="L148" s="121"/>
      <c r="M148" s="121"/>
      <c r="N148" s="121"/>
      <c r="O148" s="121"/>
      <c r="P148" s="121"/>
      <c r="Q148" s="121"/>
      <c r="R148" s="121"/>
      <c r="S148" s="121"/>
      <c r="T148" s="121"/>
    </row>
    <row r="149" spans="1:20" ht="15.75" customHeight="1" x14ac:dyDescent="0.25">
      <c r="A149" s="121"/>
      <c r="B149" s="121"/>
      <c r="C149" s="121"/>
      <c r="D149" s="121"/>
      <c r="E149" s="121"/>
      <c r="F149" s="121"/>
      <c r="G149" s="121"/>
      <c r="H149" s="121"/>
      <c r="I149" s="121"/>
      <c r="J149" s="121"/>
      <c r="K149" s="121"/>
      <c r="L149" s="121"/>
      <c r="M149" s="121"/>
      <c r="N149" s="121"/>
      <c r="O149" s="121"/>
      <c r="P149" s="121"/>
      <c r="Q149" s="121"/>
      <c r="R149" s="121"/>
      <c r="S149" s="121"/>
      <c r="T149" s="121"/>
    </row>
    <row r="150" spans="1:20" ht="15.75" customHeight="1" x14ac:dyDescent="0.25">
      <c r="A150" s="121"/>
      <c r="B150" s="121"/>
      <c r="C150" s="121"/>
      <c r="D150" s="121"/>
      <c r="E150" s="121"/>
      <c r="F150" s="121"/>
      <c r="G150" s="121"/>
      <c r="H150" s="121"/>
      <c r="I150" s="121"/>
      <c r="J150" s="121"/>
      <c r="K150" s="121"/>
      <c r="L150" s="121"/>
      <c r="M150" s="121"/>
      <c r="N150" s="121"/>
      <c r="O150" s="121"/>
      <c r="P150" s="121"/>
      <c r="Q150" s="121"/>
      <c r="R150" s="121"/>
      <c r="S150" s="121"/>
      <c r="T150" s="121"/>
    </row>
    <row r="151" spans="1:20" ht="15.75" customHeight="1" x14ac:dyDescent="0.25">
      <c r="A151" s="121"/>
      <c r="B151" s="121"/>
      <c r="C151" s="121"/>
      <c r="D151" s="121"/>
      <c r="E151" s="121"/>
      <c r="F151" s="121"/>
      <c r="G151" s="121"/>
      <c r="H151" s="121"/>
      <c r="I151" s="121"/>
      <c r="J151" s="121"/>
      <c r="K151" s="121"/>
      <c r="L151" s="121"/>
      <c r="M151" s="121"/>
      <c r="N151" s="121"/>
      <c r="O151" s="121"/>
      <c r="P151" s="121"/>
      <c r="Q151" s="121"/>
      <c r="R151" s="121"/>
      <c r="S151" s="121"/>
      <c r="T151" s="121"/>
    </row>
    <row r="152" spans="1:20" ht="15.75" customHeight="1" x14ac:dyDescent="0.25">
      <c r="A152" s="121"/>
      <c r="B152" s="121"/>
      <c r="C152" s="121"/>
      <c r="D152" s="121"/>
      <c r="E152" s="121"/>
      <c r="F152" s="121"/>
      <c r="G152" s="121"/>
      <c r="H152" s="121"/>
      <c r="I152" s="121"/>
      <c r="J152" s="121"/>
      <c r="K152" s="121"/>
      <c r="L152" s="121"/>
      <c r="M152" s="121"/>
      <c r="N152" s="121"/>
      <c r="O152" s="121"/>
      <c r="P152" s="121"/>
      <c r="Q152" s="121"/>
      <c r="R152" s="121"/>
      <c r="S152" s="121"/>
      <c r="T152" s="121"/>
    </row>
    <row r="153" spans="1:20" ht="15.75" customHeight="1" x14ac:dyDescent="0.25">
      <c r="A153" s="121"/>
      <c r="B153" s="121"/>
      <c r="C153" s="121"/>
      <c r="D153" s="121"/>
      <c r="E153" s="121"/>
      <c r="F153" s="121"/>
      <c r="G153" s="121"/>
      <c r="H153" s="121"/>
      <c r="I153" s="121"/>
      <c r="J153" s="121"/>
      <c r="K153" s="121"/>
      <c r="L153" s="121"/>
      <c r="M153" s="121"/>
      <c r="N153" s="121"/>
      <c r="O153" s="121"/>
      <c r="P153" s="121"/>
      <c r="Q153" s="121"/>
      <c r="R153" s="121"/>
      <c r="S153" s="121"/>
      <c r="T153" s="121"/>
    </row>
    <row r="154" spans="1:20" ht="15.75" customHeight="1" x14ac:dyDescent="0.25">
      <c r="A154" s="121"/>
      <c r="B154" s="121"/>
      <c r="C154" s="121"/>
      <c r="D154" s="121"/>
      <c r="E154" s="121"/>
      <c r="F154" s="121"/>
      <c r="G154" s="121"/>
      <c r="H154" s="121"/>
      <c r="I154" s="121"/>
      <c r="J154" s="121"/>
      <c r="K154" s="121"/>
      <c r="L154" s="121"/>
      <c r="M154" s="121"/>
      <c r="N154" s="121"/>
      <c r="O154" s="121"/>
      <c r="P154" s="121"/>
      <c r="Q154" s="121"/>
      <c r="R154" s="121"/>
      <c r="S154" s="121"/>
      <c r="T154" s="121"/>
    </row>
    <row r="155" spans="1:20" ht="15.75" customHeight="1" x14ac:dyDescent="0.25">
      <c r="A155" s="121"/>
      <c r="B155" s="121"/>
      <c r="C155" s="121"/>
      <c r="D155" s="121"/>
      <c r="E155" s="121"/>
      <c r="F155" s="121"/>
      <c r="G155" s="121"/>
      <c r="H155" s="121"/>
      <c r="I155" s="121"/>
      <c r="J155" s="121"/>
      <c r="K155" s="121"/>
      <c r="L155" s="121"/>
      <c r="M155" s="121"/>
      <c r="N155" s="121"/>
      <c r="O155" s="121"/>
      <c r="P155" s="121"/>
      <c r="Q155" s="121"/>
      <c r="R155" s="121"/>
      <c r="S155" s="121"/>
      <c r="T155" s="121"/>
    </row>
    <row r="156" spans="1:20" ht="15.75" customHeight="1" x14ac:dyDescent="0.25">
      <c r="A156" s="121"/>
      <c r="B156" s="121"/>
      <c r="C156" s="121"/>
      <c r="D156" s="121"/>
      <c r="E156" s="121"/>
      <c r="F156" s="121"/>
      <c r="G156" s="121"/>
      <c r="H156" s="121"/>
      <c r="I156" s="121"/>
      <c r="J156" s="121"/>
      <c r="K156" s="121"/>
      <c r="L156" s="121"/>
      <c r="M156" s="121"/>
      <c r="N156" s="121"/>
      <c r="O156" s="121"/>
      <c r="P156" s="121"/>
      <c r="Q156" s="121"/>
      <c r="R156" s="121"/>
      <c r="S156" s="121"/>
      <c r="T156" s="121"/>
    </row>
    <row r="157" spans="1:20" ht="15.75" customHeight="1" x14ac:dyDescent="0.25">
      <c r="A157" s="121"/>
      <c r="B157" s="121"/>
      <c r="C157" s="121"/>
      <c r="D157" s="121"/>
      <c r="E157" s="121"/>
      <c r="F157" s="121"/>
      <c r="G157" s="121"/>
      <c r="H157" s="121"/>
      <c r="I157" s="121"/>
      <c r="J157" s="121"/>
      <c r="K157" s="121"/>
      <c r="L157" s="121"/>
      <c r="M157" s="121"/>
      <c r="N157" s="121"/>
      <c r="O157" s="121"/>
      <c r="P157" s="121"/>
      <c r="Q157" s="121"/>
      <c r="R157" s="121"/>
      <c r="S157" s="121"/>
      <c r="T157" s="121"/>
    </row>
    <row r="158" spans="1:20" ht="15.75" customHeight="1" x14ac:dyDescent="0.25">
      <c r="A158" s="121"/>
      <c r="B158" s="121"/>
      <c r="C158" s="121"/>
      <c r="D158" s="121"/>
      <c r="E158" s="121"/>
      <c r="F158" s="121"/>
      <c r="G158" s="121"/>
      <c r="H158" s="121"/>
      <c r="I158" s="121"/>
      <c r="J158" s="121"/>
      <c r="K158" s="121"/>
      <c r="L158" s="121"/>
      <c r="M158" s="121"/>
      <c r="N158" s="121"/>
      <c r="O158" s="121"/>
      <c r="P158" s="121"/>
      <c r="Q158" s="121"/>
      <c r="R158" s="121"/>
      <c r="S158" s="121"/>
      <c r="T158" s="121"/>
    </row>
    <row r="159" spans="1:20" ht="15.75" customHeight="1" x14ac:dyDescent="0.25">
      <c r="A159" s="121"/>
      <c r="B159" s="121"/>
      <c r="C159" s="121"/>
      <c r="D159" s="121"/>
      <c r="E159" s="121"/>
      <c r="F159" s="121"/>
      <c r="G159" s="121"/>
      <c r="H159" s="121"/>
      <c r="I159" s="121"/>
      <c r="J159" s="121"/>
      <c r="K159" s="121"/>
      <c r="L159" s="121"/>
      <c r="M159" s="121"/>
      <c r="N159" s="121"/>
      <c r="O159" s="121"/>
      <c r="P159" s="121"/>
      <c r="Q159" s="121"/>
      <c r="R159" s="121"/>
      <c r="S159" s="121"/>
      <c r="T159" s="121"/>
    </row>
    <row r="160" spans="1:20" ht="15.75" customHeight="1" x14ac:dyDescent="0.25">
      <c r="A160" s="121"/>
      <c r="B160" s="121"/>
      <c r="C160" s="121"/>
      <c r="D160" s="121"/>
      <c r="E160" s="121"/>
      <c r="F160" s="121"/>
      <c r="G160" s="121"/>
      <c r="H160" s="121"/>
      <c r="I160" s="121"/>
      <c r="J160" s="121"/>
      <c r="K160" s="121"/>
      <c r="L160" s="121"/>
      <c r="M160" s="121"/>
      <c r="N160" s="121"/>
      <c r="O160" s="121"/>
      <c r="P160" s="121"/>
      <c r="Q160" s="121"/>
      <c r="R160" s="121"/>
      <c r="S160" s="121"/>
      <c r="T160" s="121"/>
    </row>
    <row r="161" spans="1:20" ht="15.75" customHeight="1" x14ac:dyDescent="0.25">
      <c r="A161" s="121"/>
      <c r="B161" s="121"/>
      <c r="C161" s="121"/>
      <c r="D161" s="121"/>
      <c r="E161" s="121"/>
      <c r="F161" s="121"/>
      <c r="G161" s="121"/>
      <c r="H161" s="121"/>
      <c r="I161" s="121"/>
      <c r="J161" s="121"/>
      <c r="K161" s="121"/>
      <c r="L161" s="121"/>
      <c r="M161" s="121"/>
      <c r="N161" s="121"/>
      <c r="O161" s="121"/>
      <c r="P161" s="121"/>
      <c r="Q161" s="121"/>
      <c r="R161" s="121"/>
      <c r="S161" s="121"/>
      <c r="T161" s="121"/>
    </row>
    <row r="162" spans="1:20" ht="15.75" customHeight="1" x14ac:dyDescent="0.25">
      <c r="A162" s="121"/>
      <c r="B162" s="121"/>
      <c r="C162" s="121"/>
      <c r="D162" s="121"/>
      <c r="E162" s="121"/>
      <c r="F162" s="121"/>
      <c r="G162" s="121"/>
      <c r="H162" s="121"/>
      <c r="I162" s="121"/>
      <c r="J162" s="121"/>
      <c r="K162" s="121"/>
      <c r="L162" s="121"/>
      <c r="M162" s="121"/>
      <c r="N162" s="121"/>
      <c r="O162" s="121"/>
      <c r="P162" s="121"/>
      <c r="Q162" s="121"/>
      <c r="R162" s="121"/>
      <c r="S162" s="121"/>
      <c r="T162" s="121"/>
    </row>
    <row r="163" spans="1:20" ht="15.75" customHeight="1" x14ac:dyDescent="0.25">
      <c r="A163" s="121"/>
      <c r="B163" s="121"/>
      <c r="C163" s="121"/>
      <c r="D163" s="121"/>
      <c r="E163" s="121"/>
      <c r="F163" s="121"/>
      <c r="G163" s="121"/>
      <c r="H163" s="121"/>
      <c r="I163" s="121"/>
      <c r="J163" s="121"/>
      <c r="K163" s="121"/>
      <c r="L163" s="121"/>
      <c r="M163" s="121"/>
      <c r="N163" s="121"/>
      <c r="O163" s="121"/>
      <c r="P163" s="121"/>
      <c r="Q163" s="121"/>
      <c r="R163" s="121"/>
      <c r="S163" s="121"/>
      <c r="T163" s="121"/>
    </row>
    <row r="164" spans="1:20" ht="15.75" customHeight="1" x14ac:dyDescent="0.25">
      <c r="A164" s="121"/>
      <c r="B164" s="121"/>
      <c r="C164" s="121"/>
      <c r="D164" s="121"/>
      <c r="E164" s="121"/>
      <c r="F164" s="121"/>
      <c r="G164" s="121"/>
      <c r="H164" s="121"/>
      <c r="I164" s="121"/>
      <c r="J164" s="121"/>
      <c r="K164" s="121"/>
      <c r="L164" s="121"/>
      <c r="M164" s="121"/>
      <c r="N164" s="121"/>
      <c r="O164" s="121"/>
      <c r="P164" s="121"/>
      <c r="Q164" s="121"/>
      <c r="R164" s="121"/>
      <c r="S164" s="121"/>
      <c r="T164" s="121"/>
    </row>
    <row r="165" spans="1:20" ht="15.75" customHeight="1" x14ac:dyDescent="0.25">
      <c r="A165" s="121"/>
      <c r="B165" s="121"/>
      <c r="C165" s="121"/>
      <c r="D165" s="121"/>
      <c r="E165" s="121"/>
      <c r="F165" s="121"/>
      <c r="G165" s="121"/>
      <c r="H165" s="121"/>
      <c r="I165" s="121"/>
      <c r="J165" s="121"/>
      <c r="K165" s="121"/>
      <c r="L165" s="121"/>
      <c r="M165" s="121"/>
      <c r="N165" s="121"/>
      <c r="O165" s="121"/>
      <c r="P165" s="121"/>
      <c r="Q165" s="121"/>
      <c r="R165" s="121"/>
      <c r="S165" s="121"/>
      <c r="T165" s="121"/>
    </row>
    <row r="166" spans="1:20" ht="15.75" customHeight="1" x14ac:dyDescent="0.25">
      <c r="A166" s="121"/>
      <c r="B166" s="121"/>
      <c r="C166" s="121"/>
      <c r="D166" s="121"/>
      <c r="E166" s="121"/>
      <c r="F166" s="121"/>
      <c r="G166" s="121"/>
      <c r="H166" s="121"/>
      <c r="I166" s="121"/>
      <c r="J166" s="121"/>
      <c r="K166" s="121"/>
      <c r="L166" s="121"/>
      <c r="M166" s="121"/>
      <c r="N166" s="121"/>
      <c r="O166" s="121"/>
      <c r="P166" s="121"/>
      <c r="Q166" s="121"/>
      <c r="R166" s="121"/>
      <c r="S166" s="121"/>
      <c r="T166" s="121"/>
    </row>
    <row r="167" spans="1:20" ht="15.75" customHeight="1" x14ac:dyDescent="0.25">
      <c r="A167" s="121"/>
      <c r="B167" s="121"/>
      <c r="C167" s="121"/>
      <c r="D167" s="121"/>
      <c r="E167" s="121"/>
      <c r="F167" s="121"/>
      <c r="G167" s="121"/>
      <c r="H167" s="121"/>
      <c r="I167" s="121"/>
      <c r="J167" s="121"/>
      <c r="K167" s="121"/>
      <c r="L167" s="121"/>
      <c r="M167" s="121"/>
      <c r="N167" s="121"/>
      <c r="O167" s="121"/>
      <c r="P167" s="121"/>
      <c r="Q167" s="121"/>
      <c r="R167" s="121"/>
      <c r="S167" s="121"/>
      <c r="T167" s="121"/>
    </row>
    <row r="168" spans="1:20" ht="15.75" customHeight="1" x14ac:dyDescent="0.25">
      <c r="A168" s="121"/>
      <c r="B168" s="121"/>
      <c r="C168" s="121"/>
      <c r="D168" s="121"/>
      <c r="E168" s="121"/>
      <c r="F168" s="121"/>
      <c r="G168" s="121"/>
      <c r="H168" s="121"/>
      <c r="I168" s="121"/>
      <c r="J168" s="121"/>
      <c r="K168" s="121"/>
      <c r="L168" s="121"/>
      <c r="M168" s="121"/>
      <c r="N168" s="121"/>
      <c r="O168" s="121"/>
      <c r="P168" s="121"/>
      <c r="Q168" s="121"/>
      <c r="R168" s="121"/>
      <c r="S168" s="121"/>
      <c r="T168" s="121"/>
    </row>
    <row r="169" spans="1:20" ht="15.75" customHeight="1" x14ac:dyDescent="0.25">
      <c r="A169" s="121"/>
      <c r="B169" s="121"/>
      <c r="C169" s="121"/>
      <c r="D169" s="121"/>
      <c r="E169" s="121"/>
      <c r="F169" s="121"/>
      <c r="G169" s="121"/>
      <c r="H169" s="121"/>
      <c r="I169" s="121"/>
      <c r="J169" s="121"/>
      <c r="K169" s="121"/>
      <c r="L169" s="121"/>
      <c r="M169" s="121"/>
      <c r="N169" s="121"/>
      <c r="O169" s="121"/>
      <c r="P169" s="121"/>
      <c r="Q169" s="121"/>
      <c r="R169" s="121"/>
      <c r="S169" s="121"/>
      <c r="T169" s="121"/>
    </row>
    <row r="170" spans="1:20" ht="15.75" customHeight="1" x14ac:dyDescent="0.25">
      <c r="A170" s="121"/>
      <c r="B170" s="121"/>
      <c r="C170" s="121"/>
      <c r="D170" s="121"/>
      <c r="E170" s="121"/>
      <c r="F170" s="121"/>
      <c r="G170" s="121"/>
      <c r="H170" s="121"/>
      <c r="I170" s="121"/>
      <c r="J170" s="121"/>
      <c r="K170" s="121"/>
      <c r="L170" s="121"/>
      <c r="M170" s="121"/>
      <c r="N170" s="121"/>
      <c r="O170" s="121"/>
      <c r="P170" s="121"/>
      <c r="Q170" s="121"/>
      <c r="R170" s="121"/>
      <c r="S170" s="121"/>
      <c r="T170" s="121"/>
    </row>
    <row r="171" spans="1:20" ht="15.75" customHeight="1" x14ac:dyDescent="0.25">
      <c r="A171" s="121"/>
      <c r="B171" s="121"/>
      <c r="C171" s="121"/>
      <c r="D171" s="121"/>
      <c r="E171" s="121"/>
      <c r="F171" s="121"/>
      <c r="G171" s="121"/>
      <c r="H171" s="121"/>
      <c r="I171" s="121"/>
      <c r="J171" s="121"/>
      <c r="K171" s="121"/>
      <c r="L171" s="121"/>
      <c r="M171" s="121"/>
      <c r="N171" s="121"/>
      <c r="O171" s="121"/>
      <c r="P171" s="121"/>
      <c r="Q171" s="121"/>
      <c r="R171" s="121"/>
      <c r="S171" s="121"/>
      <c r="T171" s="121"/>
    </row>
    <row r="172" spans="1:20" ht="15.75" customHeight="1" x14ac:dyDescent="0.25">
      <c r="A172" s="121"/>
      <c r="B172" s="121"/>
      <c r="C172" s="121"/>
      <c r="D172" s="121"/>
      <c r="E172" s="121"/>
      <c r="F172" s="121"/>
      <c r="G172" s="121"/>
      <c r="H172" s="121"/>
      <c r="I172" s="121"/>
      <c r="J172" s="121"/>
      <c r="K172" s="121"/>
      <c r="L172" s="121"/>
      <c r="M172" s="121"/>
      <c r="N172" s="121"/>
      <c r="O172" s="121"/>
      <c r="P172" s="121"/>
      <c r="Q172" s="121"/>
      <c r="R172" s="121"/>
      <c r="S172" s="121"/>
      <c r="T172" s="121"/>
    </row>
    <row r="173" spans="1:20" ht="15.75" customHeight="1" x14ac:dyDescent="0.25">
      <c r="A173" s="121"/>
      <c r="B173" s="121"/>
      <c r="C173" s="121"/>
      <c r="D173" s="121"/>
      <c r="E173" s="121"/>
      <c r="F173" s="121"/>
      <c r="G173" s="121"/>
      <c r="H173" s="121"/>
      <c r="I173" s="121"/>
      <c r="J173" s="121"/>
      <c r="K173" s="121"/>
      <c r="L173" s="121"/>
      <c r="M173" s="121"/>
      <c r="N173" s="121"/>
      <c r="O173" s="121"/>
      <c r="P173" s="121"/>
      <c r="Q173" s="121"/>
      <c r="R173" s="121"/>
      <c r="S173" s="121"/>
      <c r="T173" s="121"/>
    </row>
    <row r="174" spans="1:20" ht="15.75" customHeight="1" x14ac:dyDescent="0.25">
      <c r="A174" s="121"/>
      <c r="B174" s="121"/>
      <c r="C174" s="121"/>
      <c r="D174" s="121"/>
      <c r="E174" s="121"/>
      <c r="F174" s="121"/>
      <c r="G174" s="121"/>
      <c r="H174" s="121"/>
      <c r="I174" s="121"/>
      <c r="J174" s="121"/>
      <c r="K174" s="121"/>
      <c r="L174" s="121"/>
      <c r="M174" s="121"/>
      <c r="N174" s="121"/>
      <c r="O174" s="121"/>
      <c r="P174" s="121"/>
      <c r="Q174" s="121"/>
      <c r="R174" s="121"/>
      <c r="S174" s="121"/>
      <c r="T174" s="121"/>
    </row>
    <row r="175" spans="1:20" ht="15.75" customHeight="1" x14ac:dyDescent="0.25">
      <c r="A175" s="121"/>
      <c r="B175" s="121"/>
      <c r="C175" s="121"/>
      <c r="D175" s="121"/>
      <c r="E175" s="121"/>
      <c r="F175" s="121"/>
      <c r="G175" s="121"/>
      <c r="H175" s="121"/>
      <c r="I175" s="121"/>
      <c r="J175" s="121"/>
      <c r="K175" s="121"/>
      <c r="L175" s="121"/>
      <c r="M175" s="121"/>
      <c r="N175" s="121"/>
      <c r="O175" s="121"/>
      <c r="P175" s="121"/>
      <c r="Q175" s="121"/>
      <c r="R175" s="121"/>
      <c r="S175" s="121"/>
      <c r="T175" s="121"/>
    </row>
    <row r="176" spans="1:20" ht="15.75" customHeight="1" x14ac:dyDescent="0.25">
      <c r="A176" s="121"/>
      <c r="B176" s="121"/>
      <c r="C176" s="121"/>
      <c r="D176" s="121"/>
      <c r="E176" s="121"/>
      <c r="F176" s="121"/>
      <c r="G176" s="121"/>
      <c r="H176" s="121"/>
      <c r="I176" s="121"/>
      <c r="J176" s="121"/>
      <c r="K176" s="121"/>
      <c r="L176" s="121"/>
      <c r="M176" s="121"/>
      <c r="N176" s="121"/>
      <c r="O176" s="121"/>
      <c r="P176" s="121"/>
      <c r="Q176" s="121"/>
      <c r="R176" s="121"/>
      <c r="S176" s="121"/>
      <c r="T176" s="121"/>
    </row>
    <row r="177" spans="1:20" ht="15.75" customHeight="1" x14ac:dyDescent="0.25">
      <c r="A177" s="121"/>
      <c r="B177" s="121"/>
      <c r="C177" s="121"/>
      <c r="D177" s="121"/>
      <c r="E177" s="121"/>
      <c r="F177" s="121"/>
      <c r="G177" s="121"/>
      <c r="H177" s="121"/>
      <c r="I177" s="121"/>
      <c r="J177" s="121"/>
      <c r="K177" s="121"/>
      <c r="L177" s="121"/>
      <c r="M177" s="121"/>
      <c r="N177" s="121"/>
      <c r="O177" s="121"/>
      <c r="P177" s="121"/>
      <c r="Q177" s="121"/>
      <c r="R177" s="121"/>
      <c r="S177" s="121"/>
      <c r="T177" s="121"/>
    </row>
    <row r="178" spans="1:20" ht="15.75" customHeight="1" x14ac:dyDescent="0.25">
      <c r="A178" s="121"/>
      <c r="B178" s="121"/>
      <c r="C178" s="121"/>
      <c r="D178" s="121"/>
      <c r="E178" s="121"/>
      <c r="F178" s="121"/>
      <c r="G178" s="121"/>
      <c r="H178" s="121"/>
      <c r="I178" s="121"/>
      <c r="J178" s="121"/>
      <c r="K178" s="121"/>
      <c r="L178" s="121"/>
      <c r="M178" s="121"/>
      <c r="N178" s="121"/>
      <c r="O178" s="121"/>
      <c r="P178" s="121"/>
      <c r="Q178" s="121"/>
      <c r="R178" s="121"/>
      <c r="S178" s="121"/>
      <c r="T178" s="121"/>
    </row>
    <row r="179" spans="1:20" ht="15.75" customHeight="1" x14ac:dyDescent="0.25">
      <c r="A179" s="121"/>
      <c r="B179" s="121"/>
      <c r="C179" s="121"/>
      <c r="D179" s="121"/>
      <c r="E179" s="121"/>
      <c r="F179" s="121"/>
      <c r="G179" s="121"/>
      <c r="H179" s="121"/>
      <c r="I179" s="121"/>
      <c r="J179" s="121"/>
      <c r="K179" s="121"/>
      <c r="L179" s="121"/>
      <c r="M179" s="121"/>
      <c r="N179" s="121"/>
      <c r="O179" s="121"/>
      <c r="P179" s="121"/>
      <c r="Q179" s="121"/>
      <c r="R179" s="121"/>
      <c r="S179" s="121"/>
      <c r="T179" s="121"/>
    </row>
    <row r="180" spans="1:20" ht="15.75" customHeight="1" x14ac:dyDescent="0.25">
      <c r="A180" s="121"/>
      <c r="B180" s="121"/>
      <c r="C180" s="121"/>
      <c r="D180" s="121"/>
      <c r="E180" s="121"/>
      <c r="F180" s="121"/>
      <c r="G180" s="121"/>
      <c r="H180" s="121"/>
      <c r="I180" s="121"/>
      <c r="J180" s="121"/>
      <c r="K180" s="121"/>
      <c r="L180" s="121"/>
      <c r="M180" s="121"/>
      <c r="N180" s="121"/>
      <c r="O180" s="121"/>
      <c r="P180" s="121"/>
      <c r="Q180" s="121"/>
      <c r="R180" s="121"/>
      <c r="S180" s="121"/>
      <c r="T180" s="121"/>
    </row>
    <row r="181" spans="1:20" ht="15.75" customHeight="1" x14ac:dyDescent="0.25">
      <c r="A181" s="121"/>
      <c r="B181" s="121"/>
      <c r="C181" s="121"/>
      <c r="D181" s="121"/>
      <c r="E181" s="121"/>
      <c r="F181" s="121"/>
      <c r="G181" s="121"/>
      <c r="H181" s="121"/>
      <c r="I181" s="121"/>
      <c r="J181" s="121"/>
      <c r="K181" s="121"/>
      <c r="L181" s="121"/>
      <c r="M181" s="121"/>
      <c r="N181" s="121"/>
      <c r="O181" s="121"/>
      <c r="P181" s="121"/>
      <c r="Q181" s="121"/>
      <c r="R181" s="121"/>
      <c r="S181" s="121"/>
      <c r="T181" s="121"/>
    </row>
    <row r="182" spans="1:20" ht="15.75" customHeight="1" x14ac:dyDescent="0.25">
      <c r="A182" s="121"/>
      <c r="B182" s="121"/>
      <c r="C182" s="121"/>
      <c r="D182" s="121"/>
      <c r="E182" s="121"/>
      <c r="F182" s="121"/>
      <c r="G182" s="121"/>
      <c r="H182" s="121"/>
      <c r="I182" s="121"/>
      <c r="J182" s="121"/>
      <c r="K182" s="121"/>
      <c r="L182" s="121"/>
      <c r="M182" s="121"/>
      <c r="N182" s="121"/>
      <c r="O182" s="121"/>
      <c r="P182" s="121"/>
      <c r="Q182" s="121"/>
      <c r="R182" s="121"/>
      <c r="S182" s="121"/>
      <c r="T182" s="121"/>
    </row>
    <row r="183" spans="1:20" ht="15.75" customHeight="1" x14ac:dyDescent="0.25">
      <c r="A183" s="121"/>
      <c r="B183" s="121"/>
      <c r="C183" s="121"/>
      <c r="D183" s="121"/>
      <c r="E183" s="121"/>
      <c r="F183" s="121"/>
      <c r="G183" s="121"/>
      <c r="H183" s="121"/>
      <c r="I183" s="121"/>
      <c r="J183" s="121"/>
      <c r="K183" s="121"/>
      <c r="L183" s="121"/>
      <c r="M183" s="121"/>
      <c r="N183" s="121"/>
      <c r="O183" s="121"/>
      <c r="P183" s="121"/>
      <c r="Q183" s="121"/>
      <c r="R183" s="121"/>
      <c r="S183" s="121"/>
      <c r="T183" s="121"/>
    </row>
    <row r="184" spans="1:20" ht="15.75" customHeight="1" x14ac:dyDescent="0.25">
      <c r="A184" s="121"/>
      <c r="B184" s="121"/>
      <c r="C184" s="121"/>
      <c r="D184" s="121"/>
      <c r="E184" s="121"/>
      <c r="F184" s="121"/>
      <c r="G184" s="121"/>
      <c r="H184" s="121"/>
      <c r="I184" s="121"/>
      <c r="J184" s="121"/>
      <c r="K184" s="121"/>
      <c r="L184" s="121"/>
      <c r="M184" s="121"/>
      <c r="N184" s="121"/>
      <c r="O184" s="121"/>
      <c r="P184" s="121"/>
      <c r="Q184" s="121"/>
      <c r="R184" s="121"/>
      <c r="S184" s="121"/>
      <c r="T184" s="121"/>
    </row>
    <row r="185" spans="1:20" ht="15.75" customHeight="1" x14ac:dyDescent="0.25">
      <c r="A185" s="121"/>
      <c r="B185" s="121"/>
      <c r="C185" s="121"/>
      <c r="D185" s="121"/>
      <c r="E185" s="121"/>
      <c r="F185" s="121"/>
      <c r="G185" s="121"/>
      <c r="H185" s="121"/>
      <c r="I185" s="121"/>
      <c r="J185" s="121"/>
      <c r="K185" s="121"/>
      <c r="L185" s="121"/>
      <c r="M185" s="121"/>
      <c r="N185" s="121"/>
      <c r="O185" s="121"/>
      <c r="P185" s="121"/>
      <c r="Q185" s="121"/>
      <c r="R185" s="121"/>
      <c r="S185" s="121"/>
      <c r="T185" s="121"/>
    </row>
    <row r="186" spans="1:20" ht="15.75" customHeight="1" x14ac:dyDescent="0.25">
      <c r="A186" s="121"/>
      <c r="B186" s="121"/>
      <c r="C186" s="121"/>
      <c r="D186" s="121"/>
      <c r="E186" s="121"/>
      <c r="F186" s="121"/>
      <c r="G186" s="121"/>
      <c r="H186" s="121"/>
      <c r="I186" s="121"/>
      <c r="J186" s="121"/>
      <c r="K186" s="121"/>
      <c r="L186" s="121"/>
      <c r="M186" s="121"/>
      <c r="N186" s="121"/>
      <c r="O186" s="121"/>
      <c r="P186" s="121"/>
      <c r="Q186" s="121"/>
      <c r="R186" s="121"/>
      <c r="S186" s="121"/>
      <c r="T186" s="121"/>
    </row>
    <row r="187" spans="1:20" ht="15.75" customHeight="1" x14ac:dyDescent="0.25">
      <c r="A187" s="121"/>
      <c r="B187" s="121"/>
      <c r="C187" s="121"/>
      <c r="D187" s="121"/>
      <c r="E187" s="121"/>
      <c r="F187" s="121"/>
      <c r="G187" s="121"/>
      <c r="H187" s="121"/>
      <c r="I187" s="121"/>
      <c r="J187" s="121"/>
      <c r="K187" s="121"/>
      <c r="L187" s="121"/>
      <c r="M187" s="121"/>
      <c r="N187" s="121"/>
      <c r="O187" s="121"/>
      <c r="P187" s="121"/>
      <c r="Q187" s="121"/>
      <c r="R187" s="121"/>
      <c r="S187" s="121"/>
      <c r="T187" s="121"/>
    </row>
    <row r="188" spans="1:20" ht="15.75" customHeight="1" x14ac:dyDescent="0.25">
      <c r="A188" s="121"/>
      <c r="B188" s="121"/>
      <c r="C188" s="121"/>
      <c r="D188" s="121"/>
      <c r="E188" s="121"/>
      <c r="F188" s="121"/>
      <c r="G188" s="121"/>
      <c r="H188" s="121"/>
      <c r="I188" s="121"/>
      <c r="J188" s="121"/>
      <c r="K188" s="121"/>
      <c r="L188" s="121"/>
      <c r="M188" s="121"/>
      <c r="N188" s="121"/>
      <c r="O188" s="121"/>
      <c r="P188" s="121"/>
      <c r="Q188" s="121"/>
      <c r="R188" s="121"/>
      <c r="S188" s="121"/>
      <c r="T188" s="121"/>
    </row>
    <row r="189" spans="1:20" ht="15.75" customHeight="1" x14ac:dyDescent="0.25">
      <c r="A189" s="121"/>
      <c r="B189" s="121"/>
      <c r="C189" s="121"/>
      <c r="D189" s="121"/>
      <c r="E189" s="121"/>
      <c r="F189" s="121"/>
      <c r="G189" s="121"/>
      <c r="H189" s="121"/>
      <c r="I189" s="121"/>
      <c r="J189" s="121"/>
      <c r="K189" s="121"/>
      <c r="L189" s="121"/>
      <c r="M189" s="121"/>
      <c r="N189" s="121"/>
      <c r="O189" s="121"/>
      <c r="P189" s="121"/>
      <c r="Q189" s="121"/>
      <c r="R189" s="121"/>
      <c r="S189" s="121"/>
      <c r="T189" s="121"/>
    </row>
    <row r="190" spans="1:20" ht="15.75" customHeight="1" x14ac:dyDescent="0.25">
      <c r="A190" s="121"/>
      <c r="B190" s="121"/>
      <c r="C190" s="121"/>
      <c r="D190" s="121"/>
      <c r="E190" s="121"/>
      <c r="F190" s="121"/>
      <c r="G190" s="121"/>
      <c r="H190" s="121"/>
      <c r="I190" s="121"/>
      <c r="J190" s="121"/>
      <c r="K190" s="121"/>
      <c r="L190" s="121"/>
      <c r="M190" s="121"/>
      <c r="N190" s="121"/>
      <c r="O190" s="121"/>
      <c r="P190" s="121"/>
      <c r="Q190" s="121"/>
      <c r="R190" s="121"/>
      <c r="S190" s="121"/>
      <c r="T190" s="121"/>
    </row>
    <row r="191" spans="1:20" ht="15.75" customHeight="1" x14ac:dyDescent="0.25">
      <c r="A191" s="121"/>
      <c r="B191" s="121"/>
      <c r="C191" s="121"/>
      <c r="D191" s="121"/>
      <c r="E191" s="121"/>
      <c r="F191" s="121"/>
      <c r="G191" s="121"/>
      <c r="H191" s="121"/>
      <c r="I191" s="121"/>
      <c r="J191" s="121"/>
      <c r="K191" s="121"/>
      <c r="L191" s="121"/>
      <c r="M191" s="121"/>
      <c r="N191" s="121"/>
      <c r="O191" s="121"/>
      <c r="P191" s="121"/>
      <c r="Q191" s="121"/>
      <c r="R191" s="121"/>
      <c r="S191" s="121"/>
      <c r="T191" s="121"/>
    </row>
    <row r="192" spans="1:20" ht="15.75" customHeight="1" x14ac:dyDescent="0.25">
      <c r="A192" s="121"/>
      <c r="B192" s="121"/>
      <c r="C192" s="121"/>
      <c r="D192" s="121"/>
      <c r="E192" s="121"/>
      <c r="F192" s="121"/>
      <c r="G192" s="121"/>
      <c r="H192" s="121"/>
      <c r="I192" s="121"/>
      <c r="J192" s="121"/>
      <c r="K192" s="121"/>
      <c r="L192" s="121"/>
      <c r="M192" s="121"/>
      <c r="N192" s="121"/>
      <c r="O192" s="121"/>
      <c r="P192" s="121"/>
      <c r="Q192" s="121"/>
      <c r="R192" s="121"/>
      <c r="S192" s="121"/>
      <c r="T192" s="121"/>
    </row>
    <row r="193" spans="1:20" ht="15.75" customHeight="1" x14ac:dyDescent="0.25">
      <c r="A193" s="121"/>
      <c r="B193" s="121"/>
      <c r="C193" s="121"/>
      <c r="D193" s="121"/>
      <c r="E193" s="121"/>
      <c r="F193" s="121"/>
      <c r="G193" s="121"/>
      <c r="H193" s="121"/>
      <c r="I193" s="121"/>
      <c r="J193" s="121"/>
      <c r="K193" s="121"/>
      <c r="L193" s="121"/>
      <c r="M193" s="121"/>
      <c r="N193" s="121"/>
      <c r="O193" s="121"/>
      <c r="P193" s="121"/>
      <c r="Q193" s="121"/>
      <c r="R193" s="121"/>
      <c r="S193" s="121"/>
      <c r="T193" s="121"/>
    </row>
    <row r="194" spans="1:20" ht="15.75" customHeight="1" x14ac:dyDescent="0.25">
      <c r="A194" s="121"/>
      <c r="B194" s="121"/>
      <c r="C194" s="121"/>
      <c r="D194" s="121"/>
      <c r="E194" s="121"/>
      <c r="F194" s="121"/>
      <c r="G194" s="121"/>
      <c r="H194" s="121"/>
      <c r="I194" s="121"/>
      <c r="J194" s="121"/>
      <c r="K194" s="121"/>
      <c r="L194" s="121"/>
      <c r="M194" s="121"/>
      <c r="N194" s="121"/>
      <c r="O194" s="121"/>
      <c r="P194" s="121"/>
      <c r="Q194" s="121"/>
      <c r="R194" s="121"/>
      <c r="S194" s="121"/>
      <c r="T194" s="121"/>
    </row>
    <row r="195" spans="1:20" ht="15.75" customHeight="1" x14ac:dyDescent="0.25">
      <c r="A195" s="121"/>
      <c r="B195" s="121"/>
      <c r="C195" s="121"/>
      <c r="D195" s="121"/>
      <c r="E195" s="121"/>
      <c r="F195" s="121"/>
      <c r="G195" s="121"/>
      <c r="H195" s="121"/>
      <c r="I195" s="121"/>
      <c r="J195" s="121"/>
      <c r="K195" s="121"/>
      <c r="L195" s="121"/>
      <c r="M195" s="121"/>
      <c r="N195" s="121"/>
      <c r="O195" s="121"/>
      <c r="P195" s="121"/>
      <c r="Q195" s="121"/>
      <c r="R195" s="121"/>
      <c r="S195" s="121"/>
      <c r="T195" s="121"/>
    </row>
    <row r="196" spans="1:20" ht="15.75" customHeight="1" x14ac:dyDescent="0.25">
      <c r="A196" s="121"/>
      <c r="B196" s="121"/>
      <c r="C196" s="121"/>
      <c r="D196" s="121"/>
      <c r="E196" s="121"/>
      <c r="F196" s="121"/>
      <c r="G196" s="121"/>
      <c r="H196" s="121"/>
      <c r="I196" s="121"/>
      <c r="J196" s="121"/>
      <c r="K196" s="121"/>
      <c r="L196" s="121"/>
      <c r="M196" s="121"/>
      <c r="N196" s="121"/>
      <c r="O196" s="121"/>
      <c r="P196" s="121"/>
      <c r="Q196" s="121"/>
      <c r="R196" s="121"/>
      <c r="S196" s="121"/>
      <c r="T196" s="121"/>
    </row>
    <row r="197" spans="1:20" ht="15.75" customHeight="1" x14ac:dyDescent="0.25">
      <c r="A197" s="121"/>
      <c r="B197" s="121"/>
      <c r="C197" s="121"/>
      <c r="D197" s="121"/>
      <c r="E197" s="121"/>
      <c r="F197" s="121"/>
      <c r="G197" s="121"/>
      <c r="H197" s="121"/>
      <c r="I197" s="121"/>
      <c r="J197" s="121"/>
      <c r="K197" s="121"/>
      <c r="L197" s="121"/>
      <c r="M197" s="121"/>
      <c r="N197" s="121"/>
      <c r="O197" s="121"/>
      <c r="P197" s="121"/>
      <c r="Q197" s="121"/>
      <c r="R197" s="121"/>
      <c r="S197" s="121"/>
      <c r="T197" s="121"/>
    </row>
    <row r="198" spans="1:20" ht="15.75" customHeight="1" x14ac:dyDescent="0.25">
      <c r="A198" s="121"/>
      <c r="B198" s="121"/>
      <c r="C198" s="121"/>
      <c r="D198" s="121"/>
      <c r="E198" s="121"/>
      <c r="F198" s="121"/>
      <c r="G198" s="121"/>
      <c r="H198" s="121"/>
      <c r="I198" s="121"/>
      <c r="J198" s="121"/>
      <c r="K198" s="121"/>
      <c r="L198" s="121"/>
      <c r="M198" s="121"/>
      <c r="N198" s="121"/>
      <c r="O198" s="121"/>
      <c r="P198" s="121"/>
      <c r="Q198" s="121"/>
      <c r="R198" s="121"/>
      <c r="S198" s="121"/>
      <c r="T198" s="121"/>
    </row>
    <row r="199" spans="1:20" ht="15.75" customHeight="1" x14ac:dyDescent="0.25">
      <c r="A199" s="121"/>
      <c r="B199" s="121"/>
      <c r="C199" s="121"/>
      <c r="D199" s="121"/>
      <c r="E199" s="121"/>
      <c r="F199" s="121"/>
      <c r="G199" s="121"/>
      <c r="H199" s="121"/>
      <c r="I199" s="121"/>
      <c r="J199" s="121"/>
      <c r="K199" s="121"/>
      <c r="L199" s="121"/>
      <c r="M199" s="121"/>
      <c r="N199" s="121"/>
      <c r="O199" s="121"/>
      <c r="P199" s="121"/>
      <c r="Q199" s="121"/>
      <c r="R199" s="121"/>
      <c r="S199" s="121"/>
      <c r="T199" s="121"/>
    </row>
    <row r="200" spans="1:20" ht="15.75" customHeight="1" x14ac:dyDescent="0.25">
      <c r="A200" s="121"/>
      <c r="B200" s="121"/>
      <c r="C200" s="121"/>
      <c r="D200" s="121"/>
      <c r="E200" s="121"/>
      <c r="F200" s="121"/>
      <c r="G200" s="121"/>
      <c r="H200" s="121"/>
      <c r="I200" s="121"/>
      <c r="J200" s="121"/>
      <c r="K200" s="121"/>
      <c r="L200" s="121"/>
      <c r="M200" s="121"/>
      <c r="N200" s="121"/>
      <c r="O200" s="121"/>
      <c r="P200" s="121"/>
      <c r="Q200" s="121"/>
      <c r="R200" s="121"/>
      <c r="S200" s="121"/>
      <c r="T200" s="121"/>
    </row>
    <row r="201" spans="1:20" ht="15.75" customHeight="1" x14ac:dyDescent="0.25">
      <c r="A201" s="121"/>
      <c r="B201" s="121"/>
      <c r="C201" s="121"/>
      <c r="D201" s="121"/>
      <c r="E201" s="121"/>
      <c r="F201" s="121"/>
      <c r="G201" s="121"/>
      <c r="H201" s="121"/>
      <c r="I201" s="121"/>
      <c r="J201" s="121"/>
      <c r="K201" s="121"/>
      <c r="L201" s="121"/>
      <c r="M201" s="121"/>
      <c r="N201" s="121"/>
      <c r="O201" s="121"/>
      <c r="P201" s="121"/>
      <c r="Q201" s="121"/>
      <c r="R201" s="121"/>
      <c r="S201" s="121"/>
      <c r="T201" s="121"/>
    </row>
    <row r="202" spans="1:20" ht="15.75" customHeight="1" x14ac:dyDescent="0.25">
      <c r="A202" s="121"/>
      <c r="B202" s="121"/>
      <c r="C202" s="121"/>
      <c r="D202" s="121"/>
      <c r="E202" s="121"/>
      <c r="F202" s="121"/>
      <c r="G202" s="121"/>
      <c r="H202" s="121"/>
      <c r="I202" s="121"/>
      <c r="J202" s="121"/>
      <c r="K202" s="121"/>
      <c r="L202" s="121"/>
      <c r="M202" s="121"/>
      <c r="N202" s="121"/>
      <c r="O202" s="121"/>
      <c r="P202" s="121"/>
      <c r="Q202" s="121"/>
      <c r="R202" s="121"/>
      <c r="S202" s="121"/>
      <c r="T202" s="121"/>
    </row>
    <row r="203" spans="1:20" ht="15.75" customHeight="1" x14ac:dyDescent="0.25">
      <c r="A203" s="121"/>
      <c r="B203" s="121"/>
      <c r="C203" s="121"/>
      <c r="D203" s="121"/>
      <c r="E203" s="121"/>
      <c r="F203" s="121"/>
      <c r="G203" s="121"/>
      <c r="H203" s="121"/>
      <c r="I203" s="121"/>
      <c r="J203" s="121"/>
      <c r="K203" s="121"/>
      <c r="L203" s="121"/>
      <c r="M203" s="121"/>
      <c r="N203" s="121"/>
      <c r="O203" s="121"/>
      <c r="P203" s="121"/>
      <c r="Q203" s="121"/>
      <c r="R203" s="121"/>
      <c r="S203" s="121"/>
      <c r="T203" s="121"/>
    </row>
    <row r="204" spans="1:20" ht="15.75" customHeight="1" x14ac:dyDescent="0.25">
      <c r="A204" s="121"/>
      <c r="B204" s="121"/>
      <c r="C204" s="121"/>
      <c r="D204" s="121"/>
      <c r="E204" s="121"/>
      <c r="F204" s="121"/>
      <c r="G204" s="121"/>
      <c r="H204" s="121"/>
      <c r="I204" s="121"/>
      <c r="J204" s="121"/>
      <c r="K204" s="121"/>
      <c r="L204" s="121"/>
      <c r="M204" s="121"/>
      <c r="N204" s="121"/>
      <c r="O204" s="121"/>
      <c r="P204" s="121"/>
      <c r="Q204" s="121"/>
      <c r="R204" s="121"/>
      <c r="S204" s="121"/>
      <c r="T204" s="121"/>
    </row>
    <row r="205" spans="1:20" ht="15.75" customHeight="1" x14ac:dyDescent="0.25">
      <c r="A205" s="121"/>
      <c r="B205" s="121"/>
      <c r="C205" s="121"/>
      <c r="D205" s="121"/>
      <c r="E205" s="121"/>
      <c r="F205" s="121"/>
      <c r="G205" s="121"/>
      <c r="H205" s="121"/>
      <c r="I205" s="121"/>
      <c r="J205" s="121"/>
      <c r="K205" s="121"/>
      <c r="L205" s="121"/>
      <c r="M205" s="121"/>
      <c r="N205" s="121"/>
      <c r="O205" s="121"/>
      <c r="P205" s="121"/>
      <c r="Q205" s="121"/>
      <c r="R205" s="121"/>
      <c r="S205" s="121"/>
      <c r="T205" s="121"/>
    </row>
    <row r="206" spans="1:20" ht="15.75" customHeight="1" x14ac:dyDescent="0.25">
      <c r="A206" s="121"/>
      <c r="B206" s="121"/>
      <c r="C206" s="121"/>
      <c r="D206" s="121"/>
      <c r="E206" s="121"/>
      <c r="F206" s="121"/>
      <c r="G206" s="121"/>
      <c r="H206" s="121"/>
      <c r="I206" s="121"/>
      <c r="J206" s="121"/>
      <c r="K206" s="121"/>
      <c r="L206" s="121"/>
      <c r="M206" s="121"/>
      <c r="N206" s="121"/>
      <c r="O206" s="121"/>
      <c r="P206" s="121"/>
      <c r="Q206" s="121"/>
      <c r="R206" s="121"/>
      <c r="S206" s="121"/>
      <c r="T206" s="121"/>
    </row>
    <row r="207" spans="1:20" ht="15.75" customHeight="1" x14ac:dyDescent="0.25">
      <c r="A207" s="121"/>
      <c r="B207" s="121"/>
      <c r="C207" s="121"/>
      <c r="D207" s="121"/>
      <c r="E207" s="121"/>
      <c r="F207" s="121"/>
      <c r="G207" s="121"/>
      <c r="H207" s="121"/>
      <c r="I207" s="121"/>
      <c r="J207" s="121"/>
      <c r="K207" s="121"/>
      <c r="L207" s="121"/>
      <c r="M207" s="121"/>
      <c r="N207" s="121"/>
      <c r="O207" s="121"/>
      <c r="P207" s="121"/>
      <c r="Q207" s="121"/>
      <c r="R207" s="121"/>
      <c r="S207" s="121"/>
      <c r="T207" s="121"/>
    </row>
    <row r="208" spans="1:20" ht="15.75" customHeight="1" x14ac:dyDescent="0.25">
      <c r="A208" s="121"/>
      <c r="B208" s="121"/>
      <c r="C208" s="121"/>
      <c r="D208" s="121"/>
      <c r="E208" s="121"/>
      <c r="F208" s="121"/>
      <c r="G208" s="121"/>
      <c r="H208" s="121"/>
      <c r="I208" s="121"/>
      <c r="J208" s="121"/>
      <c r="K208" s="121"/>
      <c r="L208" s="121"/>
      <c r="M208" s="121"/>
      <c r="N208" s="121"/>
      <c r="O208" s="121"/>
      <c r="P208" s="121"/>
      <c r="Q208" s="121"/>
      <c r="R208" s="121"/>
      <c r="S208" s="121"/>
      <c r="T208" s="121"/>
    </row>
    <row r="209" spans="1:20" ht="15.75" customHeight="1" x14ac:dyDescent="0.25">
      <c r="A209" s="121"/>
      <c r="B209" s="121"/>
      <c r="C209" s="121"/>
      <c r="D209" s="121"/>
      <c r="E209" s="121"/>
      <c r="F209" s="121"/>
      <c r="G209" s="121"/>
      <c r="H209" s="121"/>
      <c r="I209" s="121"/>
      <c r="J209" s="121"/>
      <c r="K209" s="121"/>
      <c r="L209" s="121"/>
      <c r="M209" s="121"/>
      <c r="N209" s="121"/>
      <c r="O209" s="121"/>
      <c r="P209" s="121"/>
      <c r="Q209" s="121"/>
      <c r="R209" s="121"/>
      <c r="S209" s="121"/>
      <c r="T209" s="121"/>
    </row>
    <row r="210" spans="1:20" ht="15.75" customHeight="1" x14ac:dyDescent="0.25">
      <c r="A210" s="121"/>
      <c r="B210" s="121"/>
      <c r="C210" s="121"/>
      <c r="D210" s="121"/>
      <c r="E210" s="121"/>
      <c r="F210" s="121"/>
      <c r="G210" s="121"/>
      <c r="H210" s="121"/>
      <c r="I210" s="121"/>
      <c r="J210" s="121"/>
      <c r="K210" s="121"/>
      <c r="L210" s="121"/>
      <c r="M210" s="121"/>
      <c r="N210" s="121"/>
      <c r="O210" s="121"/>
      <c r="P210" s="121"/>
      <c r="Q210" s="121"/>
      <c r="R210" s="121"/>
      <c r="S210" s="121"/>
      <c r="T210" s="121"/>
    </row>
    <row r="211" spans="1:20" ht="15.75" customHeight="1" x14ac:dyDescent="0.25">
      <c r="A211" s="121"/>
      <c r="B211" s="121"/>
      <c r="C211" s="121"/>
      <c r="D211" s="121"/>
      <c r="E211" s="121"/>
      <c r="F211" s="121"/>
      <c r="G211" s="121"/>
      <c r="H211" s="121"/>
      <c r="I211" s="121"/>
      <c r="J211" s="121"/>
      <c r="K211" s="121"/>
      <c r="L211" s="121"/>
      <c r="M211" s="121"/>
      <c r="N211" s="121"/>
      <c r="O211" s="121"/>
      <c r="P211" s="121"/>
      <c r="Q211" s="121"/>
      <c r="R211" s="121"/>
      <c r="S211" s="121"/>
      <c r="T211" s="121"/>
    </row>
    <row r="212" spans="1:20" ht="15.75" customHeight="1" x14ac:dyDescent="0.25">
      <c r="A212" s="121"/>
      <c r="B212" s="121"/>
      <c r="C212" s="121"/>
      <c r="D212" s="121"/>
      <c r="E212" s="121"/>
      <c r="F212" s="121"/>
      <c r="G212" s="121"/>
      <c r="H212" s="121"/>
      <c r="I212" s="121"/>
      <c r="J212" s="121"/>
      <c r="K212" s="121"/>
      <c r="L212" s="121"/>
      <c r="M212" s="121"/>
      <c r="N212" s="121"/>
      <c r="O212" s="121"/>
      <c r="P212" s="121"/>
      <c r="Q212" s="121"/>
      <c r="R212" s="121"/>
      <c r="S212" s="121"/>
      <c r="T212" s="121"/>
    </row>
    <row r="213" spans="1:20" ht="15.75" customHeight="1" x14ac:dyDescent="0.25">
      <c r="A213" s="121"/>
      <c r="B213" s="121"/>
      <c r="C213" s="121"/>
      <c r="D213" s="121"/>
      <c r="E213" s="121"/>
      <c r="F213" s="121"/>
      <c r="G213" s="121"/>
      <c r="H213" s="121"/>
      <c r="I213" s="121"/>
      <c r="J213" s="121"/>
      <c r="K213" s="121"/>
      <c r="L213" s="121"/>
      <c r="M213" s="121"/>
      <c r="N213" s="121"/>
      <c r="O213" s="121"/>
      <c r="P213" s="121"/>
      <c r="Q213" s="121"/>
      <c r="R213" s="121"/>
      <c r="S213" s="121"/>
      <c r="T213" s="121"/>
    </row>
    <row r="214" spans="1:20" ht="15.75" customHeight="1" x14ac:dyDescent="0.25">
      <c r="A214" s="121"/>
      <c r="B214" s="121"/>
      <c r="C214" s="121"/>
      <c r="D214" s="121"/>
      <c r="E214" s="121"/>
      <c r="F214" s="121"/>
      <c r="G214" s="121"/>
      <c r="H214" s="121"/>
      <c r="I214" s="121"/>
      <c r="J214" s="121"/>
      <c r="K214" s="121"/>
      <c r="L214" s="121"/>
      <c r="M214" s="121"/>
      <c r="N214" s="121"/>
      <c r="O214" s="121"/>
      <c r="P214" s="121"/>
      <c r="Q214" s="121"/>
      <c r="R214" s="121"/>
      <c r="S214" s="121"/>
      <c r="T214" s="121"/>
    </row>
    <row r="215" spans="1:20" ht="15.75" customHeight="1" x14ac:dyDescent="0.25">
      <c r="A215" s="121"/>
      <c r="B215" s="121"/>
      <c r="C215" s="121"/>
      <c r="D215" s="121"/>
      <c r="E215" s="121"/>
      <c r="F215" s="121"/>
      <c r="G215" s="121"/>
      <c r="H215" s="121"/>
      <c r="I215" s="121"/>
      <c r="J215" s="121"/>
      <c r="K215" s="121"/>
      <c r="L215" s="121"/>
      <c r="M215" s="121"/>
      <c r="N215" s="121"/>
      <c r="O215" s="121"/>
      <c r="P215" s="121"/>
      <c r="Q215" s="121"/>
      <c r="R215" s="121"/>
      <c r="S215" s="121"/>
      <c r="T215" s="121"/>
    </row>
    <row r="216" spans="1:20" ht="15.75" customHeight="1" x14ac:dyDescent="0.25">
      <c r="A216" s="121"/>
      <c r="B216" s="121"/>
      <c r="C216" s="121"/>
      <c r="D216" s="121"/>
      <c r="E216" s="121"/>
      <c r="F216" s="121"/>
      <c r="G216" s="121"/>
      <c r="H216" s="121"/>
      <c r="I216" s="121"/>
      <c r="J216" s="121"/>
      <c r="K216" s="121"/>
      <c r="L216" s="121"/>
      <c r="M216" s="121"/>
      <c r="N216" s="121"/>
      <c r="O216" s="121"/>
      <c r="P216" s="121"/>
      <c r="Q216" s="121"/>
      <c r="R216" s="121"/>
      <c r="S216" s="121"/>
      <c r="T216" s="121"/>
    </row>
    <row r="217" spans="1:20" ht="15.75" customHeight="1" x14ac:dyDescent="0.25">
      <c r="A217" s="121"/>
      <c r="B217" s="121"/>
      <c r="C217" s="121"/>
      <c r="D217" s="121"/>
      <c r="E217" s="121"/>
      <c r="F217" s="121"/>
      <c r="G217" s="121"/>
      <c r="H217" s="121"/>
      <c r="I217" s="121"/>
      <c r="J217" s="121"/>
      <c r="K217" s="121"/>
      <c r="L217" s="121"/>
      <c r="M217" s="121"/>
      <c r="N217" s="121"/>
      <c r="O217" s="121"/>
      <c r="P217" s="121"/>
      <c r="Q217" s="121"/>
      <c r="R217" s="121"/>
      <c r="S217" s="121"/>
      <c r="T217" s="121"/>
    </row>
    <row r="218" spans="1:20" ht="15.75" customHeight="1" x14ac:dyDescent="0.25">
      <c r="A218" s="121"/>
      <c r="B218" s="121"/>
      <c r="C218" s="121"/>
      <c r="D218" s="121"/>
      <c r="E218" s="121"/>
      <c r="F218" s="121"/>
      <c r="G218" s="121"/>
      <c r="H218" s="121"/>
      <c r="I218" s="121"/>
      <c r="J218" s="121"/>
      <c r="K218" s="121"/>
      <c r="L218" s="121"/>
      <c r="M218" s="121"/>
      <c r="N218" s="121"/>
      <c r="O218" s="121"/>
      <c r="P218" s="121"/>
      <c r="Q218" s="121"/>
      <c r="R218" s="121"/>
      <c r="S218" s="121"/>
      <c r="T218" s="121"/>
    </row>
    <row r="219" spans="1:20" ht="15.75" customHeight="1" x14ac:dyDescent="0.25">
      <c r="A219" s="121"/>
      <c r="B219" s="121"/>
      <c r="C219" s="121"/>
      <c r="D219" s="121"/>
      <c r="E219" s="121"/>
      <c r="F219" s="121"/>
      <c r="G219" s="121"/>
      <c r="H219" s="121"/>
      <c r="I219" s="121"/>
      <c r="J219" s="121"/>
      <c r="K219" s="121"/>
      <c r="L219" s="121"/>
      <c r="M219" s="121"/>
      <c r="N219" s="121"/>
      <c r="O219" s="121"/>
      <c r="P219" s="121"/>
      <c r="Q219" s="121"/>
      <c r="R219" s="121"/>
      <c r="S219" s="121"/>
      <c r="T219" s="121"/>
    </row>
    <row r="220" spans="1:20" ht="15.75" customHeight="1" x14ac:dyDescent="0.25">
      <c r="A220" s="121"/>
      <c r="B220" s="121"/>
      <c r="C220" s="121"/>
      <c r="D220" s="121"/>
      <c r="E220" s="121"/>
      <c r="F220" s="121"/>
      <c r="G220" s="121"/>
      <c r="H220" s="121"/>
      <c r="I220" s="121"/>
      <c r="J220" s="121"/>
      <c r="K220" s="121"/>
      <c r="L220" s="121"/>
      <c r="M220" s="121"/>
      <c r="N220" s="121"/>
      <c r="O220" s="121"/>
      <c r="P220" s="121"/>
      <c r="Q220" s="121"/>
      <c r="R220" s="121"/>
      <c r="S220" s="121"/>
      <c r="T220" s="121"/>
    </row>
    <row r="221" spans="1:20" ht="15.75" customHeight="1" x14ac:dyDescent="0.25">
      <c r="A221" s="121"/>
      <c r="B221" s="121"/>
      <c r="C221" s="121"/>
      <c r="D221" s="121"/>
      <c r="E221" s="121"/>
      <c r="F221" s="121"/>
      <c r="G221" s="121"/>
      <c r="H221" s="121"/>
      <c r="I221" s="121"/>
      <c r="J221" s="121"/>
      <c r="K221" s="121"/>
      <c r="L221" s="121"/>
      <c r="M221" s="121"/>
      <c r="N221" s="121"/>
      <c r="O221" s="121"/>
      <c r="P221" s="121"/>
      <c r="Q221" s="121"/>
      <c r="R221" s="121"/>
      <c r="S221" s="121"/>
      <c r="T221" s="121"/>
    </row>
    <row r="222" spans="1:20" ht="15.75" customHeight="1" x14ac:dyDescent="0.25">
      <c r="A222" s="121"/>
      <c r="B222" s="121"/>
      <c r="C222" s="121"/>
      <c r="D222" s="121"/>
      <c r="E222" s="121"/>
      <c r="F222" s="121"/>
      <c r="G222" s="121"/>
      <c r="H222" s="121"/>
      <c r="I222" s="121"/>
      <c r="J222" s="121"/>
      <c r="K222" s="121"/>
      <c r="L222" s="121"/>
      <c r="M222" s="121"/>
      <c r="N222" s="121"/>
      <c r="O222" s="121"/>
      <c r="P222" s="121"/>
      <c r="Q222" s="121"/>
      <c r="R222" s="121"/>
      <c r="S222" s="121"/>
      <c r="T222" s="121"/>
    </row>
    <row r="223" spans="1:20" ht="15.75" customHeight="1" x14ac:dyDescent="0.25">
      <c r="A223" s="121"/>
      <c r="B223" s="121"/>
      <c r="C223" s="121"/>
      <c r="D223" s="121"/>
      <c r="E223" s="121"/>
      <c r="F223" s="121"/>
      <c r="G223" s="121"/>
      <c r="H223" s="121"/>
      <c r="I223" s="121"/>
      <c r="J223" s="121"/>
      <c r="K223" s="121"/>
      <c r="L223" s="121"/>
      <c r="M223" s="121"/>
      <c r="N223" s="121"/>
      <c r="O223" s="121"/>
      <c r="P223" s="121"/>
      <c r="Q223" s="121"/>
      <c r="R223" s="121"/>
      <c r="S223" s="121"/>
      <c r="T223" s="121"/>
    </row>
    <row r="224" spans="1:20" ht="15.75" customHeight="1" x14ac:dyDescent="0.25">
      <c r="A224" s="121"/>
      <c r="B224" s="121"/>
      <c r="C224" s="121"/>
      <c r="D224" s="121"/>
      <c r="E224" s="121"/>
      <c r="F224" s="121"/>
      <c r="G224" s="121"/>
      <c r="H224" s="121"/>
      <c r="I224" s="121"/>
      <c r="J224" s="121"/>
      <c r="K224" s="121"/>
      <c r="L224" s="121"/>
      <c r="M224" s="121"/>
      <c r="N224" s="121"/>
      <c r="O224" s="121"/>
      <c r="P224" s="121"/>
      <c r="Q224" s="121"/>
      <c r="R224" s="121"/>
      <c r="S224" s="121"/>
      <c r="T224" s="121"/>
    </row>
    <row r="225" spans="1:20" ht="15.75" customHeight="1" x14ac:dyDescent="0.25">
      <c r="A225" s="121"/>
      <c r="B225" s="121"/>
      <c r="C225" s="121"/>
      <c r="D225" s="121"/>
      <c r="E225" s="121"/>
      <c r="F225" s="121"/>
      <c r="G225" s="121"/>
      <c r="H225" s="121"/>
      <c r="I225" s="121"/>
      <c r="J225" s="121"/>
      <c r="K225" s="121"/>
      <c r="L225" s="121"/>
      <c r="M225" s="121"/>
      <c r="N225" s="121"/>
      <c r="O225" s="121"/>
      <c r="P225" s="121"/>
      <c r="Q225" s="121"/>
      <c r="R225" s="121"/>
      <c r="S225" s="121"/>
      <c r="T225" s="121"/>
    </row>
    <row r="226" spans="1:20" ht="15.75" customHeight="1" x14ac:dyDescent="0.25">
      <c r="A226" s="121"/>
      <c r="B226" s="121"/>
      <c r="C226" s="121"/>
      <c r="D226" s="121"/>
      <c r="E226" s="121"/>
      <c r="F226" s="121"/>
      <c r="G226" s="121"/>
      <c r="H226" s="121"/>
      <c r="I226" s="121"/>
      <c r="J226" s="121"/>
      <c r="K226" s="121"/>
      <c r="L226" s="121"/>
      <c r="M226" s="121"/>
      <c r="N226" s="121"/>
      <c r="O226" s="121"/>
      <c r="P226" s="121"/>
      <c r="Q226" s="121"/>
      <c r="R226" s="121"/>
      <c r="S226" s="121"/>
      <c r="T226" s="121"/>
    </row>
    <row r="227" spans="1:20" ht="15.75" customHeight="1" x14ac:dyDescent="0.25">
      <c r="A227" s="121"/>
      <c r="B227" s="121"/>
      <c r="C227" s="121"/>
      <c r="D227" s="121"/>
      <c r="E227" s="121"/>
      <c r="F227" s="121"/>
      <c r="G227" s="121"/>
      <c r="H227" s="121"/>
      <c r="I227" s="121"/>
      <c r="J227" s="121"/>
      <c r="K227" s="121"/>
      <c r="L227" s="121"/>
      <c r="M227" s="121"/>
      <c r="N227" s="121"/>
      <c r="O227" s="121"/>
      <c r="P227" s="121"/>
      <c r="Q227" s="121"/>
      <c r="R227" s="121"/>
      <c r="S227" s="121"/>
      <c r="T227" s="121"/>
    </row>
    <row r="228" spans="1:20" ht="15.75" customHeight="1" x14ac:dyDescent="0.25">
      <c r="A228" s="121"/>
      <c r="B228" s="121"/>
      <c r="C228" s="121"/>
      <c r="D228" s="121"/>
      <c r="E228" s="121"/>
      <c r="F228" s="121"/>
      <c r="G228" s="121"/>
      <c r="H228" s="121"/>
      <c r="I228" s="121"/>
      <c r="J228" s="121"/>
      <c r="K228" s="121"/>
      <c r="L228" s="121"/>
      <c r="M228" s="121"/>
      <c r="N228" s="121"/>
      <c r="O228" s="121"/>
      <c r="P228" s="121"/>
      <c r="Q228" s="121"/>
      <c r="R228" s="121"/>
      <c r="S228" s="121"/>
      <c r="T228" s="121"/>
    </row>
    <row r="229" spans="1:20" ht="15.75" customHeight="1" x14ac:dyDescent="0.25">
      <c r="A229" s="121"/>
      <c r="B229" s="121"/>
      <c r="C229" s="121"/>
      <c r="D229" s="121"/>
      <c r="E229" s="121"/>
      <c r="F229" s="121"/>
      <c r="G229" s="121"/>
      <c r="H229" s="121"/>
      <c r="I229" s="121"/>
      <c r="J229" s="121"/>
      <c r="K229" s="121"/>
      <c r="L229" s="121"/>
      <c r="M229" s="121"/>
      <c r="N229" s="121"/>
      <c r="O229" s="121"/>
      <c r="P229" s="121"/>
      <c r="Q229" s="121"/>
      <c r="R229" s="121"/>
      <c r="S229" s="121"/>
      <c r="T229" s="121"/>
    </row>
    <row r="230" spans="1:20" ht="15.75" customHeight="1" x14ac:dyDescent="0.25">
      <c r="A230" s="121"/>
      <c r="B230" s="121"/>
      <c r="C230" s="121"/>
      <c r="D230" s="121"/>
      <c r="E230" s="121"/>
      <c r="F230" s="121"/>
      <c r="G230" s="121"/>
      <c r="H230" s="121"/>
      <c r="I230" s="121"/>
      <c r="J230" s="121"/>
      <c r="K230" s="121"/>
      <c r="L230" s="121"/>
      <c r="M230" s="121"/>
      <c r="N230" s="121"/>
      <c r="O230" s="121"/>
      <c r="P230" s="121"/>
      <c r="Q230" s="121"/>
      <c r="R230" s="121"/>
      <c r="S230" s="121"/>
      <c r="T230" s="121"/>
    </row>
    <row r="231" spans="1:20" ht="15.75" customHeight="1" x14ac:dyDescent="0.25">
      <c r="A231" s="121"/>
      <c r="B231" s="121"/>
      <c r="C231" s="121"/>
      <c r="D231" s="121"/>
      <c r="E231" s="121"/>
      <c r="F231" s="121"/>
      <c r="G231" s="121"/>
      <c r="H231" s="121"/>
      <c r="I231" s="121"/>
      <c r="J231" s="121"/>
      <c r="K231" s="121"/>
      <c r="L231" s="121"/>
      <c r="M231" s="121"/>
      <c r="N231" s="121"/>
      <c r="O231" s="121"/>
      <c r="P231" s="121"/>
      <c r="Q231" s="121"/>
      <c r="R231" s="121"/>
      <c r="S231" s="121"/>
      <c r="T231" s="121"/>
    </row>
    <row r="232" spans="1:20" ht="15.75" customHeight="1" x14ac:dyDescent="0.25">
      <c r="A232" s="121"/>
      <c r="B232" s="121"/>
      <c r="C232" s="121"/>
      <c r="D232" s="121"/>
      <c r="E232" s="121"/>
      <c r="F232" s="121"/>
      <c r="G232" s="121"/>
      <c r="H232" s="121"/>
      <c r="I232" s="121"/>
      <c r="J232" s="121"/>
      <c r="K232" s="121"/>
      <c r="L232" s="121"/>
      <c r="M232" s="121"/>
      <c r="N232" s="121"/>
      <c r="O232" s="121"/>
      <c r="P232" s="121"/>
      <c r="Q232" s="121"/>
      <c r="R232" s="121"/>
      <c r="S232" s="121"/>
      <c r="T232" s="121"/>
    </row>
    <row r="233" spans="1:20" ht="15.75" customHeight="1" x14ac:dyDescent="0.25">
      <c r="A233" s="121"/>
      <c r="B233" s="121"/>
      <c r="C233" s="121"/>
      <c r="D233" s="121"/>
      <c r="E233" s="121"/>
      <c r="F233" s="121"/>
      <c r="G233" s="121"/>
      <c r="H233" s="121"/>
      <c r="I233" s="121"/>
      <c r="J233" s="121"/>
      <c r="K233" s="121"/>
      <c r="L233" s="121"/>
      <c r="M233" s="121"/>
      <c r="N233" s="121"/>
      <c r="O233" s="121"/>
      <c r="P233" s="121"/>
      <c r="Q233" s="121"/>
      <c r="R233" s="121"/>
      <c r="S233" s="121"/>
      <c r="T233" s="121"/>
    </row>
    <row r="234" spans="1:20" ht="15.75" customHeight="1" x14ac:dyDescent="0.25">
      <c r="A234" s="121"/>
      <c r="B234" s="121"/>
      <c r="C234" s="121"/>
      <c r="D234" s="121"/>
      <c r="E234" s="121"/>
      <c r="F234" s="121"/>
      <c r="G234" s="121"/>
      <c r="H234" s="121"/>
      <c r="I234" s="121"/>
      <c r="J234" s="121"/>
      <c r="K234" s="121"/>
      <c r="L234" s="121"/>
      <c r="M234" s="121"/>
      <c r="N234" s="121"/>
      <c r="O234" s="121"/>
      <c r="P234" s="121"/>
      <c r="Q234" s="121"/>
      <c r="R234" s="121"/>
      <c r="S234" s="121"/>
      <c r="T234" s="121"/>
    </row>
    <row r="235" spans="1:20" ht="15.75" customHeight="1" x14ac:dyDescent="0.25">
      <c r="A235" s="121"/>
      <c r="B235" s="121"/>
      <c r="C235" s="121"/>
      <c r="D235" s="121"/>
      <c r="E235" s="121"/>
      <c r="F235" s="121"/>
      <c r="G235" s="121"/>
      <c r="H235" s="121"/>
      <c r="I235" s="121"/>
      <c r="J235" s="121"/>
      <c r="K235" s="121"/>
      <c r="L235" s="121"/>
      <c r="M235" s="121"/>
      <c r="N235" s="121"/>
      <c r="O235" s="121"/>
      <c r="P235" s="121"/>
      <c r="Q235" s="121"/>
      <c r="R235" s="121"/>
      <c r="S235" s="121"/>
      <c r="T235" s="121"/>
    </row>
    <row r="236" spans="1:20" ht="15.75" customHeight="1" x14ac:dyDescent="0.25">
      <c r="A236" s="121"/>
      <c r="B236" s="121"/>
      <c r="C236" s="121"/>
      <c r="D236" s="121"/>
      <c r="E236" s="121"/>
      <c r="F236" s="121"/>
      <c r="G236" s="121"/>
      <c r="H236" s="121"/>
      <c r="I236" s="121"/>
      <c r="J236" s="121"/>
      <c r="K236" s="121"/>
      <c r="L236" s="121"/>
      <c r="M236" s="121"/>
      <c r="N236" s="121"/>
      <c r="O236" s="121"/>
      <c r="P236" s="121"/>
      <c r="Q236" s="121"/>
      <c r="R236" s="121"/>
      <c r="S236" s="121"/>
      <c r="T236" s="121"/>
    </row>
    <row r="237" spans="1:20" ht="15.75" customHeight="1" x14ac:dyDescent="0.25">
      <c r="A237" s="121"/>
      <c r="B237" s="121"/>
      <c r="C237" s="121"/>
      <c r="D237" s="121"/>
      <c r="E237" s="121"/>
      <c r="F237" s="121"/>
      <c r="G237" s="121"/>
      <c r="H237" s="121"/>
      <c r="I237" s="121"/>
      <c r="J237" s="121"/>
      <c r="K237" s="121"/>
      <c r="L237" s="121"/>
      <c r="M237" s="121"/>
      <c r="N237" s="121"/>
      <c r="O237" s="121"/>
      <c r="P237" s="121"/>
      <c r="Q237" s="121"/>
      <c r="R237" s="121"/>
      <c r="S237" s="121"/>
      <c r="T237" s="121"/>
    </row>
    <row r="238" spans="1:20" ht="15.75" customHeight="1" x14ac:dyDescent="0.25">
      <c r="A238" s="121"/>
      <c r="B238" s="121"/>
      <c r="C238" s="121"/>
      <c r="D238" s="121"/>
      <c r="E238" s="121"/>
      <c r="F238" s="121"/>
      <c r="G238" s="121"/>
      <c r="H238" s="121"/>
      <c r="I238" s="121"/>
      <c r="J238" s="121"/>
      <c r="K238" s="121"/>
      <c r="L238" s="121"/>
      <c r="M238" s="121"/>
      <c r="N238" s="121"/>
      <c r="O238" s="121"/>
      <c r="P238" s="121"/>
      <c r="Q238" s="121"/>
      <c r="R238" s="121"/>
      <c r="S238" s="121"/>
      <c r="T238" s="121"/>
    </row>
    <row r="239" spans="1:20" ht="15.75" customHeight="1" x14ac:dyDescent="0.25">
      <c r="A239" s="121"/>
      <c r="B239" s="121"/>
      <c r="C239" s="121"/>
      <c r="D239" s="121"/>
      <c r="E239" s="121"/>
      <c r="F239" s="121"/>
      <c r="G239" s="121"/>
      <c r="H239" s="121"/>
      <c r="I239" s="121"/>
      <c r="J239" s="121"/>
      <c r="K239" s="121"/>
      <c r="L239" s="121"/>
      <c r="M239" s="121"/>
      <c r="N239" s="121"/>
      <c r="O239" s="121"/>
      <c r="P239" s="121"/>
      <c r="Q239" s="121"/>
      <c r="R239" s="121"/>
      <c r="S239" s="121"/>
      <c r="T239" s="121"/>
    </row>
    <row r="240" spans="1:20" ht="15.75" customHeight="1" x14ac:dyDescent="0.25">
      <c r="A240" s="121"/>
      <c r="B240" s="121"/>
      <c r="C240" s="121"/>
      <c r="D240" s="121"/>
      <c r="E240" s="121"/>
      <c r="F240" s="121"/>
      <c r="G240" s="121"/>
      <c r="H240" s="121"/>
      <c r="I240" s="121"/>
      <c r="J240" s="121"/>
      <c r="K240" s="121"/>
      <c r="L240" s="121"/>
      <c r="M240" s="121"/>
      <c r="N240" s="121"/>
      <c r="O240" s="121"/>
      <c r="P240" s="121"/>
      <c r="Q240" s="121"/>
      <c r="R240" s="121"/>
      <c r="S240" s="121"/>
      <c r="T240" s="121"/>
    </row>
    <row r="241" spans="1:20" ht="15.75" customHeight="1" x14ac:dyDescent="0.25">
      <c r="A241" s="121"/>
      <c r="B241" s="121"/>
      <c r="C241" s="121"/>
      <c r="D241" s="121"/>
      <c r="E241" s="121"/>
      <c r="F241" s="121"/>
      <c r="G241" s="121"/>
      <c r="H241" s="121"/>
      <c r="I241" s="121"/>
      <c r="J241" s="121"/>
      <c r="K241" s="121"/>
      <c r="L241" s="121"/>
      <c r="M241" s="121"/>
      <c r="N241" s="121"/>
      <c r="O241" s="121"/>
      <c r="P241" s="121"/>
      <c r="Q241" s="121"/>
      <c r="R241" s="121"/>
      <c r="S241" s="121"/>
      <c r="T241" s="121"/>
    </row>
    <row r="242" spans="1:20" ht="15.75" customHeight="1" x14ac:dyDescent="0.25">
      <c r="A242" s="121"/>
      <c r="B242" s="121"/>
      <c r="C242" s="121"/>
      <c r="D242" s="121"/>
      <c r="E242" s="121"/>
      <c r="F242" s="121"/>
      <c r="G242" s="121"/>
      <c r="H242" s="121"/>
      <c r="I242" s="121"/>
      <c r="J242" s="121"/>
      <c r="K242" s="121"/>
      <c r="L242" s="121"/>
      <c r="M242" s="121"/>
      <c r="N242" s="121"/>
      <c r="O242" s="121"/>
      <c r="P242" s="121"/>
      <c r="Q242" s="121"/>
      <c r="R242" s="121"/>
      <c r="S242" s="121"/>
      <c r="T242" s="121"/>
    </row>
    <row r="243" spans="1:20" ht="15.75" customHeight="1" x14ac:dyDescent="0.25">
      <c r="A243" s="121"/>
      <c r="B243" s="121"/>
      <c r="C243" s="121"/>
      <c r="D243" s="121"/>
      <c r="E243" s="121"/>
      <c r="F243" s="121"/>
      <c r="G243" s="121"/>
      <c r="H243" s="121"/>
      <c r="I243" s="121"/>
      <c r="J243" s="121"/>
      <c r="K243" s="121"/>
      <c r="L243" s="121"/>
      <c r="M243" s="121"/>
      <c r="N243" s="121"/>
      <c r="O243" s="121"/>
      <c r="P243" s="121"/>
      <c r="Q243" s="121"/>
      <c r="R243" s="121"/>
      <c r="S243" s="121"/>
      <c r="T243" s="121"/>
    </row>
    <row r="244" spans="1:20" ht="15.75" customHeight="1" x14ac:dyDescent="0.25">
      <c r="A244" s="121"/>
      <c r="B244" s="121"/>
      <c r="C244" s="121"/>
      <c r="D244" s="121"/>
      <c r="E244" s="121"/>
      <c r="F244" s="121"/>
      <c r="G244" s="121"/>
      <c r="H244" s="121"/>
      <c r="I244" s="121"/>
      <c r="J244" s="121"/>
      <c r="K244" s="121"/>
      <c r="L244" s="121"/>
      <c r="M244" s="121"/>
      <c r="N244" s="121"/>
      <c r="O244" s="121"/>
      <c r="P244" s="121"/>
      <c r="Q244" s="121"/>
      <c r="R244" s="121"/>
      <c r="S244" s="121"/>
      <c r="T244" s="121"/>
    </row>
    <row r="245" spans="1:20" ht="15.75" customHeight="1" x14ac:dyDescent="0.25">
      <c r="A245" s="121"/>
      <c r="B245" s="121"/>
      <c r="C245" s="121"/>
      <c r="D245" s="121"/>
      <c r="E245" s="121"/>
      <c r="F245" s="121"/>
      <c r="G245" s="121"/>
      <c r="H245" s="121"/>
      <c r="I245" s="121"/>
      <c r="J245" s="121"/>
      <c r="K245" s="121"/>
      <c r="L245" s="121"/>
      <c r="M245" s="121"/>
      <c r="N245" s="121"/>
      <c r="O245" s="121"/>
      <c r="P245" s="121"/>
      <c r="Q245" s="121"/>
      <c r="R245" s="121"/>
      <c r="S245" s="121"/>
      <c r="T245" s="121"/>
    </row>
    <row r="246" spans="1:20" ht="15.75" customHeight="1" x14ac:dyDescent="0.25">
      <c r="A246" s="121"/>
      <c r="B246" s="121"/>
      <c r="C246" s="121"/>
      <c r="D246" s="121"/>
      <c r="E246" s="121"/>
      <c r="F246" s="121"/>
      <c r="G246" s="121"/>
      <c r="H246" s="121"/>
      <c r="I246" s="121"/>
      <c r="J246" s="121"/>
      <c r="K246" s="121"/>
      <c r="L246" s="121"/>
      <c r="M246" s="121"/>
      <c r="N246" s="121"/>
      <c r="O246" s="121"/>
      <c r="P246" s="121"/>
      <c r="Q246" s="121"/>
      <c r="R246" s="121"/>
      <c r="S246" s="121"/>
      <c r="T246" s="121"/>
    </row>
    <row r="247" spans="1:20" ht="15.75" customHeight="1" x14ac:dyDescent="0.25">
      <c r="A247" s="121"/>
      <c r="B247" s="121"/>
      <c r="C247" s="121"/>
      <c r="D247" s="121"/>
      <c r="E247" s="121"/>
      <c r="F247" s="121"/>
      <c r="G247" s="121"/>
      <c r="H247" s="121"/>
      <c r="I247" s="121"/>
      <c r="J247" s="121"/>
      <c r="K247" s="121"/>
      <c r="L247" s="121"/>
      <c r="M247" s="121"/>
      <c r="N247" s="121"/>
      <c r="O247" s="121"/>
      <c r="P247" s="121"/>
      <c r="Q247" s="121"/>
      <c r="R247" s="121"/>
      <c r="S247" s="121"/>
      <c r="T247" s="121"/>
    </row>
    <row r="248" spans="1:20" ht="15.75" customHeight="1" x14ac:dyDescent="0.25">
      <c r="A248" s="121"/>
      <c r="B248" s="121"/>
      <c r="C248" s="121"/>
      <c r="D248" s="121"/>
      <c r="E248" s="121"/>
      <c r="F248" s="121"/>
      <c r="G248" s="121"/>
      <c r="H248" s="121"/>
      <c r="I248" s="121"/>
      <c r="J248" s="121"/>
      <c r="K248" s="121"/>
      <c r="L248" s="121"/>
      <c r="M248" s="121"/>
      <c r="N248" s="121"/>
      <c r="O248" s="121"/>
      <c r="P248" s="121"/>
      <c r="Q248" s="121"/>
      <c r="R248" s="121"/>
      <c r="S248" s="121"/>
      <c r="T248" s="121"/>
    </row>
    <row r="249" spans="1:20" ht="15.75" customHeight="1" x14ac:dyDescent="0.25">
      <c r="A249" s="121"/>
      <c r="B249" s="121"/>
      <c r="C249" s="121"/>
      <c r="D249" s="121"/>
      <c r="E249" s="121"/>
      <c r="F249" s="121"/>
      <c r="G249" s="121"/>
      <c r="H249" s="121"/>
      <c r="I249" s="121"/>
      <c r="J249" s="121"/>
      <c r="K249" s="121"/>
      <c r="L249" s="121"/>
      <c r="M249" s="121"/>
      <c r="N249" s="121"/>
      <c r="O249" s="121"/>
      <c r="P249" s="121"/>
      <c r="Q249" s="121"/>
      <c r="R249" s="121"/>
      <c r="S249" s="121"/>
      <c r="T249" s="121"/>
    </row>
    <row r="250" spans="1:20" ht="15.75" customHeight="1" x14ac:dyDescent="0.25">
      <c r="A250" s="121"/>
      <c r="B250" s="121"/>
      <c r="C250" s="121"/>
      <c r="D250" s="121"/>
      <c r="E250" s="121"/>
      <c r="F250" s="121"/>
      <c r="G250" s="121"/>
      <c r="H250" s="121"/>
      <c r="I250" s="121"/>
      <c r="J250" s="121"/>
      <c r="K250" s="121"/>
      <c r="L250" s="121"/>
      <c r="M250" s="121"/>
      <c r="N250" s="121"/>
      <c r="O250" s="121"/>
      <c r="P250" s="121"/>
      <c r="Q250" s="121"/>
      <c r="R250" s="121"/>
      <c r="S250" s="121"/>
      <c r="T250" s="121"/>
    </row>
    <row r="251" spans="1:20" ht="15.75" customHeight="1" x14ac:dyDescent="0.25">
      <c r="A251" s="121"/>
      <c r="B251" s="121"/>
      <c r="C251" s="121"/>
      <c r="D251" s="121"/>
      <c r="E251" s="121"/>
      <c r="F251" s="121"/>
      <c r="G251" s="121"/>
      <c r="H251" s="121"/>
      <c r="I251" s="121"/>
      <c r="J251" s="121"/>
      <c r="K251" s="121"/>
      <c r="L251" s="121"/>
      <c r="M251" s="121"/>
      <c r="N251" s="121"/>
      <c r="O251" s="121"/>
      <c r="P251" s="121"/>
      <c r="Q251" s="121"/>
      <c r="R251" s="121"/>
      <c r="S251" s="121"/>
      <c r="T251" s="121"/>
    </row>
    <row r="252" spans="1:20" ht="15.75" customHeight="1" x14ac:dyDescent="0.25">
      <c r="A252" s="121"/>
      <c r="B252" s="121"/>
      <c r="C252" s="121"/>
      <c r="D252" s="121"/>
      <c r="E252" s="121"/>
      <c r="F252" s="121"/>
      <c r="G252" s="121"/>
      <c r="H252" s="121"/>
      <c r="I252" s="121"/>
      <c r="J252" s="121"/>
      <c r="K252" s="121"/>
      <c r="L252" s="121"/>
      <c r="M252" s="121"/>
      <c r="N252" s="121"/>
      <c r="O252" s="121"/>
      <c r="P252" s="121"/>
      <c r="Q252" s="121"/>
      <c r="R252" s="121"/>
      <c r="S252" s="121"/>
      <c r="T252" s="121"/>
    </row>
    <row r="253" spans="1:20" ht="15.75" customHeight="1" x14ac:dyDescent="0.25">
      <c r="A253" s="121"/>
      <c r="B253" s="121"/>
      <c r="C253" s="121"/>
      <c r="D253" s="121"/>
      <c r="E253" s="121"/>
      <c r="F253" s="121"/>
      <c r="G253" s="121"/>
      <c r="H253" s="121"/>
      <c r="I253" s="121"/>
      <c r="J253" s="121"/>
      <c r="K253" s="121"/>
      <c r="L253" s="121"/>
      <c r="M253" s="121"/>
      <c r="N253" s="121"/>
      <c r="O253" s="121"/>
      <c r="P253" s="121"/>
      <c r="Q253" s="121"/>
      <c r="R253" s="121"/>
      <c r="S253" s="121"/>
      <c r="T253" s="121"/>
    </row>
    <row r="254" spans="1:20" ht="15.75" customHeight="1" x14ac:dyDescent="0.25">
      <c r="A254" s="121"/>
      <c r="B254" s="121"/>
      <c r="C254" s="121"/>
      <c r="D254" s="121"/>
      <c r="E254" s="121"/>
      <c r="F254" s="121"/>
      <c r="G254" s="121"/>
      <c r="H254" s="121"/>
      <c r="I254" s="121"/>
      <c r="J254" s="121"/>
      <c r="K254" s="121"/>
      <c r="L254" s="121"/>
      <c r="M254" s="121"/>
      <c r="N254" s="121"/>
      <c r="O254" s="121"/>
      <c r="P254" s="121"/>
      <c r="Q254" s="121"/>
      <c r="R254" s="121"/>
      <c r="S254" s="121"/>
      <c r="T254" s="121"/>
    </row>
    <row r="255" spans="1:20" ht="15.75" customHeight="1" x14ac:dyDescent="0.25">
      <c r="A255" s="121"/>
      <c r="B255" s="121"/>
      <c r="C255" s="121"/>
      <c r="D255" s="121"/>
      <c r="E255" s="121"/>
      <c r="F255" s="121"/>
      <c r="G255" s="121"/>
      <c r="H255" s="121"/>
      <c r="I255" s="121"/>
      <c r="J255" s="121"/>
      <c r="K255" s="121"/>
      <c r="L255" s="121"/>
      <c r="M255" s="121"/>
      <c r="N255" s="121"/>
      <c r="O255" s="121"/>
      <c r="P255" s="121"/>
      <c r="Q255" s="121"/>
      <c r="R255" s="121"/>
      <c r="S255" s="121"/>
      <c r="T255" s="121"/>
    </row>
    <row r="256" spans="1:20" ht="15.75" customHeight="1" x14ac:dyDescent="0.25">
      <c r="A256" s="121"/>
      <c r="B256" s="121"/>
      <c r="C256" s="121"/>
      <c r="D256" s="121"/>
      <c r="E256" s="121"/>
      <c r="F256" s="121"/>
      <c r="G256" s="121"/>
      <c r="H256" s="121"/>
      <c r="I256" s="121"/>
      <c r="J256" s="121"/>
      <c r="K256" s="121"/>
      <c r="L256" s="121"/>
      <c r="M256" s="121"/>
      <c r="N256" s="121"/>
      <c r="O256" s="121"/>
      <c r="P256" s="121"/>
      <c r="Q256" s="121"/>
      <c r="R256" s="121"/>
      <c r="S256" s="121"/>
      <c r="T256" s="121"/>
    </row>
    <row r="257" spans="1:20" ht="15.75" customHeight="1" x14ac:dyDescent="0.25">
      <c r="A257" s="121"/>
      <c r="B257" s="121"/>
      <c r="C257" s="121"/>
      <c r="D257" s="121"/>
      <c r="E257" s="121"/>
      <c r="F257" s="121"/>
      <c r="G257" s="121"/>
      <c r="H257" s="121"/>
      <c r="I257" s="121"/>
      <c r="J257" s="121"/>
      <c r="K257" s="121"/>
      <c r="L257" s="121"/>
      <c r="M257" s="121"/>
      <c r="N257" s="121"/>
      <c r="O257" s="121"/>
      <c r="P257" s="121"/>
      <c r="Q257" s="121"/>
      <c r="R257" s="121"/>
      <c r="S257" s="121"/>
      <c r="T257" s="121"/>
    </row>
    <row r="258" spans="1:20" ht="15.75" customHeight="1" x14ac:dyDescent="0.25">
      <c r="A258" s="121"/>
      <c r="B258" s="121"/>
      <c r="C258" s="121"/>
      <c r="D258" s="121"/>
      <c r="E258" s="121"/>
      <c r="F258" s="121"/>
      <c r="G258" s="121"/>
      <c r="H258" s="121"/>
      <c r="I258" s="121"/>
      <c r="J258" s="121"/>
      <c r="K258" s="121"/>
      <c r="L258" s="121"/>
      <c r="M258" s="121"/>
      <c r="N258" s="121"/>
      <c r="O258" s="121"/>
      <c r="P258" s="121"/>
      <c r="Q258" s="121"/>
      <c r="R258" s="121"/>
      <c r="S258" s="121"/>
      <c r="T258" s="121"/>
    </row>
    <row r="259" spans="1:20" ht="15.75" customHeight="1" x14ac:dyDescent="0.25">
      <c r="A259" s="121"/>
      <c r="B259" s="121"/>
      <c r="C259" s="121"/>
      <c r="D259" s="121"/>
      <c r="E259" s="121"/>
      <c r="F259" s="121"/>
      <c r="G259" s="121"/>
      <c r="H259" s="121"/>
      <c r="I259" s="121"/>
      <c r="J259" s="121"/>
      <c r="K259" s="121"/>
      <c r="L259" s="121"/>
      <c r="M259" s="121"/>
      <c r="N259" s="121"/>
      <c r="O259" s="121"/>
      <c r="P259" s="121"/>
      <c r="Q259" s="121"/>
      <c r="R259" s="121"/>
      <c r="S259" s="121"/>
      <c r="T259" s="121"/>
    </row>
    <row r="260" spans="1:20" ht="15.75" customHeight="1" x14ac:dyDescent="0.25">
      <c r="A260" s="121"/>
      <c r="B260" s="121"/>
      <c r="C260" s="121"/>
      <c r="D260" s="121"/>
      <c r="E260" s="121"/>
      <c r="F260" s="121"/>
      <c r="G260" s="121"/>
      <c r="H260" s="121"/>
      <c r="I260" s="121"/>
      <c r="J260" s="121"/>
      <c r="K260" s="121"/>
      <c r="L260" s="121"/>
      <c r="M260" s="121"/>
      <c r="N260" s="121"/>
      <c r="O260" s="121"/>
      <c r="P260" s="121"/>
      <c r="Q260" s="121"/>
      <c r="R260" s="121"/>
      <c r="S260" s="121"/>
      <c r="T260" s="121"/>
    </row>
    <row r="261" spans="1:20" ht="15.75" customHeight="1" x14ac:dyDescent="0.25">
      <c r="A261" s="121"/>
      <c r="B261" s="121"/>
      <c r="C261" s="121"/>
      <c r="D261" s="121"/>
      <c r="E261" s="121"/>
      <c r="F261" s="121"/>
      <c r="G261" s="121"/>
      <c r="H261" s="121"/>
      <c r="I261" s="121"/>
      <c r="J261" s="121"/>
      <c r="K261" s="121"/>
      <c r="L261" s="121"/>
      <c r="M261" s="121"/>
      <c r="N261" s="121"/>
      <c r="O261" s="121"/>
      <c r="P261" s="121"/>
      <c r="Q261" s="121"/>
      <c r="R261" s="121"/>
      <c r="S261" s="121"/>
      <c r="T261" s="121"/>
    </row>
    <row r="262" spans="1:20" ht="15.75" customHeight="1" x14ac:dyDescent="0.25">
      <c r="A262" s="121"/>
      <c r="B262" s="121"/>
      <c r="C262" s="121"/>
      <c r="D262" s="121"/>
      <c r="E262" s="121"/>
      <c r="F262" s="121"/>
      <c r="G262" s="121"/>
      <c r="H262" s="121"/>
      <c r="I262" s="121"/>
      <c r="J262" s="121"/>
      <c r="K262" s="121"/>
      <c r="L262" s="121"/>
      <c r="M262" s="121"/>
      <c r="N262" s="121"/>
      <c r="O262" s="121"/>
      <c r="P262" s="121"/>
      <c r="Q262" s="121"/>
      <c r="R262" s="121"/>
      <c r="S262" s="121"/>
      <c r="T262" s="121"/>
    </row>
    <row r="263" spans="1:20" ht="15.75" customHeight="1" x14ac:dyDescent="0.25">
      <c r="A263" s="121"/>
      <c r="B263" s="121"/>
      <c r="C263" s="121"/>
      <c r="D263" s="121"/>
      <c r="E263" s="121"/>
      <c r="F263" s="121"/>
      <c r="G263" s="121"/>
      <c r="H263" s="121"/>
      <c r="I263" s="121"/>
      <c r="J263" s="121"/>
      <c r="K263" s="121"/>
      <c r="L263" s="121"/>
      <c r="M263" s="121"/>
      <c r="N263" s="121"/>
      <c r="O263" s="121"/>
      <c r="P263" s="121"/>
      <c r="Q263" s="121"/>
      <c r="R263" s="121"/>
      <c r="S263" s="121"/>
      <c r="T263" s="121"/>
    </row>
    <row r="264" spans="1:20" ht="15.75" customHeight="1" x14ac:dyDescent="0.25">
      <c r="A264" s="121"/>
      <c r="B264" s="121"/>
      <c r="C264" s="121"/>
      <c r="D264" s="121"/>
      <c r="E264" s="121"/>
      <c r="F264" s="121"/>
      <c r="G264" s="121"/>
      <c r="H264" s="121"/>
      <c r="I264" s="121"/>
      <c r="J264" s="121"/>
      <c r="K264" s="121"/>
      <c r="L264" s="121"/>
      <c r="M264" s="121"/>
      <c r="N264" s="121"/>
      <c r="O264" s="121"/>
      <c r="P264" s="121"/>
      <c r="Q264" s="121"/>
      <c r="R264" s="121"/>
      <c r="S264" s="121"/>
      <c r="T264" s="121"/>
    </row>
    <row r="265" spans="1:20" ht="15.75" customHeight="1" x14ac:dyDescent="0.25">
      <c r="A265" s="121"/>
      <c r="B265" s="121"/>
      <c r="C265" s="121"/>
      <c r="D265" s="121"/>
      <c r="E265" s="121"/>
      <c r="F265" s="121"/>
      <c r="G265" s="121"/>
      <c r="H265" s="121"/>
      <c r="I265" s="121"/>
      <c r="J265" s="121"/>
      <c r="K265" s="121"/>
      <c r="L265" s="121"/>
      <c r="M265" s="121"/>
      <c r="N265" s="121"/>
      <c r="O265" s="121"/>
      <c r="P265" s="121"/>
      <c r="Q265" s="121"/>
      <c r="R265" s="121"/>
      <c r="S265" s="121"/>
      <c r="T265" s="121"/>
    </row>
    <row r="266" spans="1:20" ht="15.75" customHeight="1" x14ac:dyDescent="0.25">
      <c r="A266" s="121"/>
      <c r="B266" s="121"/>
      <c r="C266" s="121"/>
      <c r="D266" s="121"/>
      <c r="E266" s="121"/>
      <c r="F266" s="121"/>
      <c r="G266" s="121"/>
      <c r="H266" s="121"/>
      <c r="I266" s="121"/>
      <c r="J266" s="121"/>
      <c r="K266" s="121"/>
      <c r="L266" s="121"/>
      <c r="M266" s="121"/>
      <c r="N266" s="121"/>
      <c r="O266" s="121"/>
      <c r="P266" s="121"/>
      <c r="Q266" s="121"/>
      <c r="R266" s="121"/>
      <c r="S266" s="121"/>
      <c r="T266" s="121"/>
    </row>
    <row r="267" spans="1:20" ht="15.75" customHeight="1" x14ac:dyDescent="0.25">
      <c r="A267" s="121"/>
      <c r="B267" s="121"/>
      <c r="C267" s="121"/>
      <c r="D267" s="121"/>
      <c r="E267" s="121"/>
      <c r="F267" s="121"/>
      <c r="G267" s="121"/>
      <c r="H267" s="121"/>
      <c r="I267" s="121"/>
      <c r="J267" s="121"/>
      <c r="K267" s="121"/>
      <c r="L267" s="121"/>
      <c r="M267" s="121"/>
      <c r="N267" s="121"/>
      <c r="O267" s="121"/>
      <c r="P267" s="121"/>
      <c r="Q267" s="121"/>
      <c r="R267" s="121"/>
      <c r="S267" s="121"/>
      <c r="T267" s="121"/>
    </row>
    <row r="268" spans="1:20" ht="15.75" customHeight="1" x14ac:dyDescent="0.25">
      <c r="A268" s="121"/>
      <c r="B268" s="121"/>
      <c r="C268" s="121"/>
      <c r="D268" s="121"/>
      <c r="E268" s="121"/>
      <c r="F268" s="121"/>
      <c r="G268" s="121"/>
      <c r="H268" s="121"/>
      <c r="I268" s="121"/>
      <c r="J268" s="121"/>
      <c r="K268" s="121"/>
      <c r="L268" s="121"/>
      <c r="M268" s="121"/>
      <c r="N268" s="121"/>
      <c r="O268" s="121"/>
      <c r="P268" s="121"/>
      <c r="Q268" s="121"/>
      <c r="R268" s="121"/>
      <c r="S268" s="121"/>
      <c r="T268" s="121"/>
    </row>
    <row r="269" spans="1:20" ht="15.75" customHeight="1" x14ac:dyDescent="0.25">
      <c r="A269" s="121"/>
      <c r="B269" s="121"/>
      <c r="C269" s="121"/>
      <c r="D269" s="121"/>
      <c r="E269" s="121"/>
      <c r="F269" s="121"/>
      <c r="G269" s="121"/>
      <c r="H269" s="121"/>
      <c r="I269" s="121"/>
      <c r="J269" s="121"/>
      <c r="K269" s="121"/>
      <c r="L269" s="121"/>
      <c r="M269" s="121"/>
      <c r="N269" s="121"/>
      <c r="O269" s="121"/>
      <c r="P269" s="121"/>
      <c r="Q269" s="121"/>
      <c r="R269" s="121"/>
      <c r="S269" s="121"/>
      <c r="T269" s="121"/>
    </row>
    <row r="270" spans="1:20" ht="15.75" customHeight="1" x14ac:dyDescent="0.25">
      <c r="A270" s="121"/>
      <c r="B270" s="121"/>
      <c r="C270" s="121"/>
      <c r="D270" s="121"/>
      <c r="E270" s="121"/>
      <c r="F270" s="121"/>
      <c r="G270" s="121"/>
      <c r="H270" s="121"/>
      <c r="I270" s="121"/>
      <c r="J270" s="121"/>
      <c r="K270" s="121"/>
      <c r="L270" s="121"/>
      <c r="M270" s="121"/>
      <c r="N270" s="121"/>
      <c r="O270" s="121"/>
      <c r="P270" s="121"/>
      <c r="Q270" s="121"/>
      <c r="R270" s="121"/>
      <c r="S270" s="121"/>
      <c r="T270" s="121"/>
    </row>
    <row r="271" spans="1:20" ht="15.75" customHeight="1" x14ac:dyDescent="0.25">
      <c r="A271" s="121"/>
      <c r="B271" s="121"/>
      <c r="C271" s="121"/>
      <c r="D271" s="121"/>
      <c r="E271" s="121"/>
      <c r="F271" s="121"/>
      <c r="G271" s="121"/>
      <c r="H271" s="121"/>
      <c r="I271" s="121"/>
      <c r="J271" s="121"/>
      <c r="K271" s="121"/>
      <c r="L271" s="121"/>
      <c r="M271" s="121"/>
      <c r="N271" s="121"/>
      <c r="O271" s="121"/>
      <c r="P271" s="121"/>
      <c r="Q271" s="121"/>
      <c r="R271" s="121"/>
      <c r="S271" s="121"/>
      <c r="T271" s="121"/>
    </row>
    <row r="272" spans="1:20" ht="15.75" customHeight="1" x14ac:dyDescent="0.25">
      <c r="A272" s="121"/>
      <c r="B272" s="121"/>
      <c r="C272" s="121"/>
      <c r="D272" s="121"/>
      <c r="E272" s="121"/>
      <c r="F272" s="121"/>
      <c r="G272" s="121"/>
      <c r="H272" s="121"/>
      <c r="I272" s="121"/>
      <c r="J272" s="121"/>
      <c r="K272" s="121"/>
      <c r="L272" s="121"/>
      <c r="M272" s="121"/>
      <c r="N272" s="121"/>
      <c r="O272" s="121"/>
      <c r="P272" s="121"/>
      <c r="Q272" s="121"/>
      <c r="R272" s="121"/>
      <c r="S272" s="121"/>
      <c r="T272" s="121"/>
    </row>
    <row r="273" spans="1:20" ht="15.75" customHeight="1" x14ac:dyDescent="0.25">
      <c r="A273" s="121"/>
      <c r="B273" s="121"/>
      <c r="C273" s="121"/>
      <c r="D273" s="121"/>
      <c r="E273" s="121"/>
      <c r="F273" s="121"/>
      <c r="G273" s="121"/>
      <c r="H273" s="121"/>
      <c r="I273" s="121"/>
      <c r="J273" s="121"/>
      <c r="K273" s="121"/>
      <c r="L273" s="121"/>
      <c r="M273" s="121"/>
      <c r="N273" s="121"/>
      <c r="O273" s="121"/>
      <c r="P273" s="121"/>
      <c r="Q273" s="121"/>
      <c r="R273" s="121"/>
      <c r="S273" s="121"/>
      <c r="T273" s="121"/>
    </row>
    <row r="274" spans="1:20" ht="15.75" customHeight="1" x14ac:dyDescent="0.25">
      <c r="A274" s="121"/>
      <c r="B274" s="121"/>
      <c r="C274" s="121"/>
      <c r="D274" s="121"/>
      <c r="E274" s="121"/>
      <c r="F274" s="121"/>
      <c r="G274" s="121"/>
      <c r="H274" s="121"/>
      <c r="I274" s="121"/>
      <c r="J274" s="121"/>
      <c r="K274" s="121"/>
      <c r="L274" s="121"/>
      <c r="M274" s="121"/>
      <c r="N274" s="121"/>
      <c r="O274" s="121"/>
      <c r="P274" s="121"/>
      <c r="Q274" s="121"/>
      <c r="R274" s="121"/>
      <c r="S274" s="121"/>
      <c r="T274" s="121"/>
    </row>
    <row r="275" spans="1:20" ht="15.75" customHeight="1" x14ac:dyDescent="0.25">
      <c r="A275" s="121"/>
      <c r="B275" s="121"/>
      <c r="C275" s="121"/>
      <c r="D275" s="121"/>
      <c r="E275" s="121"/>
      <c r="F275" s="121"/>
      <c r="G275" s="121"/>
      <c r="H275" s="121"/>
      <c r="I275" s="121"/>
      <c r="J275" s="121"/>
      <c r="K275" s="121"/>
      <c r="L275" s="121"/>
      <c r="M275" s="121"/>
      <c r="N275" s="121"/>
      <c r="O275" s="121"/>
      <c r="P275" s="121"/>
      <c r="Q275" s="121"/>
      <c r="R275" s="121"/>
      <c r="S275" s="121"/>
      <c r="T275" s="121"/>
    </row>
    <row r="276" spans="1:20" ht="15.75" customHeight="1" x14ac:dyDescent="0.25">
      <c r="A276" s="121"/>
      <c r="B276" s="121"/>
      <c r="C276" s="121"/>
      <c r="D276" s="121"/>
      <c r="E276" s="121"/>
      <c r="F276" s="121"/>
      <c r="G276" s="121"/>
      <c r="H276" s="121"/>
      <c r="I276" s="121"/>
      <c r="J276" s="121"/>
      <c r="K276" s="121"/>
      <c r="L276" s="121"/>
      <c r="M276" s="121"/>
      <c r="N276" s="121"/>
      <c r="O276" s="121"/>
      <c r="P276" s="121"/>
      <c r="Q276" s="121"/>
      <c r="R276" s="121"/>
      <c r="S276" s="121"/>
      <c r="T276" s="121"/>
    </row>
    <row r="277" spans="1:20" ht="15.75" customHeight="1" x14ac:dyDescent="0.25">
      <c r="A277" s="121"/>
      <c r="B277" s="121"/>
      <c r="C277" s="121"/>
      <c r="D277" s="121"/>
      <c r="E277" s="121"/>
      <c r="F277" s="121"/>
      <c r="G277" s="121"/>
      <c r="H277" s="121"/>
      <c r="I277" s="121"/>
      <c r="J277" s="121"/>
      <c r="K277" s="121"/>
      <c r="L277" s="121"/>
      <c r="M277" s="121"/>
      <c r="N277" s="121"/>
      <c r="O277" s="121"/>
      <c r="P277" s="121"/>
      <c r="Q277" s="121"/>
      <c r="R277" s="121"/>
      <c r="S277" s="121"/>
      <c r="T277" s="121"/>
    </row>
    <row r="278" spans="1:20" ht="15.75" customHeight="1" x14ac:dyDescent="0.25">
      <c r="A278" s="121"/>
      <c r="B278" s="121"/>
      <c r="C278" s="121"/>
      <c r="D278" s="121"/>
      <c r="E278" s="121"/>
      <c r="F278" s="121"/>
      <c r="G278" s="121"/>
      <c r="H278" s="121"/>
      <c r="I278" s="121"/>
      <c r="J278" s="121"/>
      <c r="K278" s="121"/>
      <c r="L278" s="121"/>
      <c r="M278" s="121"/>
      <c r="N278" s="121"/>
      <c r="O278" s="121"/>
      <c r="P278" s="121"/>
      <c r="Q278" s="121"/>
      <c r="R278" s="121"/>
      <c r="S278" s="121"/>
      <c r="T278" s="121"/>
    </row>
    <row r="279" spans="1:20" ht="15.75" customHeight="1" x14ac:dyDescent="0.25">
      <c r="A279" s="121"/>
      <c r="B279" s="121"/>
      <c r="C279" s="121"/>
      <c r="D279" s="121"/>
      <c r="E279" s="121"/>
      <c r="F279" s="121"/>
      <c r="G279" s="121"/>
      <c r="H279" s="121"/>
      <c r="I279" s="121"/>
      <c r="J279" s="121"/>
      <c r="K279" s="121"/>
      <c r="L279" s="121"/>
      <c r="M279" s="121"/>
      <c r="N279" s="121"/>
      <c r="O279" s="121"/>
      <c r="P279" s="121"/>
      <c r="Q279" s="121"/>
      <c r="R279" s="121"/>
      <c r="S279" s="121"/>
      <c r="T279" s="121"/>
    </row>
    <row r="280" spans="1:20" ht="15.75" customHeight="1" x14ac:dyDescent="0.25">
      <c r="A280" s="121"/>
      <c r="B280" s="121"/>
      <c r="C280" s="121"/>
      <c r="D280" s="121"/>
      <c r="E280" s="121"/>
      <c r="F280" s="121"/>
      <c r="G280" s="121"/>
      <c r="H280" s="121"/>
      <c r="I280" s="121"/>
      <c r="J280" s="121"/>
      <c r="K280" s="121"/>
      <c r="L280" s="121"/>
      <c r="M280" s="121"/>
      <c r="N280" s="121"/>
      <c r="O280" s="121"/>
      <c r="P280" s="121"/>
      <c r="Q280" s="121"/>
      <c r="R280" s="121"/>
      <c r="S280" s="121"/>
      <c r="T280" s="121"/>
    </row>
    <row r="281" spans="1:20" ht="15.75" customHeight="1" x14ac:dyDescent="0.25">
      <c r="A281" s="121"/>
      <c r="B281" s="121"/>
      <c r="C281" s="121"/>
      <c r="D281" s="121"/>
      <c r="E281" s="121"/>
      <c r="F281" s="121"/>
      <c r="G281" s="121"/>
      <c r="H281" s="121"/>
      <c r="I281" s="121"/>
      <c r="J281" s="121"/>
      <c r="K281" s="121"/>
      <c r="L281" s="121"/>
      <c r="M281" s="121"/>
      <c r="N281" s="121"/>
      <c r="O281" s="121"/>
      <c r="P281" s="121"/>
      <c r="Q281" s="121"/>
      <c r="R281" s="121"/>
      <c r="S281" s="121"/>
      <c r="T281" s="121"/>
    </row>
    <row r="282" spans="1:20" ht="15.75" customHeight="1" x14ac:dyDescent="0.25">
      <c r="A282" s="121"/>
      <c r="B282" s="121"/>
      <c r="C282" s="121"/>
      <c r="D282" s="121"/>
      <c r="E282" s="121"/>
      <c r="F282" s="121"/>
      <c r="G282" s="121"/>
      <c r="H282" s="121"/>
      <c r="I282" s="121"/>
      <c r="J282" s="121"/>
      <c r="K282" s="121"/>
      <c r="L282" s="121"/>
      <c r="M282" s="121"/>
      <c r="N282" s="121"/>
      <c r="O282" s="121"/>
      <c r="P282" s="121"/>
      <c r="Q282" s="121"/>
      <c r="R282" s="121"/>
      <c r="S282" s="121"/>
      <c r="T282" s="121"/>
    </row>
    <row r="283" spans="1:20" ht="15.75" customHeight="1" x14ac:dyDescent="0.25">
      <c r="A283" s="121"/>
      <c r="B283" s="121"/>
      <c r="C283" s="121"/>
      <c r="D283" s="121"/>
      <c r="E283" s="121"/>
      <c r="F283" s="121"/>
      <c r="G283" s="121"/>
      <c r="H283" s="121"/>
      <c r="I283" s="121"/>
      <c r="J283" s="121"/>
      <c r="K283" s="121"/>
      <c r="L283" s="121"/>
      <c r="M283" s="121"/>
      <c r="N283" s="121"/>
      <c r="O283" s="121"/>
      <c r="P283" s="121"/>
      <c r="Q283" s="121"/>
      <c r="R283" s="121"/>
      <c r="S283" s="121"/>
      <c r="T283" s="121"/>
    </row>
    <row r="284" spans="1:20" ht="15.75" customHeight="1" x14ac:dyDescent="0.25">
      <c r="A284" s="121"/>
      <c r="B284" s="121"/>
      <c r="C284" s="121"/>
      <c r="D284" s="121"/>
      <c r="E284" s="121"/>
      <c r="F284" s="121"/>
      <c r="G284" s="121"/>
      <c r="H284" s="121"/>
      <c r="I284" s="121"/>
      <c r="J284" s="121"/>
      <c r="K284" s="121"/>
      <c r="L284" s="121"/>
      <c r="M284" s="121"/>
      <c r="N284" s="121"/>
      <c r="O284" s="121"/>
      <c r="P284" s="121"/>
      <c r="Q284" s="121"/>
      <c r="R284" s="121"/>
      <c r="S284" s="121"/>
      <c r="T284" s="121"/>
    </row>
    <row r="285" spans="1:20" ht="15.75" customHeight="1" x14ac:dyDescent="0.25">
      <c r="A285" s="121"/>
      <c r="B285" s="121"/>
      <c r="C285" s="121"/>
      <c r="D285" s="121"/>
      <c r="E285" s="121"/>
      <c r="F285" s="121"/>
      <c r="G285" s="121"/>
      <c r="H285" s="121"/>
      <c r="I285" s="121"/>
      <c r="J285" s="121"/>
      <c r="K285" s="121"/>
      <c r="L285" s="121"/>
      <c r="M285" s="121"/>
      <c r="N285" s="121"/>
      <c r="O285" s="121"/>
      <c r="P285" s="121"/>
      <c r="Q285" s="121"/>
      <c r="R285" s="121"/>
      <c r="S285" s="121"/>
      <c r="T285" s="121"/>
    </row>
    <row r="286" spans="1:20" ht="15.75" customHeight="1" x14ac:dyDescent="0.25">
      <c r="A286" s="121"/>
      <c r="B286" s="121"/>
      <c r="C286" s="121"/>
      <c r="D286" s="121"/>
      <c r="E286" s="121"/>
      <c r="F286" s="121"/>
      <c r="G286" s="121"/>
      <c r="H286" s="121"/>
      <c r="I286" s="121"/>
      <c r="J286" s="121"/>
      <c r="K286" s="121"/>
      <c r="L286" s="121"/>
      <c r="M286" s="121"/>
      <c r="N286" s="121"/>
      <c r="O286" s="121"/>
      <c r="P286" s="121"/>
      <c r="Q286" s="121"/>
      <c r="R286" s="121"/>
      <c r="S286" s="121"/>
      <c r="T286" s="121"/>
    </row>
    <row r="287" spans="1:20" ht="15.75" customHeight="1" x14ac:dyDescent="0.25">
      <c r="A287" s="121"/>
      <c r="B287" s="121"/>
      <c r="C287" s="121"/>
      <c r="D287" s="121"/>
      <c r="E287" s="121"/>
      <c r="F287" s="121"/>
      <c r="G287" s="121"/>
      <c r="H287" s="121"/>
      <c r="I287" s="121"/>
      <c r="J287" s="121"/>
      <c r="K287" s="121"/>
      <c r="L287" s="121"/>
      <c r="M287" s="121"/>
      <c r="N287" s="121"/>
      <c r="O287" s="121"/>
      <c r="P287" s="121"/>
      <c r="Q287" s="121"/>
      <c r="R287" s="121"/>
      <c r="S287" s="121"/>
      <c r="T287" s="121"/>
    </row>
    <row r="288" spans="1:20" ht="15.75" customHeight="1" x14ac:dyDescent="0.25">
      <c r="A288" s="121"/>
      <c r="B288" s="121"/>
      <c r="C288" s="121"/>
      <c r="D288" s="121"/>
      <c r="E288" s="121"/>
      <c r="F288" s="121"/>
      <c r="G288" s="121"/>
      <c r="H288" s="121"/>
      <c r="I288" s="121"/>
      <c r="J288" s="121"/>
      <c r="K288" s="121"/>
      <c r="L288" s="121"/>
      <c r="M288" s="121"/>
      <c r="N288" s="121"/>
      <c r="O288" s="121"/>
      <c r="P288" s="121"/>
      <c r="Q288" s="121"/>
      <c r="R288" s="121"/>
      <c r="S288" s="121"/>
      <c r="T288" s="121"/>
    </row>
    <row r="289" spans="1:20" ht="15.75" customHeight="1" x14ac:dyDescent="0.25">
      <c r="A289" s="121"/>
      <c r="B289" s="121"/>
      <c r="C289" s="121"/>
      <c r="D289" s="121"/>
      <c r="E289" s="121"/>
      <c r="F289" s="121"/>
      <c r="G289" s="121"/>
      <c r="H289" s="121"/>
      <c r="I289" s="121"/>
      <c r="J289" s="121"/>
      <c r="K289" s="121"/>
      <c r="L289" s="121"/>
      <c r="M289" s="121"/>
      <c r="N289" s="121"/>
      <c r="O289" s="121"/>
      <c r="P289" s="121"/>
      <c r="Q289" s="121"/>
      <c r="R289" s="121"/>
      <c r="S289" s="121"/>
      <c r="T289" s="121"/>
    </row>
    <row r="290" spans="1:20" ht="15.75" customHeight="1" x14ac:dyDescent="0.25">
      <c r="A290" s="121"/>
      <c r="B290" s="121"/>
      <c r="C290" s="121"/>
      <c r="D290" s="121"/>
      <c r="E290" s="121"/>
      <c r="F290" s="121"/>
      <c r="G290" s="121"/>
      <c r="H290" s="121"/>
      <c r="I290" s="121"/>
      <c r="J290" s="121"/>
      <c r="K290" s="121"/>
      <c r="L290" s="121"/>
      <c r="M290" s="121"/>
      <c r="N290" s="121"/>
      <c r="O290" s="121"/>
      <c r="P290" s="121"/>
      <c r="Q290" s="121"/>
      <c r="R290" s="121"/>
      <c r="S290" s="121"/>
      <c r="T290" s="121"/>
    </row>
    <row r="291" spans="1:20" ht="15.75" customHeight="1" x14ac:dyDescent="0.25">
      <c r="A291" s="121"/>
      <c r="B291" s="121"/>
      <c r="C291" s="121"/>
      <c r="D291" s="121"/>
      <c r="E291" s="121"/>
      <c r="F291" s="121"/>
      <c r="G291" s="121"/>
      <c r="H291" s="121"/>
      <c r="I291" s="121"/>
      <c r="J291" s="121"/>
      <c r="K291" s="121"/>
      <c r="L291" s="121"/>
      <c r="M291" s="121"/>
      <c r="N291" s="121"/>
      <c r="O291" s="121"/>
      <c r="P291" s="121"/>
      <c r="Q291" s="121"/>
      <c r="R291" s="121"/>
      <c r="S291" s="121"/>
      <c r="T291" s="121"/>
    </row>
    <row r="292" spans="1:20" ht="15.75" customHeight="1" x14ac:dyDescent="0.25">
      <c r="A292" s="121"/>
      <c r="B292" s="121"/>
      <c r="C292" s="121"/>
      <c r="D292" s="121"/>
      <c r="E292" s="121"/>
      <c r="F292" s="121"/>
      <c r="G292" s="121"/>
      <c r="H292" s="121"/>
      <c r="I292" s="121"/>
      <c r="J292" s="121"/>
      <c r="K292" s="121"/>
      <c r="L292" s="121"/>
      <c r="M292" s="121"/>
      <c r="N292" s="121"/>
      <c r="O292" s="121"/>
      <c r="P292" s="121"/>
      <c r="Q292" s="121"/>
      <c r="R292" s="121"/>
      <c r="S292" s="121"/>
      <c r="T292" s="121"/>
    </row>
    <row r="293" spans="1:20" ht="15.75" customHeight="1" x14ac:dyDescent="0.25">
      <c r="A293" s="121"/>
      <c r="B293" s="121"/>
      <c r="C293" s="121"/>
      <c r="D293" s="121"/>
      <c r="E293" s="121"/>
      <c r="F293" s="121"/>
      <c r="G293" s="121"/>
      <c r="H293" s="121"/>
      <c r="I293" s="121"/>
      <c r="J293" s="121"/>
      <c r="K293" s="121"/>
      <c r="L293" s="121"/>
      <c r="M293" s="121"/>
      <c r="N293" s="121"/>
      <c r="O293" s="121"/>
      <c r="P293" s="121"/>
      <c r="Q293" s="121"/>
      <c r="R293" s="121"/>
      <c r="S293" s="121"/>
      <c r="T293" s="121"/>
    </row>
    <row r="294" spans="1:20" ht="15.75" customHeight="1" x14ac:dyDescent="0.25">
      <c r="A294" s="121"/>
      <c r="B294" s="121"/>
      <c r="C294" s="121"/>
      <c r="D294" s="121"/>
      <c r="E294" s="121"/>
      <c r="F294" s="121"/>
      <c r="G294" s="121"/>
      <c r="H294" s="121"/>
      <c r="I294" s="121"/>
      <c r="J294" s="121"/>
      <c r="K294" s="121"/>
      <c r="L294" s="121"/>
      <c r="M294" s="121"/>
      <c r="N294" s="121"/>
      <c r="O294" s="121"/>
      <c r="P294" s="121"/>
      <c r="Q294" s="121"/>
      <c r="R294" s="121"/>
      <c r="S294" s="121"/>
      <c r="T294" s="121"/>
    </row>
    <row r="295" spans="1:20" ht="15.75" customHeight="1" x14ac:dyDescent="0.25">
      <c r="A295" s="121"/>
      <c r="B295" s="121"/>
      <c r="C295" s="121"/>
      <c r="D295" s="121"/>
      <c r="E295" s="121"/>
      <c r="F295" s="121"/>
      <c r="G295" s="121"/>
      <c r="H295" s="121"/>
      <c r="I295" s="121"/>
      <c r="J295" s="121"/>
      <c r="K295" s="121"/>
      <c r="L295" s="121"/>
      <c r="M295" s="121"/>
      <c r="N295" s="121"/>
      <c r="O295" s="121"/>
      <c r="P295" s="121"/>
      <c r="Q295" s="121"/>
      <c r="R295" s="121"/>
      <c r="S295" s="121"/>
      <c r="T295" s="121"/>
    </row>
    <row r="296" spans="1:20" ht="15.75" customHeight="1" x14ac:dyDescent="0.25">
      <c r="A296" s="121"/>
      <c r="B296" s="121"/>
      <c r="C296" s="121"/>
      <c r="D296" s="121"/>
      <c r="E296" s="121"/>
      <c r="F296" s="121"/>
      <c r="G296" s="121"/>
      <c r="H296" s="121"/>
      <c r="I296" s="121"/>
      <c r="J296" s="121"/>
      <c r="K296" s="121"/>
      <c r="L296" s="121"/>
      <c r="M296" s="121"/>
      <c r="N296" s="121"/>
      <c r="O296" s="121"/>
      <c r="P296" s="121"/>
      <c r="Q296" s="121"/>
      <c r="R296" s="121"/>
      <c r="S296" s="121"/>
      <c r="T296" s="121"/>
    </row>
    <row r="297" spans="1:20" ht="15.75" customHeight="1" x14ac:dyDescent="0.25">
      <c r="A297" s="121"/>
      <c r="B297" s="121"/>
      <c r="C297" s="121"/>
      <c r="D297" s="121"/>
      <c r="E297" s="121"/>
      <c r="F297" s="121"/>
      <c r="G297" s="121"/>
      <c r="H297" s="121"/>
      <c r="I297" s="121"/>
      <c r="J297" s="121"/>
      <c r="K297" s="121"/>
      <c r="L297" s="121"/>
      <c r="M297" s="121"/>
      <c r="N297" s="121"/>
      <c r="O297" s="121"/>
      <c r="P297" s="121"/>
      <c r="Q297" s="121"/>
      <c r="R297" s="121"/>
      <c r="S297" s="121"/>
      <c r="T297" s="121"/>
    </row>
    <row r="298" spans="1:20" ht="15.75" customHeight="1" x14ac:dyDescent="0.25">
      <c r="A298" s="121"/>
      <c r="B298" s="121"/>
      <c r="C298" s="121"/>
      <c r="D298" s="121"/>
      <c r="E298" s="121"/>
      <c r="F298" s="121"/>
      <c r="G298" s="121"/>
      <c r="H298" s="121"/>
      <c r="I298" s="121"/>
      <c r="J298" s="121"/>
      <c r="K298" s="121"/>
      <c r="L298" s="121"/>
      <c r="M298" s="121"/>
      <c r="N298" s="121"/>
      <c r="O298" s="121"/>
      <c r="P298" s="121"/>
      <c r="Q298" s="121"/>
      <c r="R298" s="121"/>
      <c r="S298" s="121"/>
      <c r="T298" s="121"/>
    </row>
    <row r="299" spans="1:20" ht="15.75" customHeight="1" x14ac:dyDescent="0.25">
      <c r="A299" s="121"/>
      <c r="B299" s="121"/>
      <c r="C299" s="121"/>
      <c r="D299" s="121"/>
      <c r="E299" s="121"/>
      <c r="F299" s="121"/>
      <c r="G299" s="121"/>
      <c r="H299" s="121"/>
      <c r="I299" s="121"/>
      <c r="J299" s="121"/>
      <c r="K299" s="121"/>
      <c r="L299" s="121"/>
      <c r="M299" s="121"/>
      <c r="N299" s="121"/>
      <c r="O299" s="121"/>
      <c r="P299" s="121"/>
      <c r="Q299" s="121"/>
      <c r="R299" s="121"/>
      <c r="S299" s="121"/>
      <c r="T299" s="121"/>
    </row>
    <row r="300" spans="1:20" ht="15.75" customHeight="1" x14ac:dyDescent="0.25">
      <c r="A300" s="121"/>
      <c r="B300" s="121"/>
      <c r="C300" s="121"/>
      <c r="D300" s="121"/>
      <c r="E300" s="121"/>
      <c r="F300" s="121"/>
      <c r="G300" s="121"/>
      <c r="H300" s="121"/>
      <c r="I300" s="121"/>
      <c r="J300" s="121"/>
      <c r="K300" s="121"/>
      <c r="L300" s="121"/>
      <c r="M300" s="121"/>
      <c r="N300" s="121"/>
      <c r="O300" s="121"/>
      <c r="P300" s="121"/>
      <c r="Q300" s="121"/>
      <c r="R300" s="121"/>
      <c r="S300" s="121"/>
      <c r="T300" s="121"/>
    </row>
    <row r="301" spans="1:20" ht="15.75" customHeight="1" x14ac:dyDescent="0.25">
      <c r="A301" s="121"/>
      <c r="B301" s="121"/>
      <c r="C301" s="121"/>
      <c r="D301" s="121"/>
      <c r="E301" s="121"/>
      <c r="F301" s="121"/>
      <c r="G301" s="121"/>
      <c r="H301" s="121"/>
      <c r="I301" s="121"/>
      <c r="J301" s="121"/>
      <c r="K301" s="121"/>
      <c r="L301" s="121"/>
      <c r="M301" s="121"/>
      <c r="N301" s="121"/>
      <c r="O301" s="121"/>
      <c r="P301" s="121"/>
      <c r="Q301" s="121"/>
      <c r="R301" s="121"/>
      <c r="S301" s="121"/>
      <c r="T301" s="121"/>
    </row>
    <row r="302" spans="1:20" ht="15.75" customHeight="1" x14ac:dyDescent="0.25">
      <c r="A302" s="121"/>
      <c r="B302" s="121"/>
      <c r="C302" s="121"/>
      <c r="D302" s="121"/>
      <c r="E302" s="121"/>
      <c r="F302" s="121"/>
      <c r="G302" s="121"/>
      <c r="H302" s="121"/>
      <c r="I302" s="121"/>
      <c r="J302" s="121"/>
      <c r="K302" s="121"/>
      <c r="L302" s="121"/>
      <c r="M302" s="121"/>
      <c r="N302" s="121"/>
      <c r="O302" s="121"/>
      <c r="P302" s="121"/>
      <c r="Q302" s="121"/>
      <c r="R302" s="121"/>
      <c r="S302" s="121"/>
      <c r="T302" s="121"/>
    </row>
    <row r="303" spans="1:20" ht="15.75" customHeight="1" x14ac:dyDescent="0.25">
      <c r="A303" s="121"/>
      <c r="B303" s="121"/>
      <c r="C303" s="121"/>
      <c r="D303" s="121"/>
      <c r="E303" s="121"/>
      <c r="F303" s="121"/>
      <c r="G303" s="121"/>
      <c r="H303" s="121"/>
      <c r="I303" s="121"/>
      <c r="J303" s="121"/>
      <c r="K303" s="121"/>
      <c r="L303" s="121"/>
      <c r="M303" s="121"/>
      <c r="N303" s="121"/>
      <c r="O303" s="121"/>
      <c r="P303" s="121"/>
      <c r="Q303" s="121"/>
      <c r="R303" s="121"/>
      <c r="S303" s="121"/>
      <c r="T303" s="121"/>
    </row>
    <row r="304" spans="1:20" ht="15.75" customHeight="1" x14ac:dyDescent="0.25">
      <c r="A304" s="121"/>
      <c r="B304" s="121"/>
      <c r="C304" s="121"/>
      <c r="D304" s="121"/>
      <c r="E304" s="121"/>
      <c r="F304" s="121"/>
      <c r="G304" s="121"/>
      <c r="H304" s="121"/>
      <c r="I304" s="121"/>
      <c r="J304" s="121"/>
      <c r="K304" s="121"/>
      <c r="L304" s="121"/>
      <c r="M304" s="121"/>
      <c r="N304" s="121"/>
      <c r="O304" s="121"/>
      <c r="P304" s="121"/>
      <c r="Q304" s="121"/>
      <c r="R304" s="121"/>
      <c r="S304" s="121"/>
      <c r="T304" s="121"/>
    </row>
    <row r="305" spans="1:20" ht="15.75" customHeight="1" x14ac:dyDescent="0.25">
      <c r="A305" s="121"/>
      <c r="B305" s="121"/>
      <c r="C305" s="121"/>
      <c r="D305" s="121"/>
      <c r="E305" s="121"/>
      <c r="F305" s="121"/>
      <c r="G305" s="121"/>
      <c r="H305" s="121"/>
      <c r="I305" s="121"/>
      <c r="J305" s="121"/>
      <c r="K305" s="121"/>
      <c r="L305" s="121"/>
      <c r="M305" s="121"/>
      <c r="N305" s="121"/>
      <c r="O305" s="121"/>
      <c r="P305" s="121"/>
      <c r="Q305" s="121"/>
      <c r="R305" s="121"/>
      <c r="S305" s="121"/>
      <c r="T305" s="121"/>
    </row>
    <row r="306" spans="1:20" ht="15.75" customHeight="1" x14ac:dyDescent="0.25">
      <c r="A306" s="121"/>
      <c r="B306" s="121"/>
      <c r="C306" s="121"/>
      <c r="D306" s="121"/>
      <c r="E306" s="121"/>
      <c r="F306" s="121"/>
      <c r="G306" s="121"/>
      <c r="H306" s="121"/>
      <c r="I306" s="121"/>
      <c r="J306" s="121"/>
      <c r="K306" s="121"/>
      <c r="L306" s="121"/>
      <c r="M306" s="121"/>
      <c r="N306" s="121"/>
      <c r="O306" s="121"/>
      <c r="P306" s="121"/>
      <c r="Q306" s="121"/>
      <c r="R306" s="121"/>
      <c r="S306" s="121"/>
      <c r="T306" s="121"/>
    </row>
    <row r="307" spans="1:20" ht="15.75" customHeight="1" x14ac:dyDescent="0.25">
      <c r="A307" s="121"/>
      <c r="B307" s="121"/>
      <c r="C307" s="121"/>
      <c r="D307" s="121"/>
      <c r="E307" s="121"/>
      <c r="F307" s="121"/>
      <c r="G307" s="121"/>
      <c r="H307" s="121"/>
      <c r="I307" s="121"/>
      <c r="J307" s="121"/>
      <c r="K307" s="121"/>
      <c r="L307" s="121"/>
      <c r="M307" s="121"/>
      <c r="N307" s="121"/>
      <c r="O307" s="121"/>
      <c r="P307" s="121"/>
      <c r="Q307" s="121"/>
      <c r="R307" s="121"/>
      <c r="S307" s="121"/>
      <c r="T307" s="121"/>
    </row>
    <row r="308" spans="1:20" ht="15.75" customHeight="1" x14ac:dyDescent="0.25">
      <c r="A308" s="121"/>
      <c r="B308" s="121"/>
      <c r="C308" s="121"/>
      <c r="D308" s="121"/>
      <c r="E308" s="121"/>
      <c r="F308" s="121"/>
      <c r="G308" s="121"/>
      <c r="H308" s="121"/>
      <c r="I308" s="121"/>
      <c r="J308" s="121"/>
      <c r="K308" s="121"/>
      <c r="L308" s="121"/>
      <c r="M308" s="121"/>
      <c r="N308" s="121"/>
      <c r="O308" s="121"/>
      <c r="P308" s="121"/>
      <c r="Q308" s="121"/>
      <c r="R308" s="121"/>
      <c r="S308" s="121"/>
      <c r="T308" s="121"/>
    </row>
    <row r="309" spans="1:20" ht="15.75" customHeight="1" x14ac:dyDescent="0.25">
      <c r="A309" s="121"/>
      <c r="B309" s="121"/>
      <c r="C309" s="121"/>
      <c r="D309" s="121"/>
      <c r="E309" s="121"/>
      <c r="F309" s="121"/>
      <c r="G309" s="121"/>
      <c r="H309" s="121"/>
      <c r="I309" s="121"/>
      <c r="J309" s="121"/>
      <c r="K309" s="121"/>
      <c r="L309" s="121"/>
      <c r="M309" s="121"/>
      <c r="N309" s="121"/>
      <c r="O309" s="121"/>
      <c r="P309" s="121"/>
      <c r="Q309" s="121"/>
      <c r="R309" s="121"/>
      <c r="S309" s="121"/>
      <c r="T309" s="121"/>
    </row>
    <row r="310" spans="1:20" ht="15.75" customHeight="1" x14ac:dyDescent="0.25">
      <c r="A310" s="121"/>
      <c r="B310" s="121"/>
      <c r="C310" s="121"/>
      <c r="D310" s="121"/>
      <c r="E310" s="121"/>
      <c r="F310" s="121"/>
      <c r="G310" s="121"/>
      <c r="H310" s="121"/>
      <c r="I310" s="121"/>
      <c r="J310" s="121"/>
      <c r="K310" s="121"/>
      <c r="L310" s="121"/>
      <c r="M310" s="121"/>
      <c r="N310" s="121"/>
      <c r="O310" s="121"/>
      <c r="P310" s="121"/>
      <c r="Q310" s="121"/>
      <c r="R310" s="121"/>
      <c r="S310" s="121"/>
      <c r="T310" s="121"/>
    </row>
    <row r="311" spans="1:20" ht="15.75" customHeight="1" x14ac:dyDescent="0.25">
      <c r="A311" s="121"/>
      <c r="B311" s="121"/>
      <c r="C311" s="121"/>
      <c r="D311" s="121"/>
      <c r="E311" s="121"/>
      <c r="F311" s="121"/>
      <c r="G311" s="121"/>
      <c r="H311" s="121"/>
      <c r="I311" s="121"/>
      <c r="J311" s="121"/>
      <c r="K311" s="121"/>
      <c r="L311" s="121"/>
      <c r="M311" s="121"/>
      <c r="N311" s="121"/>
      <c r="O311" s="121"/>
      <c r="P311" s="121"/>
      <c r="Q311" s="121"/>
      <c r="R311" s="121"/>
      <c r="S311" s="121"/>
      <c r="T311" s="121"/>
    </row>
    <row r="312" spans="1:20" ht="15.75" customHeight="1" x14ac:dyDescent="0.25">
      <c r="A312" s="121"/>
      <c r="B312" s="121"/>
      <c r="C312" s="121"/>
      <c r="D312" s="121"/>
      <c r="E312" s="121"/>
      <c r="F312" s="121"/>
      <c r="G312" s="121"/>
      <c r="H312" s="121"/>
      <c r="I312" s="121"/>
      <c r="J312" s="121"/>
      <c r="K312" s="121"/>
      <c r="L312" s="121"/>
      <c r="M312" s="121"/>
      <c r="N312" s="121"/>
      <c r="O312" s="121"/>
      <c r="P312" s="121"/>
      <c r="Q312" s="121"/>
      <c r="R312" s="121"/>
      <c r="S312" s="121"/>
      <c r="T312" s="121"/>
    </row>
    <row r="313" spans="1:20" ht="15.75" customHeight="1" x14ac:dyDescent="0.25">
      <c r="A313" s="121"/>
      <c r="B313" s="121"/>
      <c r="C313" s="121"/>
      <c r="D313" s="121"/>
      <c r="E313" s="121"/>
      <c r="F313" s="121"/>
      <c r="G313" s="121"/>
      <c r="H313" s="121"/>
      <c r="I313" s="121"/>
      <c r="J313" s="121"/>
      <c r="K313" s="121"/>
      <c r="L313" s="121"/>
      <c r="M313" s="121"/>
      <c r="N313" s="121"/>
      <c r="O313" s="121"/>
      <c r="P313" s="121"/>
      <c r="Q313" s="121"/>
      <c r="R313" s="121"/>
      <c r="S313" s="121"/>
      <c r="T313" s="121"/>
    </row>
    <row r="314" spans="1:20" ht="15.75" customHeight="1" x14ac:dyDescent="0.25">
      <c r="A314" s="121"/>
      <c r="B314" s="121"/>
      <c r="C314" s="121"/>
      <c r="D314" s="121"/>
      <c r="E314" s="121"/>
      <c r="F314" s="121"/>
      <c r="G314" s="121"/>
      <c r="H314" s="121"/>
      <c r="I314" s="121"/>
      <c r="J314" s="121"/>
      <c r="K314" s="121"/>
      <c r="L314" s="121"/>
      <c r="M314" s="121"/>
      <c r="N314" s="121"/>
      <c r="O314" s="121"/>
      <c r="P314" s="121"/>
      <c r="Q314" s="121"/>
      <c r="R314" s="121"/>
      <c r="S314" s="121"/>
      <c r="T314" s="121"/>
    </row>
    <row r="315" spans="1:20" ht="15.75" customHeight="1" x14ac:dyDescent="0.25">
      <c r="A315" s="121"/>
      <c r="B315" s="121"/>
      <c r="C315" s="121"/>
      <c r="D315" s="121"/>
      <c r="E315" s="121"/>
      <c r="F315" s="121"/>
      <c r="G315" s="121"/>
      <c r="H315" s="121"/>
      <c r="I315" s="121"/>
      <c r="J315" s="121"/>
      <c r="K315" s="121"/>
      <c r="L315" s="121"/>
      <c r="M315" s="121"/>
      <c r="N315" s="121"/>
      <c r="O315" s="121"/>
      <c r="P315" s="121"/>
      <c r="Q315" s="121"/>
      <c r="R315" s="121"/>
      <c r="S315" s="121"/>
      <c r="T315" s="121"/>
    </row>
    <row r="316" spans="1:20" ht="15.75" customHeight="1" x14ac:dyDescent="0.25">
      <c r="A316" s="121"/>
      <c r="B316" s="121"/>
      <c r="C316" s="121"/>
      <c r="D316" s="121"/>
      <c r="E316" s="121"/>
      <c r="F316" s="121"/>
      <c r="G316" s="121"/>
      <c r="H316" s="121"/>
      <c r="I316" s="121"/>
      <c r="J316" s="121"/>
      <c r="K316" s="121"/>
      <c r="L316" s="121"/>
      <c r="M316" s="121"/>
      <c r="N316" s="121"/>
      <c r="O316" s="121"/>
      <c r="P316" s="121"/>
      <c r="Q316" s="121"/>
      <c r="R316" s="121"/>
      <c r="S316" s="121"/>
      <c r="T316" s="121"/>
    </row>
    <row r="317" spans="1:20" ht="15.75" customHeight="1" x14ac:dyDescent="0.25">
      <c r="A317" s="121"/>
      <c r="B317" s="121"/>
      <c r="C317" s="121"/>
      <c r="D317" s="121"/>
      <c r="E317" s="121"/>
      <c r="F317" s="121"/>
      <c r="G317" s="121"/>
      <c r="H317" s="121"/>
      <c r="I317" s="121"/>
      <c r="J317" s="121"/>
      <c r="K317" s="121"/>
      <c r="L317" s="121"/>
      <c r="M317" s="121"/>
      <c r="N317" s="121"/>
      <c r="O317" s="121"/>
      <c r="P317" s="121"/>
      <c r="Q317" s="121"/>
      <c r="R317" s="121"/>
      <c r="S317" s="121"/>
      <c r="T317" s="121"/>
    </row>
    <row r="318" spans="1:20" ht="15.75" customHeight="1" x14ac:dyDescent="0.25">
      <c r="A318" s="121"/>
      <c r="B318" s="121"/>
      <c r="C318" s="121"/>
      <c r="D318" s="121"/>
      <c r="E318" s="121"/>
      <c r="F318" s="121"/>
      <c r="G318" s="121"/>
      <c r="H318" s="121"/>
      <c r="I318" s="121"/>
      <c r="J318" s="121"/>
      <c r="K318" s="121"/>
      <c r="L318" s="121"/>
      <c r="M318" s="121"/>
      <c r="N318" s="121"/>
      <c r="O318" s="121"/>
      <c r="P318" s="121"/>
      <c r="Q318" s="121"/>
      <c r="R318" s="121"/>
      <c r="S318" s="121"/>
      <c r="T318" s="121"/>
    </row>
    <row r="319" spans="1:20" ht="15.75" customHeight="1" x14ac:dyDescent="0.25">
      <c r="A319" s="121"/>
      <c r="B319" s="121"/>
      <c r="C319" s="121"/>
      <c r="D319" s="121"/>
      <c r="E319" s="121"/>
      <c r="F319" s="121"/>
      <c r="G319" s="121"/>
      <c r="H319" s="121"/>
      <c r="I319" s="121"/>
      <c r="J319" s="121"/>
      <c r="K319" s="121"/>
      <c r="L319" s="121"/>
      <c r="M319" s="121"/>
      <c r="N319" s="121"/>
      <c r="O319" s="121"/>
      <c r="P319" s="121"/>
      <c r="Q319" s="121"/>
      <c r="R319" s="121"/>
      <c r="S319" s="121"/>
      <c r="T319" s="121"/>
    </row>
    <row r="320" spans="1:20" ht="15.75" customHeight="1" x14ac:dyDescent="0.25">
      <c r="A320" s="121"/>
      <c r="B320" s="121"/>
      <c r="C320" s="121"/>
      <c r="D320" s="121"/>
      <c r="E320" s="121"/>
      <c r="F320" s="121"/>
      <c r="G320" s="121"/>
      <c r="H320" s="121"/>
      <c r="I320" s="121"/>
      <c r="J320" s="121"/>
      <c r="K320" s="121"/>
      <c r="L320" s="121"/>
      <c r="M320" s="121"/>
      <c r="N320" s="121"/>
      <c r="O320" s="121"/>
      <c r="P320" s="121"/>
      <c r="Q320" s="121"/>
      <c r="R320" s="121"/>
      <c r="S320" s="121"/>
      <c r="T320" s="121"/>
    </row>
    <row r="321" spans="1:20" ht="15.75" customHeight="1" x14ac:dyDescent="0.25">
      <c r="A321" s="121"/>
      <c r="B321" s="121"/>
      <c r="C321" s="121"/>
      <c r="D321" s="121"/>
      <c r="E321" s="121"/>
      <c r="F321" s="121"/>
      <c r="G321" s="121"/>
      <c r="H321" s="121"/>
      <c r="I321" s="121"/>
      <c r="J321" s="121"/>
      <c r="K321" s="121"/>
      <c r="L321" s="121"/>
      <c r="M321" s="121"/>
      <c r="N321" s="121"/>
      <c r="O321" s="121"/>
      <c r="P321" s="121"/>
      <c r="Q321" s="121"/>
      <c r="R321" s="121"/>
      <c r="S321" s="121"/>
      <c r="T321" s="121"/>
    </row>
    <row r="322" spans="1:20" ht="15.75" customHeight="1" x14ac:dyDescent="0.25">
      <c r="A322" s="121"/>
      <c r="B322" s="121"/>
      <c r="C322" s="121"/>
      <c r="D322" s="121"/>
      <c r="E322" s="121"/>
      <c r="F322" s="121"/>
      <c r="G322" s="121"/>
      <c r="H322" s="121"/>
      <c r="I322" s="121"/>
      <c r="J322" s="121"/>
      <c r="K322" s="121"/>
      <c r="L322" s="121"/>
      <c r="M322" s="121"/>
      <c r="N322" s="121"/>
      <c r="O322" s="121"/>
      <c r="P322" s="121"/>
      <c r="Q322" s="121"/>
      <c r="R322" s="121"/>
      <c r="S322" s="121"/>
      <c r="T322" s="121"/>
    </row>
    <row r="323" spans="1:20" ht="15.75" customHeight="1" x14ac:dyDescent="0.25">
      <c r="A323" s="121"/>
      <c r="B323" s="121"/>
      <c r="C323" s="121"/>
      <c r="D323" s="121"/>
      <c r="E323" s="121"/>
      <c r="F323" s="121"/>
      <c r="G323" s="121"/>
      <c r="H323" s="121"/>
      <c r="I323" s="121"/>
      <c r="J323" s="121"/>
      <c r="K323" s="121"/>
      <c r="L323" s="121"/>
      <c r="M323" s="121"/>
      <c r="N323" s="121"/>
      <c r="O323" s="121"/>
      <c r="P323" s="121"/>
      <c r="Q323" s="121"/>
      <c r="R323" s="121"/>
      <c r="S323" s="121"/>
      <c r="T323" s="121"/>
    </row>
    <row r="324" spans="1:20" ht="15.75" customHeight="1" x14ac:dyDescent="0.25">
      <c r="A324" s="121"/>
      <c r="B324" s="121"/>
      <c r="C324" s="121"/>
      <c r="D324" s="121"/>
      <c r="E324" s="121"/>
      <c r="F324" s="121"/>
      <c r="G324" s="121"/>
      <c r="H324" s="121"/>
      <c r="I324" s="121"/>
      <c r="J324" s="121"/>
      <c r="K324" s="121"/>
      <c r="L324" s="121"/>
      <c r="M324" s="121"/>
      <c r="N324" s="121"/>
      <c r="O324" s="121"/>
      <c r="P324" s="121"/>
      <c r="Q324" s="121"/>
      <c r="R324" s="121"/>
      <c r="S324" s="121"/>
      <c r="T324" s="121"/>
    </row>
    <row r="325" spans="1:20" ht="15.75" customHeight="1" x14ac:dyDescent="0.25">
      <c r="A325" s="121"/>
      <c r="B325" s="121"/>
      <c r="C325" s="121"/>
      <c r="D325" s="121"/>
      <c r="E325" s="121"/>
      <c r="F325" s="121"/>
      <c r="G325" s="121"/>
      <c r="H325" s="121"/>
      <c r="I325" s="121"/>
      <c r="J325" s="121"/>
      <c r="K325" s="121"/>
      <c r="L325" s="121"/>
      <c r="M325" s="121"/>
      <c r="N325" s="121"/>
      <c r="O325" s="121"/>
      <c r="P325" s="121"/>
      <c r="Q325" s="121"/>
      <c r="R325" s="121"/>
      <c r="S325" s="121"/>
      <c r="T325" s="121"/>
    </row>
    <row r="326" spans="1:20" ht="15.75" customHeight="1" x14ac:dyDescent="0.25">
      <c r="A326" s="121"/>
      <c r="B326" s="121"/>
      <c r="C326" s="121"/>
      <c r="D326" s="121"/>
      <c r="E326" s="121"/>
      <c r="F326" s="121"/>
      <c r="G326" s="121"/>
      <c r="H326" s="121"/>
      <c r="I326" s="121"/>
      <c r="J326" s="121"/>
      <c r="K326" s="121"/>
      <c r="L326" s="121"/>
      <c r="M326" s="121"/>
      <c r="N326" s="121"/>
      <c r="O326" s="121"/>
      <c r="P326" s="121"/>
      <c r="Q326" s="121"/>
      <c r="R326" s="121"/>
      <c r="S326" s="121"/>
      <c r="T326" s="121"/>
    </row>
    <row r="327" spans="1:20" ht="15.75" customHeight="1" x14ac:dyDescent="0.25">
      <c r="A327" s="121"/>
      <c r="B327" s="121"/>
      <c r="C327" s="121"/>
      <c r="D327" s="121"/>
      <c r="E327" s="121"/>
      <c r="F327" s="121"/>
      <c r="G327" s="121"/>
      <c r="H327" s="121"/>
      <c r="I327" s="121"/>
      <c r="J327" s="121"/>
      <c r="K327" s="121"/>
      <c r="L327" s="121"/>
      <c r="M327" s="121"/>
      <c r="N327" s="121"/>
      <c r="O327" s="121"/>
      <c r="P327" s="121"/>
      <c r="Q327" s="121"/>
      <c r="R327" s="121"/>
      <c r="S327" s="121"/>
      <c r="T327" s="121"/>
    </row>
    <row r="328" spans="1:20" ht="15.75" customHeight="1" x14ac:dyDescent="0.25">
      <c r="A328" s="121"/>
      <c r="B328" s="121"/>
      <c r="C328" s="121"/>
      <c r="D328" s="121"/>
      <c r="E328" s="121"/>
      <c r="F328" s="121"/>
      <c r="G328" s="121"/>
      <c r="H328" s="121"/>
      <c r="I328" s="121"/>
      <c r="J328" s="121"/>
      <c r="K328" s="121"/>
      <c r="L328" s="121"/>
      <c r="M328" s="121"/>
      <c r="N328" s="121"/>
      <c r="O328" s="121"/>
      <c r="P328" s="121"/>
      <c r="Q328" s="121"/>
      <c r="R328" s="121"/>
      <c r="S328" s="121"/>
      <c r="T328" s="121"/>
    </row>
    <row r="329" spans="1:20" ht="15.75" customHeight="1" x14ac:dyDescent="0.25">
      <c r="A329" s="121"/>
      <c r="B329" s="121"/>
      <c r="C329" s="121"/>
      <c r="D329" s="121"/>
      <c r="E329" s="121"/>
      <c r="F329" s="121"/>
      <c r="G329" s="121"/>
      <c r="H329" s="121"/>
      <c r="I329" s="121"/>
      <c r="J329" s="121"/>
      <c r="K329" s="121"/>
      <c r="L329" s="121"/>
      <c r="M329" s="121"/>
      <c r="N329" s="121"/>
      <c r="O329" s="121"/>
      <c r="P329" s="121"/>
      <c r="Q329" s="121"/>
      <c r="R329" s="121"/>
      <c r="S329" s="121"/>
      <c r="T329" s="121"/>
    </row>
    <row r="330" spans="1:20" ht="15.75" customHeight="1" x14ac:dyDescent="0.25">
      <c r="A330" s="121"/>
      <c r="B330" s="121"/>
      <c r="C330" s="121"/>
      <c r="D330" s="121"/>
      <c r="E330" s="121"/>
      <c r="F330" s="121"/>
      <c r="G330" s="121"/>
      <c r="H330" s="121"/>
      <c r="I330" s="121"/>
      <c r="J330" s="121"/>
      <c r="K330" s="121"/>
      <c r="L330" s="121"/>
      <c r="M330" s="121"/>
      <c r="N330" s="121"/>
      <c r="O330" s="121"/>
      <c r="P330" s="121"/>
      <c r="Q330" s="121"/>
      <c r="R330" s="121"/>
      <c r="S330" s="121"/>
      <c r="T330" s="121"/>
    </row>
    <row r="331" spans="1:20" ht="15.75" customHeight="1" x14ac:dyDescent="0.25">
      <c r="A331" s="121"/>
      <c r="B331" s="121"/>
      <c r="C331" s="121"/>
      <c r="D331" s="121"/>
      <c r="E331" s="121"/>
      <c r="F331" s="121"/>
      <c r="G331" s="121"/>
      <c r="H331" s="121"/>
      <c r="I331" s="121"/>
      <c r="J331" s="121"/>
      <c r="K331" s="121"/>
      <c r="L331" s="121"/>
      <c r="M331" s="121"/>
      <c r="N331" s="121"/>
      <c r="O331" s="121"/>
      <c r="P331" s="121"/>
      <c r="Q331" s="121"/>
      <c r="R331" s="121"/>
      <c r="S331" s="121"/>
      <c r="T331" s="121"/>
    </row>
    <row r="332" spans="1:20" ht="15.75" customHeight="1" x14ac:dyDescent="0.25">
      <c r="A332" s="121"/>
      <c r="B332" s="121"/>
      <c r="C332" s="121"/>
      <c r="D332" s="121"/>
      <c r="E332" s="121"/>
      <c r="F332" s="121"/>
      <c r="G332" s="121"/>
      <c r="H332" s="121"/>
      <c r="I332" s="121"/>
      <c r="J332" s="121"/>
      <c r="K332" s="121"/>
      <c r="L332" s="121"/>
      <c r="M332" s="121"/>
      <c r="N332" s="121"/>
      <c r="O332" s="121"/>
      <c r="P332" s="121"/>
      <c r="Q332" s="121"/>
      <c r="R332" s="121"/>
      <c r="S332" s="121"/>
      <c r="T332" s="121"/>
    </row>
    <row r="333" spans="1:20" ht="15.75" customHeight="1" x14ac:dyDescent="0.25">
      <c r="A333" s="121"/>
      <c r="B333" s="121"/>
      <c r="C333" s="121"/>
      <c r="D333" s="121"/>
      <c r="E333" s="121"/>
      <c r="F333" s="121"/>
      <c r="G333" s="121"/>
      <c r="H333" s="121"/>
      <c r="I333" s="121"/>
      <c r="J333" s="121"/>
      <c r="K333" s="121"/>
      <c r="L333" s="121"/>
      <c r="M333" s="121"/>
      <c r="N333" s="121"/>
      <c r="O333" s="121"/>
      <c r="P333" s="121"/>
      <c r="Q333" s="121"/>
      <c r="R333" s="121"/>
      <c r="S333" s="121"/>
      <c r="T333" s="121"/>
    </row>
    <row r="334" spans="1:20" ht="15.75" customHeight="1" x14ac:dyDescent="0.25">
      <c r="A334" s="121"/>
      <c r="B334" s="121"/>
      <c r="C334" s="121"/>
      <c r="D334" s="121"/>
      <c r="E334" s="121"/>
      <c r="F334" s="121"/>
      <c r="G334" s="121"/>
      <c r="H334" s="121"/>
      <c r="I334" s="121"/>
      <c r="J334" s="121"/>
      <c r="K334" s="121"/>
      <c r="L334" s="121"/>
      <c r="M334" s="121"/>
      <c r="N334" s="121"/>
      <c r="O334" s="121"/>
      <c r="P334" s="121"/>
      <c r="Q334" s="121"/>
      <c r="R334" s="121"/>
      <c r="S334" s="121"/>
      <c r="T334" s="121"/>
    </row>
    <row r="335" spans="1:20" ht="15.75" customHeight="1" x14ac:dyDescent="0.25">
      <c r="A335" s="121"/>
      <c r="B335" s="121"/>
      <c r="C335" s="121"/>
      <c r="D335" s="121"/>
      <c r="E335" s="121"/>
      <c r="F335" s="121"/>
      <c r="G335" s="121"/>
      <c r="H335" s="121"/>
      <c r="I335" s="121"/>
      <c r="J335" s="121"/>
      <c r="K335" s="121"/>
      <c r="L335" s="121"/>
      <c r="M335" s="121"/>
      <c r="N335" s="121"/>
      <c r="O335" s="121"/>
      <c r="P335" s="121"/>
      <c r="Q335" s="121"/>
      <c r="R335" s="121"/>
      <c r="S335" s="121"/>
      <c r="T335" s="121"/>
    </row>
    <row r="336" spans="1:20" ht="15.75" customHeight="1" x14ac:dyDescent="0.25">
      <c r="A336" s="121"/>
      <c r="B336" s="121"/>
      <c r="C336" s="121"/>
      <c r="D336" s="121"/>
      <c r="E336" s="121"/>
      <c r="F336" s="121"/>
      <c r="G336" s="121"/>
      <c r="H336" s="121"/>
      <c r="I336" s="121"/>
      <c r="J336" s="121"/>
      <c r="K336" s="121"/>
      <c r="L336" s="121"/>
      <c r="M336" s="121"/>
      <c r="N336" s="121"/>
      <c r="O336" s="121"/>
      <c r="P336" s="121"/>
      <c r="Q336" s="121"/>
      <c r="R336" s="121"/>
      <c r="S336" s="121"/>
      <c r="T336" s="121"/>
    </row>
    <row r="337" spans="1:20" ht="15.75" customHeight="1" x14ac:dyDescent="0.25">
      <c r="A337" s="121"/>
      <c r="B337" s="121"/>
      <c r="C337" s="121"/>
      <c r="D337" s="121"/>
      <c r="E337" s="121"/>
      <c r="F337" s="121"/>
      <c r="G337" s="121"/>
      <c r="H337" s="121"/>
      <c r="I337" s="121"/>
      <c r="J337" s="121"/>
      <c r="K337" s="121"/>
      <c r="L337" s="121"/>
      <c r="M337" s="121"/>
      <c r="N337" s="121"/>
      <c r="O337" s="121"/>
      <c r="P337" s="121"/>
      <c r="Q337" s="121"/>
      <c r="R337" s="121"/>
      <c r="S337" s="121"/>
      <c r="T337" s="121"/>
    </row>
    <row r="338" spans="1:20" ht="15.75" customHeight="1" x14ac:dyDescent="0.25">
      <c r="A338" s="121"/>
      <c r="B338" s="121"/>
      <c r="C338" s="121"/>
      <c r="D338" s="121"/>
      <c r="E338" s="121"/>
      <c r="F338" s="121"/>
      <c r="G338" s="121"/>
      <c r="H338" s="121"/>
      <c r="I338" s="121"/>
      <c r="J338" s="121"/>
      <c r="K338" s="121"/>
      <c r="L338" s="121"/>
      <c r="M338" s="121"/>
      <c r="N338" s="121"/>
      <c r="O338" s="121"/>
      <c r="P338" s="121"/>
      <c r="Q338" s="121"/>
      <c r="R338" s="121"/>
      <c r="S338" s="121"/>
      <c r="T338" s="121"/>
    </row>
    <row r="339" spans="1:20" ht="15.75" customHeight="1" x14ac:dyDescent="0.25">
      <c r="A339" s="121"/>
      <c r="B339" s="121"/>
      <c r="C339" s="121"/>
      <c r="D339" s="121"/>
      <c r="E339" s="121"/>
      <c r="F339" s="121"/>
      <c r="G339" s="121"/>
      <c r="H339" s="121"/>
      <c r="I339" s="121"/>
      <c r="J339" s="121"/>
      <c r="K339" s="121"/>
      <c r="L339" s="121"/>
      <c r="M339" s="121"/>
      <c r="N339" s="121"/>
      <c r="O339" s="121"/>
      <c r="P339" s="121"/>
      <c r="Q339" s="121"/>
      <c r="R339" s="121"/>
      <c r="S339" s="121"/>
      <c r="T339" s="121"/>
    </row>
    <row r="340" spans="1:20" ht="15.75" customHeight="1" x14ac:dyDescent="0.25">
      <c r="A340" s="121"/>
      <c r="B340" s="121"/>
      <c r="C340" s="121"/>
      <c r="D340" s="121"/>
      <c r="E340" s="121"/>
      <c r="F340" s="121"/>
      <c r="G340" s="121"/>
      <c r="H340" s="121"/>
      <c r="I340" s="121"/>
      <c r="J340" s="121"/>
      <c r="K340" s="121"/>
      <c r="L340" s="121"/>
      <c r="M340" s="121"/>
      <c r="N340" s="121"/>
      <c r="O340" s="121"/>
      <c r="P340" s="121"/>
      <c r="Q340" s="121"/>
      <c r="R340" s="121"/>
      <c r="S340" s="121"/>
      <c r="T340" s="121"/>
    </row>
    <row r="341" spans="1:20" ht="15.75" customHeight="1" x14ac:dyDescent="0.25">
      <c r="A341" s="121"/>
      <c r="B341" s="121"/>
      <c r="C341" s="121"/>
      <c r="D341" s="121"/>
      <c r="E341" s="121"/>
      <c r="F341" s="121"/>
      <c r="G341" s="121"/>
      <c r="H341" s="121"/>
      <c r="I341" s="121"/>
      <c r="J341" s="121"/>
      <c r="K341" s="121"/>
      <c r="L341" s="121"/>
      <c r="M341" s="121"/>
      <c r="N341" s="121"/>
      <c r="O341" s="121"/>
      <c r="P341" s="121"/>
      <c r="Q341" s="121"/>
      <c r="R341" s="121"/>
      <c r="S341" s="121"/>
      <c r="T341" s="121"/>
    </row>
    <row r="342" spans="1:20" ht="15.75" customHeight="1" x14ac:dyDescent="0.25">
      <c r="A342" s="121"/>
      <c r="B342" s="121"/>
      <c r="C342" s="121"/>
      <c r="D342" s="121"/>
      <c r="E342" s="121"/>
      <c r="F342" s="121"/>
      <c r="G342" s="121"/>
      <c r="H342" s="121"/>
      <c r="I342" s="121"/>
      <c r="J342" s="121"/>
      <c r="K342" s="121"/>
      <c r="L342" s="121"/>
      <c r="M342" s="121"/>
      <c r="N342" s="121"/>
      <c r="O342" s="121"/>
      <c r="P342" s="121"/>
      <c r="Q342" s="121"/>
      <c r="R342" s="121"/>
      <c r="S342" s="121"/>
      <c r="T342" s="121"/>
    </row>
    <row r="343" spans="1:20" ht="15.75" customHeight="1" x14ac:dyDescent="0.25">
      <c r="A343" s="121"/>
      <c r="B343" s="121"/>
      <c r="C343" s="121"/>
      <c r="D343" s="121"/>
      <c r="E343" s="121"/>
      <c r="F343" s="121"/>
      <c r="G343" s="121"/>
      <c r="H343" s="121"/>
      <c r="I343" s="121"/>
      <c r="J343" s="121"/>
      <c r="K343" s="121"/>
      <c r="L343" s="121"/>
      <c r="M343" s="121"/>
      <c r="N343" s="121"/>
      <c r="O343" s="121"/>
      <c r="P343" s="121"/>
      <c r="Q343" s="121"/>
      <c r="R343" s="121"/>
      <c r="S343" s="121"/>
      <c r="T343" s="121"/>
    </row>
    <row r="344" spans="1:20" ht="15.75" customHeight="1" x14ac:dyDescent="0.25">
      <c r="A344" s="121"/>
      <c r="B344" s="121"/>
      <c r="C344" s="121"/>
      <c r="D344" s="121"/>
      <c r="E344" s="121"/>
      <c r="F344" s="121"/>
      <c r="G344" s="121"/>
      <c r="H344" s="121"/>
      <c r="I344" s="121"/>
      <c r="J344" s="121"/>
      <c r="K344" s="121"/>
      <c r="L344" s="121"/>
      <c r="M344" s="121"/>
      <c r="N344" s="121"/>
      <c r="O344" s="121"/>
      <c r="P344" s="121"/>
      <c r="Q344" s="121"/>
      <c r="R344" s="121"/>
      <c r="S344" s="121"/>
      <c r="T344" s="121"/>
    </row>
    <row r="345" spans="1:20" ht="15.75" customHeight="1" x14ac:dyDescent="0.25">
      <c r="A345" s="121"/>
      <c r="B345" s="121"/>
      <c r="C345" s="121"/>
      <c r="D345" s="121"/>
      <c r="E345" s="121"/>
      <c r="F345" s="121"/>
      <c r="G345" s="121"/>
      <c r="H345" s="121"/>
      <c r="I345" s="121"/>
      <c r="J345" s="121"/>
      <c r="K345" s="121"/>
      <c r="L345" s="121"/>
      <c r="M345" s="121"/>
      <c r="N345" s="121"/>
      <c r="O345" s="121"/>
      <c r="P345" s="121"/>
      <c r="Q345" s="121"/>
      <c r="R345" s="121"/>
      <c r="S345" s="121"/>
      <c r="T345" s="121"/>
    </row>
    <row r="346" spans="1:20" ht="15.75" customHeight="1" x14ac:dyDescent="0.25">
      <c r="A346" s="121"/>
      <c r="B346" s="121"/>
      <c r="C346" s="121"/>
      <c r="D346" s="121"/>
      <c r="E346" s="121"/>
      <c r="F346" s="121"/>
      <c r="G346" s="121"/>
      <c r="H346" s="121"/>
      <c r="I346" s="121"/>
      <c r="J346" s="121"/>
      <c r="K346" s="121"/>
      <c r="L346" s="121"/>
      <c r="M346" s="121"/>
      <c r="N346" s="121"/>
      <c r="O346" s="121"/>
      <c r="P346" s="121"/>
      <c r="Q346" s="121"/>
      <c r="R346" s="121"/>
      <c r="S346" s="121"/>
      <c r="T346" s="121"/>
    </row>
    <row r="347" spans="1:20" ht="15.75" customHeight="1" x14ac:dyDescent="0.25">
      <c r="A347" s="121"/>
      <c r="B347" s="121"/>
      <c r="C347" s="121"/>
      <c r="D347" s="121"/>
      <c r="E347" s="121"/>
      <c r="F347" s="121"/>
      <c r="G347" s="121"/>
      <c r="H347" s="121"/>
      <c r="I347" s="121"/>
      <c r="J347" s="121"/>
      <c r="K347" s="121"/>
      <c r="L347" s="121"/>
      <c r="M347" s="121"/>
      <c r="N347" s="121"/>
      <c r="O347" s="121"/>
      <c r="P347" s="121"/>
      <c r="Q347" s="121"/>
      <c r="R347" s="121"/>
      <c r="S347" s="121"/>
      <c r="T347" s="121"/>
    </row>
    <row r="348" spans="1:20" ht="15.75" customHeight="1" x14ac:dyDescent="0.25">
      <c r="A348" s="121"/>
      <c r="B348" s="121"/>
      <c r="C348" s="121"/>
      <c r="D348" s="121"/>
      <c r="E348" s="121"/>
      <c r="F348" s="121"/>
      <c r="G348" s="121"/>
      <c r="H348" s="121"/>
      <c r="I348" s="121"/>
      <c r="J348" s="121"/>
      <c r="K348" s="121"/>
      <c r="L348" s="121"/>
      <c r="M348" s="121"/>
      <c r="N348" s="121"/>
      <c r="O348" s="121"/>
      <c r="P348" s="121"/>
      <c r="Q348" s="121"/>
      <c r="R348" s="121"/>
      <c r="S348" s="121"/>
      <c r="T348" s="121"/>
    </row>
    <row r="349" spans="1:20" ht="15.75" customHeight="1" x14ac:dyDescent="0.25">
      <c r="A349" s="121"/>
      <c r="B349" s="121"/>
      <c r="C349" s="121"/>
      <c r="D349" s="121"/>
      <c r="E349" s="121"/>
      <c r="F349" s="121"/>
      <c r="G349" s="121"/>
      <c r="H349" s="121"/>
      <c r="I349" s="121"/>
      <c r="J349" s="121"/>
      <c r="K349" s="121"/>
      <c r="L349" s="121"/>
      <c r="M349" s="121"/>
      <c r="N349" s="121"/>
      <c r="O349" s="121"/>
      <c r="P349" s="121"/>
      <c r="Q349" s="121"/>
      <c r="R349" s="121"/>
      <c r="S349" s="121"/>
      <c r="T349" s="121"/>
    </row>
    <row r="350" spans="1:20" ht="15.75" customHeight="1" x14ac:dyDescent="0.25">
      <c r="A350" s="121"/>
      <c r="B350" s="121"/>
      <c r="C350" s="121"/>
      <c r="D350" s="121"/>
      <c r="E350" s="121"/>
      <c r="F350" s="121"/>
      <c r="G350" s="121"/>
      <c r="H350" s="121"/>
      <c r="I350" s="121"/>
      <c r="J350" s="121"/>
      <c r="K350" s="121"/>
      <c r="L350" s="121"/>
      <c r="M350" s="121"/>
      <c r="N350" s="121"/>
      <c r="O350" s="121"/>
      <c r="P350" s="121"/>
      <c r="Q350" s="121"/>
      <c r="R350" s="121"/>
      <c r="S350" s="121"/>
      <c r="T350" s="121"/>
    </row>
    <row r="351" spans="1:20" ht="15.75" customHeight="1" x14ac:dyDescent="0.25">
      <c r="A351" s="121"/>
      <c r="B351" s="121"/>
      <c r="C351" s="121"/>
      <c r="D351" s="121"/>
      <c r="E351" s="121"/>
      <c r="F351" s="121"/>
      <c r="G351" s="121"/>
      <c r="H351" s="121"/>
      <c r="I351" s="121"/>
      <c r="J351" s="121"/>
      <c r="K351" s="121"/>
      <c r="L351" s="121"/>
      <c r="M351" s="121"/>
      <c r="N351" s="121"/>
      <c r="O351" s="121"/>
      <c r="P351" s="121"/>
      <c r="Q351" s="121"/>
      <c r="R351" s="121"/>
      <c r="S351" s="121"/>
      <c r="T351" s="121"/>
    </row>
    <row r="352" spans="1:20" ht="15.75" customHeight="1" x14ac:dyDescent="0.25">
      <c r="A352" s="121"/>
      <c r="B352" s="121"/>
      <c r="C352" s="121"/>
      <c r="D352" s="121"/>
      <c r="E352" s="121"/>
      <c r="F352" s="121"/>
      <c r="G352" s="121"/>
      <c r="H352" s="121"/>
      <c r="I352" s="121"/>
      <c r="J352" s="121"/>
      <c r="K352" s="121"/>
      <c r="L352" s="121"/>
      <c r="M352" s="121"/>
      <c r="N352" s="121"/>
      <c r="O352" s="121"/>
      <c r="P352" s="121"/>
      <c r="Q352" s="121"/>
      <c r="R352" s="121"/>
      <c r="S352" s="121"/>
      <c r="T352" s="121"/>
    </row>
    <row r="353" spans="1:20" ht="15.75" customHeight="1" x14ac:dyDescent="0.25">
      <c r="A353" s="121"/>
      <c r="B353" s="121"/>
      <c r="C353" s="121"/>
      <c r="D353" s="121"/>
      <c r="E353" s="121"/>
      <c r="F353" s="121"/>
      <c r="G353" s="121"/>
      <c r="H353" s="121"/>
      <c r="I353" s="121"/>
      <c r="J353" s="121"/>
      <c r="K353" s="121"/>
      <c r="L353" s="121"/>
      <c r="M353" s="121"/>
      <c r="N353" s="121"/>
      <c r="O353" s="121"/>
      <c r="P353" s="121"/>
      <c r="Q353" s="121"/>
      <c r="R353" s="121"/>
      <c r="S353" s="121"/>
      <c r="T353" s="121"/>
    </row>
    <row r="354" spans="1:20" ht="15.75" customHeight="1" x14ac:dyDescent="0.25">
      <c r="A354" s="121"/>
      <c r="B354" s="121"/>
      <c r="C354" s="121"/>
      <c r="D354" s="121"/>
      <c r="E354" s="121"/>
      <c r="F354" s="121"/>
      <c r="G354" s="121"/>
      <c r="H354" s="121"/>
      <c r="I354" s="121"/>
      <c r="J354" s="121"/>
      <c r="K354" s="121"/>
      <c r="L354" s="121"/>
      <c r="M354" s="121"/>
      <c r="N354" s="121"/>
      <c r="O354" s="121"/>
      <c r="P354" s="121"/>
      <c r="Q354" s="121"/>
      <c r="R354" s="121"/>
      <c r="S354" s="121"/>
      <c r="T354" s="121"/>
    </row>
    <row r="355" spans="1:20" ht="15.75" customHeight="1" x14ac:dyDescent="0.25">
      <c r="A355" s="121"/>
      <c r="B355" s="121"/>
      <c r="C355" s="121"/>
      <c r="D355" s="121"/>
      <c r="E355" s="121"/>
      <c r="F355" s="121"/>
      <c r="G355" s="121"/>
      <c r="H355" s="121"/>
      <c r="I355" s="121"/>
      <c r="J355" s="121"/>
      <c r="K355" s="121"/>
      <c r="L355" s="121"/>
      <c r="M355" s="121"/>
      <c r="N355" s="121"/>
      <c r="O355" s="121"/>
      <c r="P355" s="121"/>
      <c r="Q355" s="121"/>
      <c r="R355" s="121"/>
      <c r="S355" s="121"/>
      <c r="T355" s="121"/>
    </row>
    <row r="356" spans="1:20" ht="15.75" customHeight="1" x14ac:dyDescent="0.25">
      <c r="A356" s="121"/>
      <c r="B356" s="121"/>
      <c r="C356" s="121"/>
      <c r="D356" s="121"/>
      <c r="E356" s="121"/>
      <c r="F356" s="121"/>
      <c r="G356" s="121"/>
      <c r="H356" s="121"/>
      <c r="I356" s="121"/>
      <c r="J356" s="121"/>
      <c r="K356" s="121"/>
      <c r="L356" s="121"/>
      <c r="M356" s="121"/>
      <c r="N356" s="121"/>
      <c r="O356" s="121"/>
      <c r="P356" s="121"/>
      <c r="Q356" s="121"/>
      <c r="R356" s="121"/>
      <c r="S356" s="121"/>
      <c r="T356" s="121"/>
    </row>
    <row r="357" spans="1:20" ht="15.75" customHeight="1" x14ac:dyDescent="0.25">
      <c r="A357" s="121"/>
      <c r="B357" s="121"/>
      <c r="C357" s="121"/>
      <c r="D357" s="121"/>
      <c r="E357" s="121"/>
      <c r="F357" s="121"/>
      <c r="G357" s="121"/>
      <c r="H357" s="121"/>
      <c r="I357" s="121"/>
      <c r="J357" s="121"/>
      <c r="K357" s="121"/>
      <c r="L357" s="121"/>
      <c r="M357" s="121"/>
      <c r="N357" s="121"/>
      <c r="O357" s="121"/>
      <c r="P357" s="121"/>
      <c r="Q357" s="121"/>
      <c r="R357" s="121"/>
      <c r="S357" s="121"/>
      <c r="T357" s="121"/>
    </row>
    <row r="358" spans="1:20" ht="15.75" customHeight="1" x14ac:dyDescent="0.25">
      <c r="A358" s="121"/>
      <c r="B358" s="121"/>
      <c r="C358" s="121"/>
      <c r="D358" s="121"/>
      <c r="E358" s="121"/>
      <c r="F358" s="121"/>
      <c r="G358" s="121"/>
      <c r="H358" s="121"/>
      <c r="I358" s="121"/>
      <c r="J358" s="121"/>
      <c r="K358" s="121"/>
      <c r="L358" s="121"/>
      <c r="M358" s="121"/>
      <c r="N358" s="121"/>
      <c r="O358" s="121"/>
      <c r="P358" s="121"/>
      <c r="Q358" s="121"/>
      <c r="R358" s="121"/>
      <c r="S358" s="121"/>
      <c r="T358" s="121"/>
    </row>
    <row r="359" spans="1:20" ht="15.75" customHeight="1" x14ac:dyDescent="0.25">
      <c r="A359" s="121"/>
      <c r="B359" s="121"/>
      <c r="C359" s="121"/>
      <c r="D359" s="121"/>
      <c r="E359" s="121"/>
      <c r="F359" s="121"/>
      <c r="G359" s="121"/>
      <c r="H359" s="121"/>
      <c r="I359" s="121"/>
      <c r="J359" s="121"/>
      <c r="K359" s="121"/>
      <c r="L359" s="121"/>
      <c r="M359" s="121"/>
      <c r="N359" s="121"/>
      <c r="O359" s="121"/>
      <c r="P359" s="121"/>
      <c r="Q359" s="121"/>
      <c r="R359" s="121"/>
      <c r="S359" s="121"/>
      <c r="T359" s="121"/>
    </row>
    <row r="360" spans="1:20" ht="15.75" customHeight="1" x14ac:dyDescent="0.25">
      <c r="A360" s="121"/>
      <c r="B360" s="121"/>
      <c r="C360" s="121"/>
      <c r="D360" s="121"/>
      <c r="E360" s="121"/>
      <c r="F360" s="121"/>
      <c r="G360" s="121"/>
      <c r="H360" s="121"/>
      <c r="I360" s="121"/>
      <c r="J360" s="121"/>
      <c r="K360" s="121"/>
      <c r="L360" s="121"/>
      <c r="M360" s="121"/>
      <c r="N360" s="121"/>
      <c r="O360" s="121"/>
      <c r="P360" s="121"/>
      <c r="Q360" s="121"/>
      <c r="R360" s="121"/>
      <c r="S360" s="121"/>
      <c r="T360" s="121"/>
    </row>
    <row r="361" spans="1:20" ht="15.75" customHeight="1" x14ac:dyDescent="0.25">
      <c r="A361" s="121"/>
      <c r="B361" s="121"/>
      <c r="C361" s="121"/>
      <c r="D361" s="121"/>
      <c r="E361" s="121"/>
      <c r="F361" s="121"/>
      <c r="G361" s="121"/>
      <c r="H361" s="121"/>
      <c r="I361" s="121"/>
      <c r="J361" s="121"/>
      <c r="K361" s="121"/>
      <c r="L361" s="121"/>
      <c r="M361" s="121"/>
      <c r="N361" s="121"/>
      <c r="O361" s="121"/>
      <c r="P361" s="121"/>
      <c r="Q361" s="121"/>
      <c r="R361" s="121"/>
      <c r="S361" s="121"/>
      <c r="T361" s="121"/>
    </row>
    <row r="362" spans="1:20" ht="15.75" customHeight="1" x14ac:dyDescent="0.25">
      <c r="A362" s="121"/>
      <c r="B362" s="121"/>
      <c r="C362" s="121"/>
      <c r="D362" s="121"/>
      <c r="E362" s="121"/>
      <c r="F362" s="121"/>
      <c r="G362" s="121"/>
      <c r="H362" s="121"/>
      <c r="I362" s="121"/>
      <c r="J362" s="121"/>
      <c r="K362" s="121"/>
      <c r="L362" s="121"/>
      <c r="M362" s="121"/>
      <c r="N362" s="121"/>
      <c r="O362" s="121"/>
      <c r="P362" s="121"/>
      <c r="Q362" s="121"/>
      <c r="R362" s="121"/>
      <c r="S362" s="121"/>
      <c r="T362" s="121"/>
    </row>
    <row r="363" spans="1:20" ht="15.75" customHeight="1" x14ac:dyDescent="0.25">
      <c r="A363" s="121"/>
      <c r="B363" s="121"/>
      <c r="C363" s="121"/>
      <c r="D363" s="121"/>
      <c r="E363" s="121"/>
      <c r="F363" s="121"/>
      <c r="G363" s="121"/>
      <c r="H363" s="121"/>
      <c r="I363" s="121"/>
      <c r="J363" s="121"/>
      <c r="K363" s="121"/>
      <c r="L363" s="121"/>
      <c r="M363" s="121"/>
      <c r="N363" s="121"/>
      <c r="O363" s="121"/>
      <c r="P363" s="121"/>
      <c r="Q363" s="121"/>
      <c r="R363" s="121"/>
      <c r="S363" s="121"/>
      <c r="T363" s="121"/>
    </row>
    <row r="364" spans="1:20" ht="15.75" customHeight="1" x14ac:dyDescent="0.25">
      <c r="A364" s="121"/>
      <c r="B364" s="121"/>
      <c r="C364" s="121"/>
      <c r="D364" s="121"/>
      <c r="E364" s="121"/>
      <c r="F364" s="121"/>
      <c r="G364" s="121"/>
      <c r="H364" s="121"/>
      <c r="I364" s="121"/>
      <c r="J364" s="121"/>
      <c r="K364" s="121"/>
      <c r="L364" s="121"/>
      <c r="M364" s="121"/>
      <c r="N364" s="121"/>
      <c r="O364" s="121"/>
      <c r="P364" s="121"/>
      <c r="Q364" s="121"/>
      <c r="R364" s="121"/>
      <c r="S364" s="121"/>
      <c r="T364" s="121"/>
    </row>
    <row r="365" spans="1:20" ht="15.75" customHeight="1" x14ac:dyDescent="0.25">
      <c r="A365" s="121"/>
      <c r="B365" s="121"/>
      <c r="C365" s="121"/>
      <c r="D365" s="121"/>
      <c r="E365" s="121"/>
      <c r="F365" s="121"/>
      <c r="G365" s="121"/>
      <c r="H365" s="121"/>
      <c r="I365" s="121"/>
      <c r="J365" s="121"/>
      <c r="K365" s="121"/>
      <c r="L365" s="121"/>
      <c r="M365" s="121"/>
      <c r="N365" s="121"/>
      <c r="O365" s="121"/>
      <c r="P365" s="121"/>
      <c r="Q365" s="121"/>
      <c r="R365" s="121"/>
      <c r="S365" s="121"/>
      <c r="T365" s="121"/>
    </row>
    <row r="366" spans="1:20" ht="15.75" customHeight="1" x14ac:dyDescent="0.25">
      <c r="A366" s="121"/>
      <c r="B366" s="121"/>
      <c r="C366" s="121"/>
      <c r="D366" s="121"/>
      <c r="E366" s="121"/>
      <c r="F366" s="121"/>
      <c r="G366" s="121"/>
      <c r="H366" s="121"/>
      <c r="I366" s="121"/>
      <c r="J366" s="121"/>
      <c r="K366" s="121"/>
      <c r="L366" s="121"/>
      <c r="M366" s="121"/>
      <c r="N366" s="121"/>
      <c r="O366" s="121"/>
      <c r="P366" s="121"/>
      <c r="Q366" s="121"/>
      <c r="R366" s="121"/>
      <c r="S366" s="121"/>
      <c r="T366" s="121"/>
    </row>
    <row r="367" spans="1:20" ht="15.75" customHeight="1" x14ac:dyDescent="0.25">
      <c r="A367" s="121"/>
      <c r="B367" s="121"/>
      <c r="C367" s="121"/>
      <c r="D367" s="121"/>
      <c r="E367" s="121"/>
      <c r="F367" s="121"/>
      <c r="G367" s="121"/>
      <c r="H367" s="121"/>
      <c r="I367" s="121"/>
      <c r="J367" s="121"/>
      <c r="K367" s="121"/>
      <c r="L367" s="121"/>
      <c r="M367" s="121"/>
      <c r="N367" s="121"/>
      <c r="O367" s="121"/>
      <c r="P367" s="121"/>
      <c r="Q367" s="121"/>
      <c r="R367" s="121"/>
      <c r="S367" s="121"/>
      <c r="T367" s="121"/>
    </row>
    <row r="368" spans="1:20" ht="15.75" customHeight="1" x14ac:dyDescent="0.25">
      <c r="A368" s="121"/>
      <c r="B368" s="121"/>
      <c r="C368" s="121"/>
      <c r="D368" s="121"/>
      <c r="E368" s="121"/>
      <c r="F368" s="121"/>
      <c r="G368" s="121"/>
      <c r="H368" s="121"/>
      <c r="I368" s="121"/>
      <c r="J368" s="121"/>
      <c r="K368" s="121"/>
      <c r="L368" s="121"/>
      <c r="M368" s="121"/>
      <c r="N368" s="121"/>
      <c r="O368" s="121"/>
      <c r="P368" s="121"/>
      <c r="Q368" s="121"/>
      <c r="R368" s="121"/>
      <c r="S368" s="121"/>
      <c r="T368" s="121"/>
    </row>
    <row r="369" spans="1:20" ht="15.75" customHeight="1" x14ac:dyDescent="0.25">
      <c r="A369" s="121"/>
      <c r="B369" s="121"/>
      <c r="C369" s="121"/>
      <c r="D369" s="121"/>
      <c r="E369" s="121"/>
      <c r="F369" s="121"/>
      <c r="G369" s="121"/>
      <c r="H369" s="121"/>
      <c r="I369" s="121"/>
      <c r="J369" s="121"/>
      <c r="K369" s="121"/>
      <c r="L369" s="121"/>
      <c r="M369" s="121"/>
      <c r="N369" s="121"/>
      <c r="O369" s="121"/>
      <c r="P369" s="121"/>
      <c r="Q369" s="121"/>
      <c r="R369" s="121"/>
      <c r="S369" s="121"/>
      <c r="T369" s="121"/>
    </row>
    <row r="370" spans="1:20" ht="15.75" customHeight="1" x14ac:dyDescent="0.25">
      <c r="A370" s="121"/>
      <c r="B370" s="121"/>
      <c r="C370" s="121"/>
      <c r="D370" s="121"/>
      <c r="E370" s="121"/>
      <c r="F370" s="121"/>
      <c r="G370" s="121"/>
      <c r="H370" s="121"/>
      <c r="I370" s="121"/>
      <c r="J370" s="121"/>
      <c r="K370" s="121"/>
      <c r="L370" s="121"/>
      <c r="M370" s="121"/>
      <c r="N370" s="121"/>
      <c r="O370" s="121"/>
      <c r="P370" s="121"/>
      <c r="Q370" s="121"/>
      <c r="R370" s="121"/>
      <c r="S370" s="121"/>
      <c r="T370" s="121"/>
    </row>
    <row r="371" spans="1:20" ht="15.75" customHeight="1" x14ac:dyDescent="0.25">
      <c r="A371" s="121"/>
      <c r="B371" s="121"/>
      <c r="C371" s="121"/>
      <c r="D371" s="121"/>
      <c r="E371" s="121"/>
      <c r="F371" s="121"/>
      <c r="G371" s="121"/>
      <c r="H371" s="121"/>
      <c r="I371" s="121"/>
      <c r="J371" s="121"/>
      <c r="K371" s="121"/>
      <c r="L371" s="121"/>
      <c r="M371" s="121"/>
      <c r="N371" s="121"/>
      <c r="O371" s="121"/>
      <c r="P371" s="121"/>
      <c r="Q371" s="121"/>
      <c r="R371" s="121"/>
      <c r="S371" s="121"/>
      <c r="T371" s="121"/>
    </row>
    <row r="372" spans="1:20" ht="15.75" customHeight="1" x14ac:dyDescent="0.25">
      <c r="A372" s="121"/>
      <c r="B372" s="121"/>
      <c r="C372" s="121"/>
      <c r="D372" s="121"/>
      <c r="E372" s="121"/>
      <c r="F372" s="121"/>
      <c r="G372" s="121"/>
      <c r="H372" s="121"/>
      <c r="I372" s="121"/>
      <c r="J372" s="121"/>
      <c r="K372" s="121"/>
      <c r="L372" s="121"/>
      <c r="M372" s="121"/>
      <c r="N372" s="121"/>
      <c r="O372" s="121"/>
      <c r="P372" s="121"/>
      <c r="Q372" s="121"/>
      <c r="R372" s="121"/>
      <c r="S372" s="121"/>
      <c r="T372" s="121"/>
    </row>
    <row r="373" spans="1:20" ht="15.75" customHeight="1" x14ac:dyDescent="0.25">
      <c r="A373" s="121"/>
      <c r="B373" s="121"/>
      <c r="C373" s="121"/>
      <c r="D373" s="121"/>
      <c r="E373" s="121"/>
      <c r="F373" s="121"/>
      <c r="G373" s="121"/>
      <c r="H373" s="121"/>
      <c r="I373" s="121"/>
      <c r="J373" s="121"/>
      <c r="K373" s="121"/>
      <c r="L373" s="121"/>
      <c r="M373" s="121"/>
      <c r="N373" s="121"/>
      <c r="O373" s="121"/>
      <c r="P373" s="121"/>
      <c r="Q373" s="121"/>
      <c r="R373" s="121"/>
      <c r="S373" s="121"/>
      <c r="T373" s="121"/>
    </row>
    <row r="374" spans="1:20" ht="15.75" customHeight="1" x14ac:dyDescent="0.25">
      <c r="A374" s="121"/>
      <c r="B374" s="121"/>
      <c r="C374" s="121"/>
      <c r="D374" s="121"/>
      <c r="E374" s="121"/>
      <c r="F374" s="121"/>
      <c r="G374" s="121"/>
      <c r="H374" s="121"/>
      <c r="I374" s="121"/>
      <c r="J374" s="121"/>
      <c r="K374" s="121"/>
      <c r="L374" s="121"/>
      <c r="M374" s="121"/>
      <c r="N374" s="121"/>
      <c r="O374" s="121"/>
      <c r="P374" s="121"/>
      <c r="Q374" s="121"/>
      <c r="R374" s="121"/>
      <c r="S374" s="121"/>
      <c r="T374" s="121"/>
    </row>
    <row r="375" spans="1:20" ht="15.75" customHeight="1" x14ac:dyDescent="0.25">
      <c r="A375" s="121"/>
      <c r="B375" s="121"/>
      <c r="C375" s="121"/>
      <c r="D375" s="121"/>
      <c r="E375" s="121"/>
      <c r="F375" s="121"/>
      <c r="G375" s="121"/>
      <c r="H375" s="121"/>
      <c r="I375" s="121"/>
      <c r="J375" s="121"/>
      <c r="K375" s="121"/>
      <c r="L375" s="121"/>
      <c r="M375" s="121"/>
      <c r="N375" s="121"/>
      <c r="O375" s="121"/>
      <c r="P375" s="121"/>
      <c r="Q375" s="121"/>
      <c r="R375" s="121"/>
      <c r="S375" s="121"/>
      <c r="T375" s="121"/>
    </row>
    <row r="376" spans="1:20" ht="15.75" customHeight="1" x14ac:dyDescent="0.25">
      <c r="A376" s="121"/>
      <c r="B376" s="121"/>
      <c r="C376" s="121"/>
      <c r="D376" s="121"/>
      <c r="E376" s="121"/>
      <c r="F376" s="121"/>
      <c r="G376" s="121"/>
      <c r="H376" s="121"/>
      <c r="I376" s="121"/>
      <c r="J376" s="121"/>
      <c r="K376" s="121"/>
      <c r="L376" s="121"/>
      <c r="M376" s="121"/>
      <c r="N376" s="121"/>
      <c r="O376" s="121"/>
      <c r="P376" s="121"/>
      <c r="Q376" s="121"/>
      <c r="R376" s="121"/>
      <c r="S376" s="121"/>
      <c r="T376" s="121"/>
    </row>
    <row r="377" spans="1:20" ht="15.75" customHeight="1" x14ac:dyDescent="0.25">
      <c r="A377" s="121"/>
      <c r="B377" s="121"/>
      <c r="C377" s="121"/>
      <c r="D377" s="121"/>
      <c r="E377" s="121"/>
      <c r="F377" s="121"/>
      <c r="G377" s="121"/>
      <c r="H377" s="121"/>
      <c r="I377" s="121"/>
      <c r="J377" s="121"/>
      <c r="K377" s="121"/>
      <c r="L377" s="121"/>
      <c r="M377" s="121"/>
      <c r="N377" s="121"/>
      <c r="O377" s="121"/>
      <c r="P377" s="121"/>
      <c r="Q377" s="121"/>
      <c r="R377" s="121"/>
      <c r="S377" s="121"/>
      <c r="T377" s="121"/>
    </row>
    <row r="378" spans="1:20" ht="15.75" customHeight="1" x14ac:dyDescent="0.25">
      <c r="A378" s="121"/>
      <c r="B378" s="121"/>
      <c r="C378" s="121"/>
      <c r="D378" s="121"/>
      <c r="E378" s="121"/>
      <c r="F378" s="121"/>
      <c r="G378" s="121"/>
      <c r="H378" s="121"/>
      <c r="I378" s="121"/>
      <c r="J378" s="121"/>
      <c r="K378" s="121"/>
      <c r="L378" s="121"/>
      <c r="M378" s="121"/>
      <c r="N378" s="121"/>
      <c r="O378" s="121"/>
      <c r="P378" s="121"/>
      <c r="Q378" s="121"/>
      <c r="R378" s="121"/>
      <c r="S378" s="121"/>
      <c r="T378" s="121"/>
    </row>
    <row r="379" spans="1:20" ht="15.75" customHeight="1" x14ac:dyDescent="0.25">
      <c r="A379" s="121"/>
      <c r="B379" s="121"/>
      <c r="C379" s="121"/>
      <c r="D379" s="121"/>
      <c r="E379" s="121"/>
      <c r="F379" s="121"/>
      <c r="G379" s="121"/>
      <c r="H379" s="121"/>
      <c r="I379" s="121"/>
      <c r="J379" s="121"/>
      <c r="K379" s="121"/>
      <c r="L379" s="121"/>
      <c r="M379" s="121"/>
      <c r="N379" s="121"/>
      <c r="O379" s="121"/>
      <c r="P379" s="121"/>
      <c r="Q379" s="121"/>
      <c r="R379" s="121"/>
      <c r="S379" s="121"/>
      <c r="T379" s="121"/>
    </row>
    <row r="380" spans="1:20" ht="15.75" customHeight="1" x14ac:dyDescent="0.25">
      <c r="A380" s="121"/>
      <c r="B380" s="121"/>
      <c r="C380" s="121"/>
      <c r="D380" s="121"/>
      <c r="E380" s="121"/>
      <c r="F380" s="121"/>
      <c r="G380" s="121"/>
      <c r="H380" s="121"/>
      <c r="I380" s="121"/>
      <c r="J380" s="121"/>
      <c r="K380" s="121"/>
      <c r="L380" s="121"/>
      <c r="M380" s="121"/>
      <c r="N380" s="121"/>
      <c r="O380" s="121"/>
      <c r="P380" s="121"/>
      <c r="Q380" s="121"/>
      <c r="R380" s="121"/>
      <c r="S380" s="121"/>
      <c r="T380" s="121"/>
    </row>
    <row r="381" spans="1:20" ht="15.75" customHeight="1" x14ac:dyDescent="0.25">
      <c r="A381" s="121"/>
      <c r="B381" s="121"/>
      <c r="C381" s="121"/>
      <c r="D381" s="121"/>
      <c r="E381" s="121"/>
      <c r="F381" s="121"/>
      <c r="G381" s="121"/>
      <c r="H381" s="121"/>
      <c r="I381" s="121"/>
      <c r="J381" s="121"/>
      <c r="K381" s="121"/>
      <c r="L381" s="121"/>
      <c r="M381" s="121"/>
      <c r="N381" s="121"/>
      <c r="O381" s="121"/>
      <c r="P381" s="121"/>
      <c r="Q381" s="121"/>
      <c r="R381" s="121"/>
      <c r="S381" s="121"/>
      <c r="T381" s="121"/>
    </row>
    <row r="382" spans="1:20" ht="15.75" customHeight="1" x14ac:dyDescent="0.25">
      <c r="A382" s="121"/>
      <c r="B382" s="121"/>
      <c r="C382" s="121"/>
      <c r="D382" s="121"/>
      <c r="E382" s="121"/>
      <c r="F382" s="121"/>
      <c r="G382" s="121"/>
      <c r="H382" s="121"/>
      <c r="I382" s="121"/>
      <c r="J382" s="121"/>
      <c r="K382" s="121"/>
      <c r="L382" s="121"/>
      <c r="M382" s="121"/>
      <c r="N382" s="121"/>
      <c r="O382" s="121"/>
      <c r="P382" s="121"/>
      <c r="Q382" s="121"/>
      <c r="R382" s="121"/>
      <c r="S382" s="121"/>
      <c r="T382" s="121"/>
    </row>
    <row r="383" spans="1:20" ht="15.75" customHeight="1" x14ac:dyDescent="0.25">
      <c r="A383" s="121"/>
      <c r="B383" s="121"/>
      <c r="C383" s="121"/>
      <c r="D383" s="121"/>
      <c r="E383" s="121"/>
      <c r="F383" s="121"/>
      <c r="G383" s="121"/>
      <c r="H383" s="121"/>
      <c r="I383" s="121"/>
      <c r="J383" s="121"/>
      <c r="K383" s="121"/>
      <c r="L383" s="121"/>
      <c r="M383" s="121"/>
      <c r="N383" s="121"/>
      <c r="O383" s="121"/>
      <c r="P383" s="121"/>
      <c r="Q383" s="121"/>
      <c r="R383" s="121"/>
      <c r="S383" s="121"/>
      <c r="T383" s="121"/>
    </row>
    <row r="384" spans="1:20" ht="15.75" customHeight="1" x14ac:dyDescent="0.25">
      <c r="A384" s="121"/>
      <c r="B384" s="121"/>
      <c r="C384" s="121"/>
      <c r="D384" s="121"/>
      <c r="E384" s="121"/>
      <c r="F384" s="121"/>
      <c r="G384" s="121"/>
      <c r="H384" s="121"/>
      <c r="I384" s="121"/>
      <c r="J384" s="121"/>
      <c r="K384" s="121"/>
      <c r="L384" s="121"/>
      <c r="M384" s="121"/>
      <c r="N384" s="121"/>
      <c r="O384" s="121"/>
      <c r="P384" s="121"/>
      <c r="Q384" s="121"/>
      <c r="R384" s="121"/>
      <c r="S384" s="121"/>
      <c r="T384" s="121"/>
    </row>
    <row r="385" spans="1:20" ht="15.75" customHeight="1" x14ac:dyDescent="0.25">
      <c r="A385" s="121"/>
      <c r="B385" s="121"/>
      <c r="C385" s="121"/>
      <c r="D385" s="121"/>
      <c r="E385" s="121"/>
      <c r="F385" s="121"/>
      <c r="G385" s="121"/>
      <c r="H385" s="121"/>
      <c r="I385" s="121"/>
      <c r="J385" s="121"/>
      <c r="K385" s="121"/>
      <c r="L385" s="121"/>
      <c r="M385" s="121"/>
      <c r="N385" s="121"/>
      <c r="O385" s="121"/>
      <c r="P385" s="121"/>
      <c r="Q385" s="121"/>
      <c r="R385" s="121"/>
      <c r="S385" s="121"/>
      <c r="T385" s="121"/>
    </row>
    <row r="386" spans="1:20" ht="15.75" customHeight="1" x14ac:dyDescent="0.25">
      <c r="A386" s="121"/>
      <c r="B386" s="121"/>
      <c r="C386" s="121"/>
      <c r="D386" s="121"/>
      <c r="E386" s="121"/>
      <c r="F386" s="121"/>
      <c r="G386" s="121"/>
      <c r="H386" s="121"/>
      <c r="I386" s="121"/>
      <c r="J386" s="121"/>
      <c r="K386" s="121"/>
      <c r="L386" s="121"/>
      <c r="M386" s="121"/>
      <c r="N386" s="121"/>
      <c r="O386" s="121"/>
      <c r="P386" s="121"/>
      <c r="Q386" s="121"/>
      <c r="R386" s="121"/>
      <c r="S386" s="121"/>
      <c r="T386" s="121"/>
    </row>
    <row r="387" spans="1:20" ht="15.75" customHeight="1" x14ac:dyDescent="0.25">
      <c r="A387" s="121"/>
      <c r="B387" s="121"/>
      <c r="C387" s="121"/>
      <c r="D387" s="121"/>
      <c r="E387" s="121"/>
      <c r="F387" s="121"/>
      <c r="G387" s="121"/>
      <c r="H387" s="121"/>
      <c r="I387" s="121"/>
      <c r="J387" s="121"/>
      <c r="K387" s="121"/>
      <c r="L387" s="121"/>
      <c r="M387" s="121"/>
      <c r="N387" s="121"/>
      <c r="O387" s="121"/>
      <c r="P387" s="121"/>
      <c r="Q387" s="121"/>
      <c r="R387" s="121"/>
      <c r="S387" s="121"/>
      <c r="T387" s="121"/>
    </row>
    <row r="388" spans="1:20" ht="15.75" customHeight="1" x14ac:dyDescent="0.25">
      <c r="A388" s="121"/>
      <c r="B388" s="121"/>
      <c r="C388" s="121"/>
      <c r="D388" s="121"/>
      <c r="E388" s="121"/>
      <c r="F388" s="121"/>
      <c r="G388" s="121"/>
      <c r="H388" s="121"/>
      <c r="I388" s="121"/>
      <c r="J388" s="121"/>
      <c r="K388" s="121"/>
      <c r="L388" s="121"/>
      <c r="M388" s="121"/>
      <c r="N388" s="121"/>
      <c r="O388" s="121"/>
      <c r="P388" s="121"/>
      <c r="Q388" s="121"/>
      <c r="R388" s="121"/>
      <c r="S388" s="121"/>
      <c r="T388" s="121"/>
    </row>
    <row r="389" spans="1:20" ht="15.75" customHeight="1" x14ac:dyDescent="0.25">
      <c r="A389" s="121"/>
      <c r="B389" s="121"/>
      <c r="C389" s="121"/>
      <c r="D389" s="121"/>
      <c r="E389" s="121"/>
      <c r="F389" s="121"/>
      <c r="G389" s="121"/>
      <c r="H389" s="121"/>
      <c r="I389" s="121"/>
      <c r="J389" s="121"/>
      <c r="K389" s="121"/>
      <c r="L389" s="121"/>
      <c r="M389" s="121"/>
      <c r="N389" s="121"/>
      <c r="O389" s="121"/>
      <c r="P389" s="121"/>
      <c r="Q389" s="121"/>
      <c r="R389" s="121"/>
      <c r="S389" s="121"/>
      <c r="T389" s="121"/>
    </row>
    <row r="390" spans="1:20" ht="15.75" customHeight="1" x14ac:dyDescent="0.25">
      <c r="A390" s="121"/>
      <c r="B390" s="121"/>
      <c r="C390" s="121"/>
      <c r="D390" s="121"/>
      <c r="E390" s="121"/>
      <c r="F390" s="121"/>
      <c r="G390" s="121"/>
      <c r="H390" s="121"/>
      <c r="I390" s="121"/>
      <c r="J390" s="121"/>
      <c r="K390" s="121"/>
      <c r="L390" s="121"/>
      <c r="M390" s="121"/>
      <c r="N390" s="121"/>
      <c r="O390" s="121"/>
      <c r="P390" s="121"/>
      <c r="Q390" s="121"/>
      <c r="R390" s="121"/>
      <c r="S390" s="121"/>
      <c r="T390" s="121"/>
    </row>
    <row r="391" spans="1:20" ht="15.75" customHeight="1" x14ac:dyDescent="0.25">
      <c r="A391" s="121"/>
      <c r="B391" s="121"/>
      <c r="C391" s="121"/>
      <c r="D391" s="121"/>
      <c r="E391" s="121"/>
      <c r="F391" s="121"/>
      <c r="G391" s="121"/>
      <c r="H391" s="121"/>
      <c r="I391" s="121"/>
      <c r="J391" s="121"/>
      <c r="K391" s="121"/>
      <c r="L391" s="121"/>
      <c r="M391" s="121"/>
      <c r="N391" s="121"/>
      <c r="O391" s="121"/>
      <c r="P391" s="121"/>
      <c r="Q391" s="121"/>
      <c r="R391" s="121"/>
      <c r="S391" s="121"/>
      <c r="T391" s="121"/>
    </row>
    <row r="392" spans="1:20" ht="15.75" customHeight="1" x14ac:dyDescent="0.25">
      <c r="A392" s="121"/>
      <c r="B392" s="121"/>
      <c r="C392" s="121"/>
      <c r="D392" s="121"/>
      <c r="E392" s="121"/>
      <c r="F392" s="121"/>
      <c r="G392" s="121"/>
      <c r="H392" s="121"/>
      <c r="I392" s="121"/>
      <c r="J392" s="121"/>
      <c r="K392" s="121"/>
      <c r="L392" s="121"/>
      <c r="M392" s="121"/>
      <c r="N392" s="121"/>
      <c r="O392" s="121"/>
      <c r="P392" s="121"/>
      <c r="Q392" s="121"/>
      <c r="R392" s="121"/>
      <c r="S392" s="121"/>
      <c r="T392" s="121"/>
    </row>
    <row r="393" spans="1:20" ht="15.75" customHeight="1" x14ac:dyDescent="0.25">
      <c r="A393" s="121"/>
      <c r="B393" s="121"/>
      <c r="C393" s="121"/>
      <c r="D393" s="121"/>
      <c r="E393" s="121"/>
      <c r="F393" s="121"/>
      <c r="G393" s="121"/>
      <c r="H393" s="121"/>
      <c r="I393" s="121"/>
      <c r="J393" s="121"/>
      <c r="K393" s="121"/>
      <c r="L393" s="121"/>
      <c r="M393" s="121"/>
      <c r="N393" s="121"/>
      <c r="O393" s="121"/>
      <c r="P393" s="121"/>
      <c r="Q393" s="121"/>
      <c r="R393" s="121"/>
      <c r="S393" s="121"/>
      <c r="T393" s="121"/>
    </row>
    <row r="394" spans="1:20" ht="15.75" customHeight="1" x14ac:dyDescent="0.25">
      <c r="A394" s="121"/>
      <c r="B394" s="121"/>
      <c r="C394" s="121"/>
      <c r="D394" s="121"/>
      <c r="E394" s="121"/>
      <c r="F394" s="121"/>
      <c r="G394" s="121"/>
      <c r="H394" s="121"/>
      <c r="I394" s="121"/>
      <c r="J394" s="121"/>
      <c r="K394" s="121"/>
      <c r="L394" s="121"/>
      <c r="M394" s="121"/>
      <c r="N394" s="121"/>
      <c r="O394" s="121"/>
      <c r="P394" s="121"/>
      <c r="Q394" s="121"/>
      <c r="R394" s="121"/>
      <c r="S394" s="121"/>
      <c r="T394" s="121"/>
    </row>
    <row r="395" spans="1:20" ht="15.75" customHeight="1" x14ac:dyDescent="0.25">
      <c r="A395" s="121"/>
      <c r="B395" s="121"/>
      <c r="C395" s="121"/>
      <c r="D395" s="121"/>
      <c r="E395" s="121"/>
      <c r="F395" s="121"/>
      <c r="G395" s="121"/>
      <c r="H395" s="121"/>
      <c r="I395" s="121"/>
      <c r="J395" s="121"/>
      <c r="K395" s="121"/>
      <c r="L395" s="121"/>
      <c r="M395" s="121"/>
      <c r="N395" s="121"/>
      <c r="O395" s="121"/>
      <c r="P395" s="121"/>
      <c r="Q395" s="121"/>
      <c r="R395" s="121"/>
      <c r="S395" s="121"/>
      <c r="T395" s="121"/>
    </row>
    <row r="396" spans="1:20" ht="15.75" customHeight="1" x14ac:dyDescent="0.25">
      <c r="A396" s="121"/>
      <c r="B396" s="121"/>
      <c r="C396" s="121"/>
      <c r="D396" s="121"/>
      <c r="E396" s="121"/>
      <c r="F396" s="121"/>
      <c r="G396" s="121"/>
      <c r="H396" s="121"/>
      <c r="I396" s="121"/>
      <c r="J396" s="121"/>
      <c r="K396" s="121"/>
      <c r="L396" s="121"/>
      <c r="M396" s="121"/>
      <c r="N396" s="121"/>
      <c r="O396" s="121"/>
      <c r="P396" s="121"/>
      <c r="Q396" s="121"/>
      <c r="R396" s="121"/>
      <c r="S396" s="121"/>
      <c r="T396" s="121"/>
    </row>
    <row r="397" spans="1:20" ht="15.75" customHeight="1" x14ac:dyDescent="0.25">
      <c r="A397" s="121"/>
      <c r="B397" s="121"/>
      <c r="C397" s="121"/>
      <c r="D397" s="121"/>
      <c r="E397" s="121"/>
      <c r="F397" s="121"/>
      <c r="G397" s="121"/>
      <c r="H397" s="121"/>
      <c r="I397" s="121"/>
      <c r="J397" s="121"/>
      <c r="K397" s="121"/>
      <c r="L397" s="121"/>
      <c r="M397" s="121"/>
      <c r="N397" s="121"/>
      <c r="O397" s="121"/>
      <c r="P397" s="121"/>
      <c r="Q397" s="121"/>
      <c r="R397" s="121"/>
      <c r="S397" s="121"/>
      <c r="T397" s="121"/>
    </row>
    <row r="398" spans="1:20" ht="15.75" customHeight="1" x14ac:dyDescent="0.25">
      <c r="A398" s="121"/>
      <c r="B398" s="121"/>
      <c r="C398" s="121"/>
      <c r="D398" s="121"/>
      <c r="E398" s="121"/>
      <c r="F398" s="121"/>
      <c r="G398" s="121"/>
      <c r="H398" s="121"/>
      <c r="I398" s="121"/>
      <c r="J398" s="121"/>
      <c r="K398" s="121"/>
      <c r="L398" s="121"/>
      <c r="M398" s="121"/>
      <c r="N398" s="121"/>
      <c r="O398" s="121"/>
      <c r="P398" s="121"/>
      <c r="Q398" s="121"/>
      <c r="R398" s="121"/>
      <c r="S398" s="121"/>
      <c r="T398" s="121"/>
    </row>
    <row r="399" spans="1:20" ht="15.75" customHeight="1" x14ac:dyDescent="0.25">
      <c r="A399" s="121"/>
      <c r="B399" s="121"/>
      <c r="C399" s="121"/>
      <c r="D399" s="121"/>
      <c r="E399" s="121"/>
      <c r="F399" s="121"/>
      <c r="G399" s="121"/>
      <c r="H399" s="121"/>
      <c r="I399" s="121"/>
      <c r="J399" s="121"/>
      <c r="K399" s="121"/>
      <c r="L399" s="121"/>
      <c r="M399" s="121"/>
      <c r="N399" s="121"/>
      <c r="O399" s="121"/>
      <c r="P399" s="121"/>
      <c r="Q399" s="121"/>
      <c r="R399" s="121"/>
      <c r="S399" s="121"/>
      <c r="T399" s="121"/>
    </row>
    <row r="400" spans="1:20" ht="15.75" customHeight="1" x14ac:dyDescent="0.25">
      <c r="A400" s="121"/>
      <c r="B400" s="121"/>
      <c r="C400" s="121"/>
      <c r="D400" s="121"/>
      <c r="E400" s="121"/>
      <c r="F400" s="121"/>
      <c r="G400" s="121"/>
      <c r="H400" s="121"/>
      <c r="I400" s="121"/>
      <c r="J400" s="121"/>
      <c r="K400" s="121"/>
      <c r="L400" s="121"/>
      <c r="M400" s="121"/>
      <c r="N400" s="121"/>
      <c r="O400" s="121"/>
      <c r="P400" s="121"/>
      <c r="Q400" s="121"/>
      <c r="R400" s="121"/>
      <c r="S400" s="121"/>
      <c r="T400" s="121"/>
    </row>
    <row r="401" spans="1:20" ht="15.75" customHeight="1" x14ac:dyDescent="0.25">
      <c r="A401" s="121"/>
      <c r="B401" s="121"/>
      <c r="C401" s="121"/>
      <c r="D401" s="121"/>
      <c r="E401" s="121"/>
      <c r="F401" s="121"/>
      <c r="G401" s="121"/>
      <c r="H401" s="121"/>
      <c r="I401" s="121"/>
      <c r="J401" s="121"/>
      <c r="K401" s="121"/>
      <c r="L401" s="121"/>
      <c r="M401" s="121"/>
      <c r="N401" s="121"/>
      <c r="O401" s="121"/>
      <c r="P401" s="121"/>
      <c r="Q401" s="121"/>
      <c r="R401" s="121"/>
      <c r="S401" s="121"/>
      <c r="T401" s="121"/>
    </row>
    <row r="402" spans="1:20" ht="15.75" customHeight="1" x14ac:dyDescent="0.25">
      <c r="A402" s="121"/>
      <c r="B402" s="121"/>
      <c r="C402" s="121"/>
      <c r="D402" s="121"/>
      <c r="E402" s="121"/>
      <c r="F402" s="121"/>
      <c r="G402" s="121"/>
      <c r="H402" s="121"/>
      <c r="I402" s="121"/>
      <c r="J402" s="121"/>
      <c r="K402" s="121"/>
      <c r="L402" s="121"/>
      <c r="M402" s="121"/>
      <c r="N402" s="121"/>
      <c r="O402" s="121"/>
      <c r="P402" s="121"/>
      <c r="Q402" s="121"/>
      <c r="R402" s="121"/>
      <c r="S402" s="121"/>
      <c r="T402" s="121"/>
    </row>
    <row r="403" spans="1:20" ht="15.75" customHeight="1" x14ac:dyDescent="0.25">
      <c r="A403" s="121"/>
      <c r="B403" s="121"/>
      <c r="C403" s="121"/>
      <c r="D403" s="121"/>
      <c r="E403" s="121"/>
      <c r="F403" s="121"/>
      <c r="G403" s="121"/>
      <c r="H403" s="121"/>
      <c r="I403" s="121"/>
      <c r="J403" s="121"/>
      <c r="K403" s="121"/>
      <c r="L403" s="121"/>
      <c r="M403" s="121"/>
      <c r="N403" s="121"/>
      <c r="O403" s="121"/>
      <c r="P403" s="121"/>
      <c r="Q403" s="121"/>
      <c r="R403" s="121"/>
      <c r="S403" s="121"/>
      <c r="T403" s="121"/>
    </row>
    <row r="404" spans="1:20" ht="15.75" customHeight="1" x14ac:dyDescent="0.25">
      <c r="A404" s="121"/>
      <c r="B404" s="121"/>
      <c r="C404" s="121"/>
      <c r="D404" s="121"/>
      <c r="E404" s="121"/>
      <c r="F404" s="121"/>
      <c r="G404" s="121"/>
      <c r="H404" s="121"/>
      <c r="I404" s="121"/>
      <c r="J404" s="121"/>
      <c r="K404" s="121"/>
      <c r="L404" s="121"/>
      <c r="M404" s="121"/>
      <c r="N404" s="121"/>
      <c r="O404" s="121"/>
      <c r="P404" s="121"/>
      <c r="Q404" s="121"/>
      <c r="R404" s="121"/>
      <c r="S404" s="121"/>
      <c r="T404" s="121"/>
    </row>
    <row r="405" spans="1:20" ht="15.75" customHeight="1" x14ac:dyDescent="0.25">
      <c r="A405" s="121"/>
      <c r="B405" s="121"/>
      <c r="C405" s="121"/>
      <c r="D405" s="121"/>
      <c r="E405" s="121"/>
      <c r="F405" s="121"/>
      <c r="G405" s="121"/>
      <c r="H405" s="121"/>
      <c r="I405" s="121"/>
      <c r="J405" s="121"/>
      <c r="K405" s="121"/>
      <c r="L405" s="121"/>
      <c r="M405" s="121"/>
      <c r="N405" s="121"/>
      <c r="O405" s="121"/>
      <c r="P405" s="121"/>
      <c r="Q405" s="121"/>
      <c r="R405" s="121"/>
      <c r="S405" s="121"/>
      <c r="T405" s="121"/>
    </row>
    <row r="406" spans="1:20" ht="15.75" customHeight="1" x14ac:dyDescent="0.25">
      <c r="A406" s="121"/>
      <c r="B406" s="121"/>
      <c r="C406" s="121"/>
      <c r="D406" s="121"/>
      <c r="E406" s="121"/>
      <c r="F406" s="121"/>
      <c r="G406" s="121"/>
      <c r="H406" s="121"/>
      <c r="I406" s="121"/>
      <c r="J406" s="121"/>
      <c r="K406" s="121"/>
      <c r="L406" s="121"/>
      <c r="M406" s="121"/>
      <c r="N406" s="121"/>
      <c r="O406" s="121"/>
      <c r="P406" s="121"/>
      <c r="Q406" s="121"/>
      <c r="R406" s="121"/>
      <c r="S406" s="121"/>
      <c r="T406" s="121"/>
    </row>
    <row r="407" spans="1:20" ht="15.75" customHeight="1" x14ac:dyDescent="0.25">
      <c r="A407" s="121"/>
      <c r="B407" s="121"/>
      <c r="C407" s="121"/>
      <c r="D407" s="121"/>
      <c r="E407" s="121"/>
      <c r="F407" s="121"/>
      <c r="G407" s="121"/>
      <c r="H407" s="121"/>
      <c r="I407" s="121"/>
      <c r="J407" s="121"/>
      <c r="K407" s="121"/>
      <c r="L407" s="121"/>
      <c r="M407" s="121"/>
      <c r="N407" s="121"/>
      <c r="O407" s="121"/>
      <c r="P407" s="121"/>
      <c r="Q407" s="121"/>
      <c r="R407" s="121"/>
      <c r="S407" s="121"/>
      <c r="T407" s="121"/>
    </row>
    <row r="408" spans="1:20" ht="15.75" customHeight="1" x14ac:dyDescent="0.25">
      <c r="A408" s="121"/>
      <c r="B408" s="121"/>
      <c r="C408" s="121"/>
      <c r="D408" s="121"/>
      <c r="E408" s="121"/>
      <c r="F408" s="121"/>
      <c r="G408" s="121"/>
      <c r="H408" s="121"/>
      <c r="I408" s="121"/>
      <c r="J408" s="121"/>
      <c r="K408" s="121"/>
      <c r="L408" s="121"/>
      <c r="M408" s="121"/>
      <c r="N408" s="121"/>
      <c r="O408" s="121"/>
      <c r="P408" s="121"/>
      <c r="Q408" s="121"/>
      <c r="R408" s="121"/>
      <c r="S408" s="121"/>
      <c r="T408" s="121"/>
    </row>
    <row r="409" spans="1:20" ht="15.75" customHeight="1" x14ac:dyDescent="0.25">
      <c r="A409" s="121"/>
      <c r="B409" s="121"/>
      <c r="C409" s="121"/>
      <c r="D409" s="121"/>
      <c r="E409" s="121"/>
      <c r="F409" s="121"/>
      <c r="G409" s="121"/>
      <c r="H409" s="121"/>
      <c r="I409" s="121"/>
      <c r="J409" s="121"/>
      <c r="K409" s="121"/>
      <c r="L409" s="121"/>
      <c r="M409" s="121"/>
      <c r="N409" s="121"/>
      <c r="O409" s="121"/>
      <c r="P409" s="121"/>
      <c r="Q409" s="121"/>
      <c r="R409" s="121"/>
      <c r="S409" s="121"/>
      <c r="T409" s="121"/>
    </row>
    <row r="410" spans="1:20" ht="15.75" customHeight="1" x14ac:dyDescent="0.25">
      <c r="A410" s="121"/>
      <c r="B410" s="121"/>
      <c r="C410" s="121"/>
      <c r="D410" s="121"/>
      <c r="E410" s="121"/>
      <c r="F410" s="121"/>
      <c r="G410" s="121"/>
      <c r="H410" s="121"/>
      <c r="I410" s="121"/>
      <c r="J410" s="121"/>
      <c r="K410" s="121"/>
      <c r="L410" s="121"/>
      <c r="M410" s="121"/>
      <c r="N410" s="121"/>
      <c r="O410" s="121"/>
      <c r="P410" s="121"/>
      <c r="Q410" s="121"/>
      <c r="R410" s="121"/>
      <c r="S410" s="121"/>
      <c r="T410" s="121"/>
    </row>
    <row r="411" spans="1:20" ht="15.75" customHeight="1" x14ac:dyDescent="0.25">
      <c r="A411" s="121"/>
      <c r="B411" s="121"/>
      <c r="C411" s="121"/>
      <c r="D411" s="121"/>
      <c r="E411" s="121"/>
      <c r="F411" s="121"/>
      <c r="G411" s="121"/>
      <c r="H411" s="121"/>
      <c r="I411" s="121"/>
      <c r="J411" s="121"/>
      <c r="K411" s="121"/>
      <c r="L411" s="121"/>
      <c r="M411" s="121"/>
      <c r="N411" s="121"/>
      <c r="O411" s="121"/>
      <c r="P411" s="121"/>
      <c r="Q411" s="121"/>
      <c r="R411" s="121"/>
      <c r="S411" s="121"/>
      <c r="T411" s="121"/>
    </row>
    <row r="412" spans="1:20" ht="15.75" customHeight="1" x14ac:dyDescent="0.25">
      <c r="A412" s="121"/>
      <c r="B412" s="121"/>
      <c r="C412" s="121"/>
      <c r="D412" s="121"/>
      <c r="E412" s="121"/>
      <c r="F412" s="121"/>
      <c r="G412" s="121"/>
      <c r="H412" s="121"/>
      <c r="I412" s="121"/>
      <c r="J412" s="121"/>
      <c r="K412" s="121"/>
      <c r="L412" s="121"/>
      <c r="M412" s="121"/>
      <c r="N412" s="121"/>
      <c r="O412" s="121"/>
      <c r="P412" s="121"/>
      <c r="Q412" s="121"/>
      <c r="R412" s="121"/>
      <c r="S412" s="121"/>
      <c r="T412" s="121"/>
    </row>
    <row r="413" spans="1:20" ht="15.75" customHeight="1" x14ac:dyDescent="0.25">
      <c r="A413" s="121"/>
      <c r="B413" s="121"/>
      <c r="C413" s="121"/>
      <c r="D413" s="121"/>
      <c r="E413" s="121"/>
      <c r="F413" s="121"/>
      <c r="G413" s="121"/>
      <c r="H413" s="121"/>
      <c r="I413" s="121"/>
      <c r="J413" s="121"/>
      <c r="K413" s="121"/>
      <c r="L413" s="121"/>
      <c r="M413" s="121"/>
      <c r="N413" s="121"/>
      <c r="O413" s="121"/>
      <c r="P413" s="121"/>
      <c r="Q413" s="121"/>
      <c r="R413" s="121"/>
      <c r="S413" s="121"/>
      <c r="T413" s="121"/>
    </row>
    <row r="414" spans="1:20" ht="15.75" customHeight="1" x14ac:dyDescent="0.25">
      <c r="A414" s="121"/>
      <c r="B414" s="121"/>
      <c r="C414" s="121"/>
      <c r="D414" s="121"/>
      <c r="E414" s="121"/>
      <c r="F414" s="121"/>
      <c r="G414" s="121"/>
      <c r="H414" s="121"/>
      <c r="I414" s="121"/>
      <c r="J414" s="121"/>
      <c r="K414" s="121"/>
      <c r="L414" s="121"/>
      <c r="M414" s="121"/>
      <c r="N414" s="121"/>
      <c r="O414" s="121"/>
      <c r="P414" s="121"/>
      <c r="Q414" s="121"/>
      <c r="R414" s="121"/>
      <c r="S414" s="121"/>
      <c r="T414" s="121"/>
    </row>
    <row r="415" spans="1:20" ht="15.75" customHeight="1" x14ac:dyDescent="0.25">
      <c r="A415" s="121"/>
      <c r="B415" s="121"/>
      <c r="C415" s="121"/>
      <c r="D415" s="121"/>
      <c r="E415" s="121"/>
      <c r="F415" s="121"/>
      <c r="G415" s="121"/>
      <c r="H415" s="121"/>
      <c r="I415" s="121"/>
      <c r="J415" s="121"/>
      <c r="K415" s="121"/>
      <c r="L415" s="121"/>
      <c r="M415" s="121"/>
      <c r="N415" s="121"/>
      <c r="O415" s="121"/>
      <c r="P415" s="121"/>
      <c r="Q415" s="121"/>
      <c r="R415" s="121"/>
      <c r="S415" s="121"/>
      <c r="T415" s="121"/>
    </row>
    <row r="416" spans="1:20" ht="15.75" customHeight="1" x14ac:dyDescent="0.25">
      <c r="A416" s="121"/>
      <c r="B416" s="121"/>
      <c r="C416" s="121"/>
      <c r="D416" s="121"/>
      <c r="E416" s="121"/>
      <c r="F416" s="121"/>
      <c r="G416" s="121"/>
      <c r="H416" s="121"/>
      <c r="I416" s="121"/>
      <c r="J416" s="121"/>
      <c r="K416" s="121"/>
      <c r="L416" s="121"/>
      <c r="M416" s="121"/>
      <c r="N416" s="121"/>
      <c r="O416" s="121"/>
      <c r="P416" s="121"/>
      <c r="Q416" s="121"/>
      <c r="R416" s="121"/>
      <c r="S416" s="121"/>
      <c r="T416" s="121"/>
    </row>
    <row r="417" spans="1:20" ht="15.75" customHeight="1" x14ac:dyDescent="0.25">
      <c r="A417" s="121"/>
      <c r="B417" s="121"/>
      <c r="C417" s="121"/>
      <c r="D417" s="121"/>
      <c r="E417" s="121"/>
      <c r="F417" s="121"/>
      <c r="G417" s="121"/>
      <c r="H417" s="121"/>
      <c r="I417" s="121"/>
      <c r="J417" s="121"/>
      <c r="K417" s="121"/>
      <c r="L417" s="121"/>
      <c r="M417" s="121"/>
      <c r="N417" s="121"/>
      <c r="O417" s="121"/>
      <c r="P417" s="121"/>
      <c r="Q417" s="121"/>
      <c r="R417" s="121"/>
      <c r="S417" s="121"/>
      <c r="T417" s="121"/>
    </row>
    <row r="418" spans="1:20" ht="15.75" customHeight="1" x14ac:dyDescent="0.25">
      <c r="A418" s="121"/>
      <c r="B418" s="121"/>
      <c r="C418" s="121"/>
      <c r="D418" s="121"/>
      <c r="E418" s="121"/>
      <c r="F418" s="121"/>
      <c r="G418" s="121"/>
      <c r="H418" s="121"/>
      <c r="I418" s="121"/>
      <c r="J418" s="121"/>
      <c r="K418" s="121"/>
      <c r="L418" s="121"/>
      <c r="M418" s="121"/>
      <c r="N418" s="121"/>
      <c r="O418" s="121"/>
      <c r="P418" s="121"/>
      <c r="Q418" s="121"/>
      <c r="R418" s="121"/>
      <c r="S418" s="121"/>
      <c r="T418" s="121"/>
    </row>
    <row r="419" spans="1:20" ht="15.75" customHeight="1" x14ac:dyDescent="0.25">
      <c r="A419" s="121"/>
      <c r="B419" s="121"/>
      <c r="C419" s="121"/>
      <c r="D419" s="121"/>
      <c r="E419" s="121"/>
      <c r="F419" s="121"/>
      <c r="G419" s="121"/>
      <c r="H419" s="121"/>
      <c r="I419" s="121"/>
      <c r="J419" s="121"/>
      <c r="K419" s="121"/>
      <c r="L419" s="121"/>
      <c r="M419" s="121"/>
      <c r="N419" s="121"/>
      <c r="O419" s="121"/>
      <c r="P419" s="121"/>
      <c r="Q419" s="121"/>
      <c r="R419" s="121"/>
      <c r="S419" s="121"/>
      <c r="T419" s="121"/>
    </row>
    <row r="420" spans="1:20" ht="15.75" customHeight="1" x14ac:dyDescent="0.25">
      <c r="A420" s="121"/>
      <c r="B420" s="121"/>
      <c r="C420" s="121"/>
      <c r="D420" s="121"/>
      <c r="E420" s="121"/>
      <c r="F420" s="121"/>
      <c r="G420" s="121"/>
      <c r="H420" s="121"/>
      <c r="I420" s="121"/>
      <c r="J420" s="121"/>
      <c r="K420" s="121"/>
      <c r="L420" s="121"/>
      <c r="M420" s="121"/>
      <c r="N420" s="121"/>
      <c r="O420" s="121"/>
      <c r="P420" s="121"/>
      <c r="Q420" s="121"/>
      <c r="R420" s="121"/>
      <c r="S420" s="121"/>
      <c r="T420" s="121"/>
    </row>
    <row r="421" spans="1:20" ht="15.75" customHeight="1" x14ac:dyDescent="0.25">
      <c r="A421" s="121"/>
      <c r="B421" s="121"/>
      <c r="C421" s="121"/>
      <c r="D421" s="121"/>
      <c r="E421" s="121"/>
      <c r="F421" s="121"/>
      <c r="G421" s="121"/>
      <c r="H421" s="121"/>
      <c r="I421" s="121"/>
      <c r="J421" s="121"/>
      <c r="K421" s="121"/>
      <c r="L421" s="121"/>
      <c r="M421" s="121"/>
      <c r="N421" s="121"/>
      <c r="O421" s="121"/>
      <c r="P421" s="121"/>
      <c r="Q421" s="121"/>
      <c r="R421" s="121"/>
      <c r="S421" s="121"/>
      <c r="T421" s="121"/>
    </row>
    <row r="422" spans="1:20" ht="15.75" customHeight="1" x14ac:dyDescent="0.25">
      <c r="A422" s="121"/>
      <c r="B422" s="121"/>
      <c r="C422" s="121"/>
      <c r="D422" s="121"/>
      <c r="E422" s="121"/>
      <c r="F422" s="121"/>
      <c r="G422" s="121"/>
      <c r="H422" s="121"/>
      <c r="I422" s="121"/>
      <c r="J422" s="121"/>
      <c r="K422" s="121"/>
      <c r="L422" s="121"/>
      <c r="M422" s="121"/>
      <c r="N422" s="121"/>
      <c r="O422" s="121"/>
      <c r="P422" s="121"/>
      <c r="Q422" s="121"/>
      <c r="R422" s="121"/>
      <c r="S422" s="121"/>
      <c r="T422" s="121"/>
    </row>
    <row r="423" spans="1:20" ht="15.75" customHeight="1" x14ac:dyDescent="0.25">
      <c r="A423" s="121"/>
      <c r="B423" s="121"/>
      <c r="C423" s="121"/>
      <c r="D423" s="121"/>
      <c r="E423" s="121"/>
      <c r="F423" s="121"/>
      <c r="G423" s="121"/>
      <c r="H423" s="121"/>
      <c r="I423" s="121"/>
      <c r="J423" s="121"/>
      <c r="K423" s="121"/>
      <c r="L423" s="121"/>
      <c r="M423" s="121"/>
      <c r="N423" s="121"/>
      <c r="O423" s="121"/>
      <c r="P423" s="121"/>
      <c r="Q423" s="121"/>
      <c r="R423" s="121"/>
      <c r="S423" s="121"/>
      <c r="T423" s="121"/>
    </row>
    <row r="424" spans="1:20" ht="15.75" customHeight="1" x14ac:dyDescent="0.25">
      <c r="A424" s="121"/>
      <c r="B424" s="121"/>
      <c r="C424" s="121"/>
      <c r="D424" s="121"/>
      <c r="E424" s="121"/>
      <c r="F424" s="121"/>
      <c r="G424" s="121"/>
      <c r="H424" s="121"/>
      <c r="I424" s="121"/>
      <c r="J424" s="121"/>
      <c r="K424" s="121"/>
      <c r="L424" s="121"/>
      <c r="M424" s="121"/>
      <c r="N424" s="121"/>
      <c r="O424" s="121"/>
      <c r="P424" s="121"/>
      <c r="Q424" s="121"/>
      <c r="R424" s="121"/>
      <c r="S424" s="121"/>
      <c r="T424" s="121"/>
    </row>
    <row r="425" spans="1:20" ht="15.75" customHeight="1" x14ac:dyDescent="0.25">
      <c r="A425" s="121"/>
      <c r="B425" s="121"/>
      <c r="C425" s="121"/>
      <c r="D425" s="121"/>
      <c r="E425" s="121"/>
      <c r="F425" s="121"/>
      <c r="G425" s="121"/>
      <c r="H425" s="121"/>
      <c r="I425" s="121"/>
      <c r="J425" s="121"/>
      <c r="K425" s="121"/>
      <c r="L425" s="121"/>
      <c r="M425" s="121"/>
      <c r="N425" s="121"/>
      <c r="O425" s="121"/>
      <c r="P425" s="121"/>
      <c r="Q425" s="121"/>
      <c r="R425" s="121"/>
      <c r="S425" s="121"/>
      <c r="T425" s="121"/>
    </row>
    <row r="426" spans="1:20" ht="15.75" customHeight="1" x14ac:dyDescent="0.25">
      <c r="A426" s="121"/>
      <c r="B426" s="121"/>
      <c r="C426" s="121"/>
      <c r="D426" s="121"/>
      <c r="E426" s="121"/>
      <c r="F426" s="121"/>
      <c r="G426" s="121"/>
      <c r="H426" s="121"/>
      <c r="I426" s="121"/>
      <c r="J426" s="121"/>
      <c r="K426" s="121"/>
      <c r="L426" s="121"/>
      <c r="M426" s="121"/>
      <c r="N426" s="121"/>
      <c r="O426" s="121"/>
      <c r="P426" s="121"/>
      <c r="Q426" s="121"/>
      <c r="R426" s="121"/>
      <c r="S426" s="121"/>
      <c r="T426" s="121"/>
    </row>
    <row r="427" spans="1:20" ht="15.75" customHeight="1" x14ac:dyDescent="0.25">
      <c r="A427" s="121"/>
      <c r="B427" s="121"/>
      <c r="C427" s="121"/>
      <c r="D427" s="121"/>
      <c r="E427" s="121"/>
      <c r="F427" s="121"/>
      <c r="G427" s="121"/>
      <c r="H427" s="121"/>
      <c r="I427" s="121"/>
      <c r="J427" s="121"/>
      <c r="K427" s="121"/>
      <c r="L427" s="121"/>
      <c r="M427" s="121"/>
      <c r="N427" s="121"/>
      <c r="O427" s="121"/>
      <c r="P427" s="121"/>
      <c r="Q427" s="121"/>
      <c r="R427" s="121"/>
      <c r="S427" s="121"/>
      <c r="T427" s="121"/>
    </row>
    <row r="428" spans="1:20" ht="15.75" customHeight="1" x14ac:dyDescent="0.25">
      <c r="A428" s="121"/>
      <c r="B428" s="121"/>
      <c r="C428" s="121"/>
      <c r="D428" s="121"/>
      <c r="E428" s="121"/>
      <c r="F428" s="121"/>
      <c r="G428" s="121"/>
      <c r="H428" s="121"/>
      <c r="I428" s="121"/>
      <c r="J428" s="121"/>
      <c r="K428" s="121"/>
      <c r="L428" s="121"/>
      <c r="M428" s="121"/>
      <c r="N428" s="121"/>
      <c r="O428" s="121"/>
      <c r="P428" s="121"/>
      <c r="Q428" s="121"/>
      <c r="R428" s="121"/>
      <c r="S428" s="121"/>
      <c r="T428" s="121"/>
    </row>
    <row r="429" spans="1:20" ht="15.75" customHeight="1" x14ac:dyDescent="0.25">
      <c r="A429" s="121"/>
      <c r="B429" s="121"/>
      <c r="C429" s="121"/>
      <c r="D429" s="121"/>
      <c r="E429" s="121"/>
      <c r="F429" s="121"/>
      <c r="G429" s="121"/>
      <c r="H429" s="121"/>
      <c r="I429" s="121"/>
      <c r="J429" s="121"/>
      <c r="K429" s="121"/>
      <c r="L429" s="121"/>
      <c r="M429" s="121"/>
      <c r="N429" s="121"/>
      <c r="O429" s="121"/>
      <c r="P429" s="121"/>
      <c r="Q429" s="121"/>
      <c r="R429" s="121"/>
      <c r="S429" s="121"/>
      <c r="T429" s="121"/>
    </row>
    <row r="430" spans="1:20" ht="15.75" customHeight="1" x14ac:dyDescent="0.25">
      <c r="A430" s="121"/>
      <c r="B430" s="121"/>
      <c r="C430" s="121"/>
      <c r="D430" s="121"/>
      <c r="E430" s="121"/>
      <c r="F430" s="121"/>
      <c r="G430" s="121"/>
      <c r="H430" s="121"/>
      <c r="I430" s="121"/>
      <c r="J430" s="121"/>
      <c r="K430" s="121"/>
      <c r="L430" s="121"/>
      <c r="M430" s="121"/>
      <c r="N430" s="121"/>
      <c r="O430" s="121"/>
      <c r="P430" s="121"/>
      <c r="Q430" s="121"/>
      <c r="R430" s="121"/>
      <c r="S430" s="121"/>
      <c r="T430" s="121"/>
    </row>
    <row r="431" spans="1:20" ht="15.75" customHeight="1" x14ac:dyDescent="0.25">
      <c r="A431" s="121"/>
      <c r="B431" s="121"/>
      <c r="C431" s="121"/>
      <c r="D431" s="121"/>
      <c r="E431" s="121"/>
      <c r="F431" s="121"/>
      <c r="G431" s="121"/>
      <c r="H431" s="121"/>
      <c r="I431" s="121"/>
      <c r="J431" s="121"/>
      <c r="K431" s="121"/>
      <c r="L431" s="121"/>
      <c r="M431" s="121"/>
      <c r="N431" s="121"/>
      <c r="O431" s="121"/>
      <c r="P431" s="121"/>
      <c r="Q431" s="121"/>
      <c r="R431" s="121"/>
      <c r="S431" s="121"/>
      <c r="T431" s="121"/>
    </row>
    <row r="432" spans="1:20" ht="15.75" customHeight="1" x14ac:dyDescent="0.25">
      <c r="A432" s="121"/>
      <c r="B432" s="121"/>
      <c r="C432" s="121"/>
      <c r="D432" s="121"/>
      <c r="E432" s="121"/>
      <c r="F432" s="121"/>
      <c r="G432" s="121"/>
      <c r="H432" s="121"/>
      <c r="I432" s="121"/>
      <c r="J432" s="121"/>
      <c r="K432" s="121"/>
      <c r="L432" s="121"/>
      <c r="M432" s="121"/>
      <c r="N432" s="121"/>
      <c r="O432" s="121"/>
      <c r="P432" s="121"/>
      <c r="Q432" s="121"/>
      <c r="R432" s="121"/>
      <c r="S432" s="121"/>
      <c r="T432" s="121"/>
    </row>
    <row r="433" spans="1:20" ht="15.75" customHeight="1" x14ac:dyDescent="0.25">
      <c r="A433" s="121"/>
      <c r="B433" s="121"/>
      <c r="C433" s="121"/>
      <c r="D433" s="121"/>
      <c r="E433" s="121"/>
      <c r="F433" s="121"/>
      <c r="G433" s="121"/>
      <c r="H433" s="121"/>
      <c r="I433" s="121"/>
      <c r="J433" s="121"/>
      <c r="K433" s="121"/>
      <c r="L433" s="121"/>
      <c r="M433" s="121"/>
      <c r="N433" s="121"/>
      <c r="O433" s="121"/>
      <c r="P433" s="121"/>
      <c r="Q433" s="121"/>
      <c r="R433" s="121"/>
      <c r="S433" s="121"/>
      <c r="T433" s="121"/>
    </row>
    <row r="434" spans="1:20" ht="15.75" customHeight="1" x14ac:dyDescent="0.25">
      <c r="A434" s="121"/>
      <c r="B434" s="121"/>
      <c r="C434" s="121"/>
      <c r="D434" s="121"/>
      <c r="E434" s="121"/>
      <c r="F434" s="121"/>
      <c r="G434" s="121"/>
      <c r="H434" s="121"/>
      <c r="I434" s="121"/>
      <c r="J434" s="121"/>
      <c r="K434" s="121"/>
      <c r="L434" s="121"/>
      <c r="M434" s="121"/>
      <c r="N434" s="121"/>
      <c r="O434" s="121"/>
      <c r="P434" s="121"/>
      <c r="Q434" s="121"/>
      <c r="R434" s="121"/>
      <c r="S434" s="121"/>
      <c r="T434" s="121"/>
    </row>
    <row r="435" spans="1:20" ht="15.75" customHeight="1" x14ac:dyDescent="0.25">
      <c r="A435" s="121"/>
      <c r="B435" s="121"/>
      <c r="C435" s="121"/>
      <c r="D435" s="121"/>
      <c r="E435" s="121"/>
      <c r="F435" s="121"/>
      <c r="G435" s="121"/>
      <c r="H435" s="121"/>
      <c r="I435" s="121"/>
      <c r="J435" s="121"/>
      <c r="K435" s="121"/>
      <c r="L435" s="121"/>
      <c r="M435" s="121"/>
      <c r="N435" s="121"/>
      <c r="O435" s="121"/>
      <c r="P435" s="121"/>
      <c r="Q435" s="121"/>
      <c r="R435" s="121"/>
      <c r="S435" s="121"/>
      <c r="T435" s="121"/>
    </row>
    <row r="436" spans="1:20" ht="15.75" customHeight="1" x14ac:dyDescent="0.25">
      <c r="A436" s="121"/>
      <c r="B436" s="121"/>
      <c r="C436" s="121"/>
      <c r="D436" s="121"/>
      <c r="E436" s="121"/>
      <c r="F436" s="121"/>
      <c r="G436" s="121"/>
      <c r="H436" s="121"/>
      <c r="I436" s="121"/>
      <c r="J436" s="121"/>
      <c r="K436" s="121"/>
      <c r="L436" s="121"/>
      <c r="M436" s="121"/>
      <c r="N436" s="121"/>
      <c r="O436" s="121"/>
      <c r="P436" s="121"/>
      <c r="Q436" s="121"/>
      <c r="R436" s="121"/>
      <c r="S436" s="121"/>
      <c r="T436" s="121"/>
    </row>
    <row r="437" spans="1:20" ht="15.75" customHeight="1" x14ac:dyDescent="0.25">
      <c r="A437" s="121"/>
      <c r="B437" s="121"/>
      <c r="C437" s="121"/>
      <c r="D437" s="121"/>
      <c r="E437" s="121"/>
      <c r="F437" s="121"/>
      <c r="G437" s="121"/>
      <c r="H437" s="121"/>
      <c r="I437" s="121"/>
      <c r="J437" s="121"/>
      <c r="K437" s="121"/>
      <c r="L437" s="121"/>
      <c r="M437" s="121"/>
      <c r="N437" s="121"/>
      <c r="O437" s="121"/>
      <c r="P437" s="121"/>
      <c r="Q437" s="121"/>
      <c r="R437" s="121"/>
      <c r="S437" s="121"/>
      <c r="T437" s="121"/>
    </row>
    <row r="438" spans="1:20" ht="15.75" customHeight="1" x14ac:dyDescent="0.25">
      <c r="A438" s="121"/>
      <c r="B438" s="121"/>
      <c r="C438" s="121"/>
      <c r="D438" s="121"/>
      <c r="E438" s="121"/>
      <c r="F438" s="121"/>
      <c r="G438" s="121"/>
      <c r="H438" s="121"/>
      <c r="I438" s="121"/>
      <c r="J438" s="121"/>
      <c r="K438" s="121"/>
      <c r="L438" s="121"/>
      <c r="M438" s="121"/>
      <c r="N438" s="121"/>
      <c r="O438" s="121"/>
      <c r="P438" s="121"/>
      <c r="Q438" s="121"/>
      <c r="R438" s="121"/>
      <c r="S438" s="121"/>
      <c r="T438" s="121"/>
    </row>
    <row r="439" spans="1:20" ht="15.75" customHeight="1" x14ac:dyDescent="0.25">
      <c r="A439" s="121"/>
      <c r="B439" s="121"/>
      <c r="C439" s="121"/>
      <c r="D439" s="121"/>
      <c r="E439" s="121"/>
      <c r="F439" s="121"/>
      <c r="G439" s="121"/>
      <c r="H439" s="121"/>
      <c r="I439" s="121"/>
      <c r="J439" s="121"/>
      <c r="K439" s="121"/>
      <c r="L439" s="121"/>
      <c r="M439" s="121"/>
      <c r="N439" s="121"/>
      <c r="O439" s="121"/>
      <c r="P439" s="121"/>
      <c r="Q439" s="121"/>
      <c r="R439" s="121"/>
      <c r="S439" s="121"/>
      <c r="T439" s="121"/>
    </row>
    <row r="440" spans="1:20" ht="15.75" customHeight="1" x14ac:dyDescent="0.25">
      <c r="A440" s="121"/>
      <c r="B440" s="121"/>
      <c r="C440" s="121"/>
      <c r="D440" s="121"/>
      <c r="E440" s="121"/>
      <c r="F440" s="121"/>
      <c r="G440" s="121"/>
      <c r="H440" s="121"/>
      <c r="I440" s="121"/>
      <c r="J440" s="121"/>
      <c r="K440" s="121"/>
      <c r="L440" s="121"/>
      <c r="M440" s="121"/>
      <c r="N440" s="121"/>
      <c r="O440" s="121"/>
      <c r="P440" s="121"/>
      <c r="Q440" s="121"/>
      <c r="R440" s="121"/>
      <c r="S440" s="121"/>
      <c r="T440" s="121"/>
    </row>
    <row r="441" spans="1:20" ht="15.75" customHeight="1" x14ac:dyDescent="0.25">
      <c r="A441" s="121"/>
      <c r="B441" s="121"/>
      <c r="C441" s="121"/>
      <c r="D441" s="121"/>
      <c r="E441" s="121"/>
      <c r="F441" s="121"/>
      <c r="G441" s="121"/>
      <c r="H441" s="121"/>
      <c r="I441" s="121"/>
      <c r="J441" s="121"/>
      <c r="K441" s="121"/>
      <c r="L441" s="121"/>
      <c r="M441" s="121"/>
      <c r="N441" s="121"/>
      <c r="O441" s="121"/>
      <c r="P441" s="121"/>
      <c r="Q441" s="121"/>
      <c r="R441" s="121"/>
      <c r="S441" s="121"/>
      <c r="T441" s="121"/>
    </row>
    <row r="442" spans="1:20" ht="15.75" customHeight="1" x14ac:dyDescent="0.25">
      <c r="A442" s="121"/>
      <c r="B442" s="121"/>
      <c r="C442" s="121"/>
      <c r="D442" s="121"/>
      <c r="E442" s="121"/>
      <c r="F442" s="121"/>
      <c r="G442" s="121"/>
      <c r="H442" s="121"/>
      <c r="I442" s="121"/>
      <c r="J442" s="121"/>
      <c r="K442" s="121"/>
      <c r="L442" s="121"/>
      <c r="M442" s="121"/>
      <c r="N442" s="121"/>
      <c r="O442" s="121"/>
      <c r="P442" s="121"/>
      <c r="Q442" s="121"/>
      <c r="R442" s="121"/>
      <c r="S442" s="121"/>
      <c r="T442" s="121"/>
    </row>
    <row r="443" spans="1:20" ht="15.75" customHeight="1" x14ac:dyDescent="0.25">
      <c r="A443" s="121"/>
      <c r="B443" s="121"/>
      <c r="C443" s="121"/>
      <c r="D443" s="121"/>
      <c r="E443" s="121"/>
      <c r="F443" s="121"/>
      <c r="G443" s="121"/>
      <c r="H443" s="121"/>
      <c r="I443" s="121"/>
      <c r="J443" s="121"/>
      <c r="K443" s="121"/>
      <c r="L443" s="121"/>
      <c r="M443" s="121"/>
      <c r="N443" s="121"/>
      <c r="O443" s="121"/>
      <c r="P443" s="121"/>
      <c r="Q443" s="121"/>
      <c r="R443" s="121"/>
      <c r="S443" s="121"/>
      <c r="T443" s="121"/>
    </row>
    <row r="444" spans="1:20" ht="15.75" customHeight="1" x14ac:dyDescent="0.25">
      <c r="A444" s="121"/>
      <c r="B444" s="121"/>
      <c r="C444" s="121"/>
      <c r="D444" s="121"/>
      <c r="E444" s="121"/>
      <c r="F444" s="121"/>
      <c r="G444" s="121"/>
      <c r="H444" s="121"/>
      <c r="I444" s="121"/>
      <c r="J444" s="121"/>
      <c r="K444" s="121"/>
      <c r="L444" s="121"/>
      <c r="M444" s="121"/>
      <c r="N444" s="121"/>
      <c r="O444" s="121"/>
      <c r="P444" s="121"/>
      <c r="Q444" s="121"/>
      <c r="R444" s="121"/>
      <c r="S444" s="121"/>
      <c r="T444" s="121"/>
    </row>
    <row r="445" spans="1:20" ht="15.75" customHeight="1" x14ac:dyDescent="0.25">
      <c r="A445" s="121"/>
      <c r="B445" s="121"/>
      <c r="C445" s="121"/>
      <c r="D445" s="121"/>
      <c r="E445" s="121"/>
      <c r="F445" s="121"/>
      <c r="G445" s="121"/>
      <c r="H445" s="121"/>
      <c r="I445" s="121"/>
      <c r="J445" s="121"/>
      <c r="K445" s="121"/>
      <c r="L445" s="121"/>
      <c r="M445" s="121"/>
      <c r="N445" s="121"/>
      <c r="O445" s="121"/>
      <c r="P445" s="121"/>
      <c r="Q445" s="121"/>
      <c r="R445" s="121"/>
      <c r="S445" s="121"/>
      <c r="T445" s="121"/>
    </row>
    <row r="446" spans="1:20" ht="15.75" customHeight="1" x14ac:dyDescent="0.25">
      <c r="A446" s="121"/>
      <c r="B446" s="121"/>
      <c r="C446" s="121"/>
      <c r="D446" s="121"/>
      <c r="E446" s="121"/>
      <c r="F446" s="121"/>
      <c r="G446" s="121"/>
      <c r="H446" s="121"/>
      <c r="I446" s="121"/>
      <c r="J446" s="121"/>
      <c r="K446" s="121"/>
      <c r="L446" s="121"/>
      <c r="M446" s="121"/>
      <c r="N446" s="121"/>
      <c r="O446" s="121"/>
      <c r="P446" s="121"/>
      <c r="Q446" s="121"/>
      <c r="R446" s="121"/>
      <c r="S446" s="121"/>
      <c r="T446" s="121"/>
    </row>
    <row r="447" spans="1:20" ht="15.75" customHeight="1" x14ac:dyDescent="0.25">
      <c r="A447" s="121"/>
      <c r="B447" s="121"/>
      <c r="C447" s="121"/>
      <c r="D447" s="121"/>
      <c r="E447" s="121"/>
      <c r="F447" s="121"/>
      <c r="G447" s="121"/>
      <c r="H447" s="121"/>
      <c r="I447" s="121"/>
      <c r="J447" s="121"/>
      <c r="K447" s="121"/>
      <c r="L447" s="121"/>
      <c r="M447" s="121"/>
      <c r="N447" s="121"/>
      <c r="O447" s="121"/>
      <c r="P447" s="121"/>
      <c r="Q447" s="121"/>
      <c r="R447" s="121"/>
      <c r="S447" s="121"/>
      <c r="T447" s="121"/>
    </row>
    <row r="448" spans="1:20" ht="15.75" customHeight="1" x14ac:dyDescent="0.25">
      <c r="A448" s="121"/>
      <c r="B448" s="121"/>
      <c r="C448" s="121"/>
      <c r="D448" s="121"/>
      <c r="E448" s="121"/>
      <c r="F448" s="121"/>
      <c r="G448" s="121"/>
      <c r="H448" s="121"/>
      <c r="I448" s="121"/>
      <c r="J448" s="121"/>
      <c r="K448" s="121"/>
      <c r="L448" s="121"/>
      <c r="M448" s="121"/>
      <c r="N448" s="121"/>
      <c r="O448" s="121"/>
      <c r="P448" s="121"/>
      <c r="Q448" s="121"/>
      <c r="R448" s="121"/>
      <c r="S448" s="121"/>
      <c r="T448" s="121"/>
    </row>
    <row r="449" spans="1:20" ht="15.75" customHeight="1" x14ac:dyDescent="0.25">
      <c r="A449" s="121"/>
      <c r="B449" s="121"/>
      <c r="C449" s="121"/>
      <c r="D449" s="121"/>
      <c r="E449" s="121"/>
      <c r="F449" s="121"/>
      <c r="G449" s="121"/>
      <c r="H449" s="121"/>
      <c r="I449" s="121"/>
      <c r="J449" s="121"/>
      <c r="K449" s="121"/>
      <c r="L449" s="121"/>
      <c r="M449" s="121"/>
      <c r="N449" s="121"/>
      <c r="O449" s="121"/>
      <c r="P449" s="121"/>
      <c r="Q449" s="121"/>
      <c r="R449" s="121"/>
      <c r="S449" s="121"/>
      <c r="T449" s="121"/>
    </row>
    <row r="450" spans="1:20" ht="15.75" customHeight="1" x14ac:dyDescent="0.25">
      <c r="A450" s="121"/>
      <c r="B450" s="121"/>
      <c r="C450" s="121"/>
      <c r="D450" s="121"/>
      <c r="E450" s="121"/>
      <c r="F450" s="121"/>
      <c r="G450" s="121"/>
      <c r="H450" s="121"/>
      <c r="I450" s="121"/>
      <c r="J450" s="121"/>
      <c r="K450" s="121"/>
      <c r="L450" s="121"/>
      <c r="M450" s="121"/>
      <c r="N450" s="121"/>
      <c r="O450" s="121"/>
      <c r="P450" s="121"/>
      <c r="Q450" s="121"/>
      <c r="R450" s="121"/>
      <c r="S450" s="121"/>
      <c r="T450" s="121"/>
    </row>
    <row r="451" spans="1:20" ht="15.75" customHeight="1" x14ac:dyDescent="0.25">
      <c r="A451" s="121"/>
      <c r="B451" s="121"/>
      <c r="C451" s="121"/>
      <c r="D451" s="121"/>
      <c r="E451" s="121"/>
      <c r="F451" s="121"/>
      <c r="G451" s="121"/>
      <c r="H451" s="121"/>
      <c r="I451" s="121"/>
      <c r="J451" s="121"/>
      <c r="K451" s="121"/>
      <c r="L451" s="121"/>
      <c r="M451" s="121"/>
      <c r="N451" s="121"/>
      <c r="O451" s="121"/>
      <c r="P451" s="121"/>
      <c r="Q451" s="121"/>
      <c r="R451" s="121"/>
      <c r="S451" s="121"/>
      <c r="T451" s="121"/>
    </row>
    <row r="452" spans="1:20" ht="15.75" customHeight="1" x14ac:dyDescent="0.25">
      <c r="A452" s="121"/>
      <c r="B452" s="121"/>
      <c r="C452" s="121"/>
      <c r="D452" s="121"/>
      <c r="E452" s="121"/>
      <c r="F452" s="121"/>
      <c r="G452" s="121"/>
      <c r="H452" s="121"/>
      <c r="I452" s="121"/>
      <c r="J452" s="121"/>
      <c r="K452" s="121"/>
      <c r="L452" s="121"/>
      <c r="M452" s="121"/>
      <c r="N452" s="121"/>
      <c r="O452" s="121"/>
      <c r="P452" s="121"/>
      <c r="Q452" s="121"/>
      <c r="R452" s="121"/>
      <c r="S452" s="121"/>
      <c r="T452" s="121"/>
    </row>
    <row r="453" spans="1:20" ht="15.75" customHeight="1" x14ac:dyDescent="0.25">
      <c r="A453" s="121"/>
      <c r="B453" s="121"/>
      <c r="C453" s="121"/>
      <c r="D453" s="121"/>
      <c r="E453" s="121"/>
      <c r="F453" s="121"/>
      <c r="G453" s="121"/>
      <c r="H453" s="121"/>
      <c r="I453" s="121"/>
      <c r="J453" s="121"/>
      <c r="K453" s="121"/>
      <c r="L453" s="121"/>
      <c r="M453" s="121"/>
      <c r="N453" s="121"/>
      <c r="O453" s="121"/>
      <c r="P453" s="121"/>
      <c r="Q453" s="121"/>
      <c r="R453" s="121"/>
      <c r="S453" s="121"/>
      <c r="T453" s="121"/>
    </row>
    <row r="454" spans="1:20" ht="15.75" customHeight="1" x14ac:dyDescent="0.25">
      <c r="A454" s="121"/>
      <c r="B454" s="121"/>
      <c r="C454" s="121"/>
      <c r="D454" s="121"/>
      <c r="E454" s="121"/>
      <c r="F454" s="121"/>
      <c r="G454" s="121"/>
      <c r="H454" s="121"/>
      <c r="I454" s="121"/>
      <c r="J454" s="121"/>
      <c r="K454" s="121"/>
      <c r="L454" s="121"/>
      <c r="M454" s="121"/>
      <c r="N454" s="121"/>
      <c r="O454" s="121"/>
      <c r="P454" s="121"/>
      <c r="Q454" s="121"/>
      <c r="R454" s="121"/>
      <c r="S454" s="121"/>
      <c r="T454" s="121"/>
    </row>
    <row r="455" spans="1:20" ht="15.75" customHeight="1" x14ac:dyDescent="0.25">
      <c r="A455" s="121"/>
      <c r="B455" s="121"/>
      <c r="C455" s="121"/>
      <c r="D455" s="121"/>
      <c r="E455" s="121"/>
      <c r="F455" s="121"/>
      <c r="G455" s="121"/>
      <c r="H455" s="121"/>
      <c r="I455" s="121"/>
      <c r="J455" s="121"/>
      <c r="K455" s="121"/>
      <c r="L455" s="121"/>
      <c r="M455" s="121"/>
      <c r="N455" s="121"/>
      <c r="O455" s="121"/>
      <c r="P455" s="121"/>
      <c r="Q455" s="121"/>
      <c r="R455" s="121"/>
      <c r="S455" s="121"/>
      <c r="T455" s="121"/>
    </row>
    <row r="456" spans="1:20" ht="15.75" customHeight="1" x14ac:dyDescent="0.25">
      <c r="A456" s="121"/>
      <c r="B456" s="121"/>
      <c r="C456" s="121"/>
      <c r="D456" s="121"/>
      <c r="E456" s="121"/>
      <c r="F456" s="121"/>
      <c r="G456" s="121"/>
      <c r="H456" s="121"/>
      <c r="I456" s="121"/>
      <c r="J456" s="121"/>
      <c r="K456" s="121"/>
      <c r="L456" s="121"/>
      <c r="M456" s="121"/>
      <c r="N456" s="121"/>
      <c r="O456" s="121"/>
      <c r="P456" s="121"/>
      <c r="Q456" s="121"/>
      <c r="R456" s="121"/>
      <c r="S456" s="121"/>
      <c r="T456" s="121"/>
    </row>
    <row r="457" spans="1:20" ht="15.75" customHeight="1" x14ac:dyDescent="0.25">
      <c r="A457" s="121"/>
      <c r="B457" s="121"/>
      <c r="C457" s="121"/>
      <c r="D457" s="121"/>
      <c r="E457" s="121"/>
      <c r="F457" s="121"/>
      <c r="G457" s="121"/>
      <c r="H457" s="121"/>
      <c r="I457" s="121"/>
      <c r="J457" s="121"/>
      <c r="K457" s="121"/>
      <c r="L457" s="121"/>
      <c r="M457" s="121"/>
      <c r="N457" s="121"/>
      <c r="O457" s="121"/>
      <c r="P457" s="121"/>
      <c r="Q457" s="121"/>
      <c r="R457" s="121"/>
      <c r="S457" s="121"/>
      <c r="T457" s="121"/>
    </row>
    <row r="458" spans="1:20" ht="15.75" customHeight="1" x14ac:dyDescent="0.25">
      <c r="A458" s="121"/>
      <c r="B458" s="121"/>
      <c r="C458" s="121"/>
      <c r="D458" s="121"/>
      <c r="E458" s="121"/>
      <c r="F458" s="121"/>
      <c r="G458" s="121"/>
      <c r="H458" s="121"/>
      <c r="I458" s="121"/>
      <c r="J458" s="121"/>
      <c r="K458" s="121"/>
      <c r="L458" s="121"/>
      <c r="M458" s="121"/>
      <c r="N458" s="121"/>
      <c r="O458" s="121"/>
      <c r="P458" s="121"/>
      <c r="Q458" s="121"/>
      <c r="R458" s="121"/>
      <c r="S458" s="121"/>
      <c r="T458" s="121"/>
    </row>
    <row r="459" spans="1:20" ht="15.75" customHeight="1" x14ac:dyDescent="0.25">
      <c r="A459" s="121"/>
      <c r="B459" s="121"/>
      <c r="C459" s="121"/>
      <c r="D459" s="121"/>
      <c r="E459" s="121"/>
      <c r="F459" s="121"/>
      <c r="G459" s="121"/>
      <c r="H459" s="121"/>
      <c r="I459" s="121"/>
      <c r="J459" s="121"/>
      <c r="K459" s="121"/>
      <c r="L459" s="121"/>
      <c r="M459" s="121"/>
      <c r="N459" s="121"/>
      <c r="O459" s="121"/>
      <c r="P459" s="121"/>
      <c r="Q459" s="121"/>
      <c r="R459" s="121"/>
      <c r="S459" s="121"/>
      <c r="T459" s="121"/>
    </row>
    <row r="460" spans="1:20" ht="15.75" customHeight="1" x14ac:dyDescent="0.25">
      <c r="A460" s="121"/>
      <c r="B460" s="121"/>
      <c r="C460" s="121"/>
      <c r="D460" s="121"/>
      <c r="E460" s="121"/>
      <c r="F460" s="121"/>
      <c r="G460" s="121"/>
      <c r="H460" s="121"/>
      <c r="I460" s="121"/>
      <c r="J460" s="121"/>
      <c r="K460" s="121"/>
      <c r="L460" s="121"/>
      <c r="M460" s="121"/>
      <c r="N460" s="121"/>
      <c r="O460" s="121"/>
      <c r="P460" s="121"/>
      <c r="Q460" s="121"/>
      <c r="R460" s="121"/>
      <c r="S460" s="121"/>
      <c r="T460" s="121"/>
    </row>
    <row r="461" spans="1:20" ht="15.75" customHeight="1" x14ac:dyDescent="0.25">
      <c r="A461" s="121"/>
      <c r="B461" s="121"/>
      <c r="C461" s="121"/>
      <c r="D461" s="121"/>
      <c r="E461" s="121"/>
      <c r="F461" s="121"/>
      <c r="G461" s="121"/>
      <c r="H461" s="121"/>
      <c r="I461" s="121"/>
      <c r="J461" s="121"/>
      <c r="K461" s="121"/>
      <c r="L461" s="121"/>
      <c r="M461" s="121"/>
      <c r="N461" s="121"/>
      <c r="O461" s="121"/>
      <c r="P461" s="121"/>
      <c r="Q461" s="121"/>
      <c r="R461" s="121"/>
      <c r="S461" s="121"/>
      <c r="T461" s="121"/>
    </row>
    <row r="462" spans="1:20" ht="15.75" customHeight="1" x14ac:dyDescent="0.25">
      <c r="A462" s="121"/>
      <c r="B462" s="121"/>
      <c r="C462" s="121"/>
      <c r="D462" s="121"/>
      <c r="E462" s="121"/>
      <c r="F462" s="121"/>
      <c r="G462" s="121"/>
      <c r="H462" s="121"/>
      <c r="I462" s="121"/>
      <c r="J462" s="121"/>
      <c r="K462" s="121"/>
      <c r="L462" s="121"/>
      <c r="M462" s="121"/>
      <c r="N462" s="121"/>
      <c r="O462" s="121"/>
      <c r="P462" s="121"/>
      <c r="Q462" s="121"/>
      <c r="R462" s="121"/>
      <c r="S462" s="121"/>
      <c r="T462" s="121"/>
    </row>
    <row r="463" spans="1:20" ht="15.75" customHeight="1" x14ac:dyDescent="0.25">
      <c r="A463" s="121"/>
      <c r="B463" s="121"/>
      <c r="C463" s="121"/>
      <c r="D463" s="121"/>
      <c r="E463" s="121"/>
      <c r="F463" s="121"/>
      <c r="G463" s="121"/>
      <c r="H463" s="121"/>
      <c r="I463" s="121"/>
      <c r="J463" s="121"/>
      <c r="K463" s="121"/>
      <c r="L463" s="121"/>
      <c r="M463" s="121"/>
      <c r="N463" s="121"/>
      <c r="O463" s="121"/>
      <c r="P463" s="121"/>
      <c r="Q463" s="121"/>
      <c r="R463" s="121"/>
      <c r="S463" s="121"/>
      <c r="T463" s="121"/>
    </row>
    <row r="464" spans="1:20" ht="15.75" customHeight="1" x14ac:dyDescent="0.25">
      <c r="A464" s="121"/>
      <c r="B464" s="121"/>
      <c r="C464" s="121"/>
      <c r="D464" s="121"/>
      <c r="E464" s="121"/>
      <c r="F464" s="121"/>
      <c r="G464" s="121"/>
      <c r="H464" s="121"/>
      <c r="I464" s="121"/>
      <c r="J464" s="121"/>
      <c r="K464" s="121"/>
      <c r="L464" s="121"/>
      <c r="M464" s="121"/>
      <c r="N464" s="121"/>
      <c r="O464" s="121"/>
      <c r="P464" s="121"/>
      <c r="Q464" s="121"/>
      <c r="R464" s="121"/>
      <c r="S464" s="121"/>
      <c r="T464" s="121"/>
    </row>
    <row r="465" spans="1:20" ht="15.75" customHeight="1" x14ac:dyDescent="0.25">
      <c r="A465" s="121"/>
      <c r="B465" s="121"/>
      <c r="C465" s="121"/>
      <c r="D465" s="121"/>
      <c r="E465" s="121"/>
      <c r="F465" s="121"/>
      <c r="G465" s="121"/>
      <c r="H465" s="121"/>
      <c r="I465" s="121"/>
      <c r="J465" s="121"/>
      <c r="K465" s="121"/>
      <c r="L465" s="121"/>
      <c r="M465" s="121"/>
      <c r="N465" s="121"/>
      <c r="O465" s="121"/>
      <c r="P465" s="121"/>
      <c r="Q465" s="121"/>
      <c r="R465" s="121"/>
      <c r="S465" s="121"/>
      <c r="T465" s="121"/>
    </row>
    <row r="466" spans="1:20" ht="15.75" customHeight="1" x14ac:dyDescent="0.25">
      <c r="A466" s="121"/>
      <c r="B466" s="121"/>
      <c r="C466" s="121"/>
      <c r="D466" s="121"/>
      <c r="E466" s="121"/>
      <c r="F466" s="121"/>
      <c r="G466" s="121"/>
      <c r="H466" s="121"/>
      <c r="I466" s="121"/>
      <c r="J466" s="121"/>
      <c r="K466" s="121"/>
      <c r="L466" s="121"/>
      <c r="M466" s="121"/>
      <c r="N466" s="121"/>
      <c r="O466" s="121"/>
      <c r="P466" s="121"/>
      <c r="Q466" s="121"/>
      <c r="R466" s="121"/>
      <c r="S466" s="121"/>
      <c r="T466" s="121"/>
    </row>
    <row r="467" spans="1:20" ht="15.75" customHeight="1" x14ac:dyDescent="0.25">
      <c r="A467" s="121"/>
      <c r="B467" s="121"/>
      <c r="C467" s="121"/>
      <c r="D467" s="121"/>
      <c r="E467" s="121"/>
      <c r="F467" s="121"/>
      <c r="G467" s="121"/>
      <c r="H467" s="121"/>
      <c r="I467" s="121"/>
      <c r="J467" s="121"/>
      <c r="K467" s="121"/>
      <c r="L467" s="121"/>
      <c r="M467" s="121"/>
      <c r="N467" s="121"/>
      <c r="O467" s="121"/>
      <c r="P467" s="121"/>
      <c r="Q467" s="121"/>
      <c r="R467" s="121"/>
      <c r="S467" s="121"/>
      <c r="T467" s="121"/>
    </row>
    <row r="468" spans="1:20" ht="15.75" customHeight="1" x14ac:dyDescent="0.25">
      <c r="A468" s="121"/>
      <c r="B468" s="121"/>
      <c r="C468" s="121"/>
      <c r="D468" s="121"/>
      <c r="E468" s="121"/>
      <c r="F468" s="121"/>
      <c r="G468" s="121"/>
      <c r="H468" s="121"/>
      <c r="I468" s="121"/>
      <c r="J468" s="121"/>
      <c r="K468" s="121"/>
      <c r="L468" s="121"/>
      <c r="M468" s="121"/>
      <c r="N468" s="121"/>
      <c r="O468" s="121"/>
      <c r="P468" s="121"/>
      <c r="Q468" s="121"/>
      <c r="R468" s="121"/>
      <c r="S468" s="121"/>
      <c r="T468" s="121"/>
    </row>
    <row r="469" spans="1:20" ht="15.75" customHeight="1" x14ac:dyDescent="0.25">
      <c r="A469" s="121"/>
      <c r="B469" s="121"/>
      <c r="C469" s="121"/>
      <c r="D469" s="121"/>
      <c r="E469" s="121"/>
      <c r="F469" s="121"/>
      <c r="G469" s="121"/>
      <c r="H469" s="121"/>
      <c r="I469" s="121"/>
      <c r="J469" s="121"/>
      <c r="K469" s="121"/>
      <c r="L469" s="121"/>
      <c r="M469" s="121"/>
      <c r="N469" s="121"/>
      <c r="O469" s="121"/>
      <c r="P469" s="121"/>
      <c r="Q469" s="121"/>
      <c r="R469" s="121"/>
      <c r="S469" s="121"/>
      <c r="T469" s="121"/>
    </row>
    <row r="470" spans="1:20" ht="15.75" customHeight="1" x14ac:dyDescent="0.25">
      <c r="A470" s="121"/>
      <c r="B470" s="121"/>
      <c r="C470" s="121"/>
      <c r="D470" s="121"/>
      <c r="E470" s="121"/>
      <c r="F470" s="121"/>
      <c r="G470" s="121"/>
      <c r="H470" s="121"/>
      <c r="I470" s="121"/>
      <c r="J470" s="121"/>
      <c r="K470" s="121"/>
      <c r="L470" s="121"/>
      <c r="M470" s="121"/>
      <c r="N470" s="121"/>
      <c r="O470" s="121"/>
      <c r="P470" s="121"/>
      <c r="Q470" s="121"/>
      <c r="R470" s="121"/>
      <c r="S470" s="121"/>
      <c r="T470" s="121"/>
    </row>
    <row r="471" spans="1:20" ht="15.75" customHeight="1" x14ac:dyDescent="0.25">
      <c r="A471" s="121"/>
      <c r="B471" s="121"/>
      <c r="C471" s="121"/>
      <c r="D471" s="121"/>
      <c r="E471" s="121"/>
      <c r="F471" s="121"/>
      <c r="G471" s="121"/>
      <c r="H471" s="121"/>
      <c r="I471" s="121"/>
      <c r="J471" s="121"/>
      <c r="K471" s="121"/>
      <c r="L471" s="121"/>
      <c r="M471" s="121"/>
      <c r="N471" s="121"/>
      <c r="O471" s="121"/>
      <c r="P471" s="121"/>
      <c r="Q471" s="121"/>
      <c r="R471" s="121"/>
      <c r="S471" s="121"/>
      <c r="T471" s="121"/>
    </row>
    <row r="472" spans="1:20" ht="15.75" customHeight="1" x14ac:dyDescent="0.25">
      <c r="A472" s="121"/>
      <c r="B472" s="121"/>
      <c r="C472" s="121"/>
      <c r="D472" s="121"/>
      <c r="E472" s="121"/>
      <c r="F472" s="121"/>
      <c r="G472" s="121"/>
      <c r="H472" s="121"/>
      <c r="I472" s="121"/>
      <c r="J472" s="121"/>
      <c r="K472" s="121"/>
      <c r="L472" s="121"/>
      <c r="M472" s="121"/>
      <c r="N472" s="121"/>
      <c r="O472" s="121"/>
      <c r="P472" s="121"/>
      <c r="Q472" s="121"/>
      <c r="R472" s="121"/>
      <c r="S472" s="121"/>
      <c r="T472" s="121"/>
    </row>
    <row r="473" spans="1:20" ht="15.75" customHeight="1" x14ac:dyDescent="0.25">
      <c r="A473" s="121"/>
      <c r="B473" s="121"/>
      <c r="C473" s="121"/>
      <c r="D473" s="121"/>
      <c r="E473" s="121"/>
      <c r="F473" s="121"/>
      <c r="G473" s="121"/>
      <c r="H473" s="121"/>
      <c r="I473" s="121"/>
      <c r="J473" s="121"/>
      <c r="K473" s="121"/>
      <c r="L473" s="121"/>
      <c r="M473" s="121"/>
      <c r="N473" s="121"/>
      <c r="O473" s="121"/>
      <c r="P473" s="121"/>
      <c r="Q473" s="121"/>
      <c r="R473" s="121"/>
      <c r="S473" s="121"/>
      <c r="T473" s="121"/>
    </row>
    <row r="474" spans="1:20" ht="15.75" customHeight="1" x14ac:dyDescent="0.25">
      <c r="A474" s="121"/>
      <c r="B474" s="121"/>
      <c r="C474" s="121"/>
      <c r="D474" s="121"/>
      <c r="E474" s="121"/>
      <c r="F474" s="121"/>
      <c r="G474" s="121"/>
      <c r="H474" s="121"/>
      <c r="I474" s="121"/>
      <c r="J474" s="121"/>
      <c r="K474" s="121"/>
      <c r="L474" s="121"/>
      <c r="M474" s="121"/>
      <c r="N474" s="121"/>
      <c r="O474" s="121"/>
      <c r="P474" s="121"/>
      <c r="Q474" s="121"/>
      <c r="R474" s="121"/>
      <c r="S474" s="121"/>
      <c r="T474" s="121"/>
    </row>
    <row r="475" spans="1:20" ht="15.75" customHeight="1" x14ac:dyDescent="0.25">
      <c r="A475" s="121"/>
      <c r="B475" s="121"/>
      <c r="C475" s="121"/>
      <c r="D475" s="121"/>
      <c r="E475" s="121"/>
      <c r="F475" s="121"/>
      <c r="G475" s="121"/>
      <c r="H475" s="121"/>
      <c r="I475" s="121"/>
      <c r="J475" s="121"/>
      <c r="K475" s="121"/>
      <c r="L475" s="121"/>
      <c r="M475" s="121"/>
      <c r="N475" s="121"/>
      <c r="O475" s="121"/>
      <c r="P475" s="121"/>
      <c r="Q475" s="121"/>
      <c r="R475" s="121"/>
      <c r="S475" s="121"/>
      <c r="T475" s="121"/>
    </row>
    <row r="476" spans="1:20" ht="15.75" customHeight="1" x14ac:dyDescent="0.25">
      <c r="A476" s="121"/>
      <c r="B476" s="121"/>
      <c r="C476" s="121"/>
      <c r="D476" s="121"/>
      <c r="E476" s="121"/>
      <c r="F476" s="121"/>
      <c r="G476" s="121"/>
      <c r="H476" s="121"/>
      <c r="I476" s="121"/>
      <c r="J476" s="121"/>
      <c r="K476" s="121"/>
      <c r="L476" s="121"/>
      <c r="M476" s="121"/>
      <c r="N476" s="121"/>
      <c r="O476" s="121"/>
      <c r="P476" s="121"/>
      <c r="Q476" s="121"/>
      <c r="R476" s="121"/>
      <c r="S476" s="121"/>
      <c r="T476" s="121"/>
    </row>
    <row r="477" spans="1:20" ht="15.75" customHeight="1" x14ac:dyDescent="0.25">
      <c r="A477" s="121"/>
      <c r="B477" s="121"/>
      <c r="C477" s="121"/>
      <c r="D477" s="121"/>
      <c r="E477" s="121"/>
      <c r="F477" s="121"/>
      <c r="G477" s="121"/>
      <c r="H477" s="121"/>
      <c r="I477" s="121"/>
      <c r="J477" s="121"/>
      <c r="K477" s="121"/>
      <c r="L477" s="121"/>
      <c r="M477" s="121"/>
      <c r="N477" s="121"/>
      <c r="O477" s="121"/>
      <c r="P477" s="121"/>
      <c r="Q477" s="121"/>
      <c r="R477" s="121"/>
      <c r="S477" s="121"/>
      <c r="T477" s="121"/>
    </row>
    <row r="478" spans="1:20" ht="15.75" customHeight="1" x14ac:dyDescent="0.25">
      <c r="A478" s="121"/>
      <c r="B478" s="121"/>
      <c r="C478" s="121"/>
      <c r="D478" s="121"/>
      <c r="E478" s="121"/>
      <c r="F478" s="121"/>
      <c r="G478" s="121"/>
      <c r="H478" s="121"/>
      <c r="I478" s="121"/>
      <c r="J478" s="121"/>
      <c r="K478" s="121"/>
      <c r="L478" s="121"/>
      <c r="M478" s="121"/>
      <c r="N478" s="121"/>
      <c r="O478" s="121"/>
      <c r="P478" s="121"/>
      <c r="Q478" s="121"/>
      <c r="R478" s="121"/>
      <c r="S478" s="121"/>
      <c r="T478" s="121"/>
    </row>
    <row r="479" spans="1:20" ht="15.75" customHeight="1" x14ac:dyDescent="0.25">
      <c r="A479" s="121"/>
      <c r="B479" s="121"/>
      <c r="C479" s="121"/>
      <c r="D479" s="121"/>
      <c r="E479" s="121"/>
      <c r="F479" s="121"/>
      <c r="G479" s="121"/>
      <c r="H479" s="121"/>
      <c r="I479" s="121"/>
      <c r="J479" s="121"/>
      <c r="K479" s="121"/>
      <c r="L479" s="121"/>
      <c r="M479" s="121"/>
      <c r="N479" s="121"/>
      <c r="O479" s="121"/>
      <c r="P479" s="121"/>
      <c r="Q479" s="121"/>
      <c r="R479" s="121"/>
      <c r="S479" s="121"/>
      <c r="T479" s="121"/>
    </row>
    <row r="480" spans="1:20" ht="15.75" customHeight="1" x14ac:dyDescent="0.25">
      <c r="A480" s="121"/>
      <c r="B480" s="121"/>
      <c r="C480" s="121"/>
      <c r="D480" s="121"/>
      <c r="E480" s="121"/>
      <c r="F480" s="121"/>
      <c r="G480" s="121"/>
      <c r="H480" s="121"/>
      <c r="I480" s="121"/>
      <c r="J480" s="121"/>
      <c r="K480" s="121"/>
      <c r="L480" s="121"/>
      <c r="M480" s="121"/>
      <c r="N480" s="121"/>
      <c r="O480" s="121"/>
      <c r="P480" s="121"/>
      <c r="Q480" s="121"/>
      <c r="R480" s="121"/>
      <c r="S480" s="121"/>
      <c r="T480" s="121"/>
    </row>
    <row r="481" spans="1:20" ht="15.75" customHeight="1" x14ac:dyDescent="0.25">
      <c r="A481" s="121"/>
      <c r="B481" s="121"/>
      <c r="C481" s="121"/>
      <c r="D481" s="121"/>
      <c r="E481" s="121"/>
      <c r="F481" s="121"/>
      <c r="G481" s="121"/>
      <c r="H481" s="121"/>
      <c r="I481" s="121"/>
      <c r="J481" s="121"/>
      <c r="K481" s="121"/>
      <c r="L481" s="121"/>
      <c r="M481" s="121"/>
      <c r="N481" s="121"/>
      <c r="O481" s="121"/>
      <c r="P481" s="121"/>
      <c r="Q481" s="121"/>
      <c r="R481" s="121"/>
      <c r="S481" s="121"/>
      <c r="T481" s="121"/>
    </row>
    <row r="482" spans="1:20" ht="15.75" customHeight="1" x14ac:dyDescent="0.25">
      <c r="A482" s="121"/>
      <c r="B482" s="121"/>
      <c r="C482" s="121"/>
      <c r="D482" s="121"/>
      <c r="E482" s="121"/>
      <c r="F482" s="121"/>
      <c r="G482" s="121"/>
      <c r="H482" s="121"/>
      <c r="I482" s="121"/>
      <c r="J482" s="121"/>
      <c r="K482" s="121"/>
      <c r="L482" s="121"/>
      <c r="M482" s="121"/>
      <c r="N482" s="121"/>
      <c r="O482" s="121"/>
      <c r="P482" s="121"/>
      <c r="Q482" s="121"/>
      <c r="R482" s="121"/>
      <c r="S482" s="121"/>
      <c r="T482" s="121"/>
    </row>
    <row r="483" spans="1:20" ht="15.75" customHeight="1" x14ac:dyDescent="0.25">
      <c r="A483" s="121"/>
      <c r="B483" s="121"/>
      <c r="C483" s="121"/>
      <c r="D483" s="121"/>
      <c r="E483" s="121"/>
      <c r="F483" s="121"/>
      <c r="G483" s="121"/>
      <c r="H483" s="121"/>
      <c r="I483" s="121"/>
      <c r="J483" s="121"/>
      <c r="K483" s="121"/>
      <c r="L483" s="121"/>
      <c r="M483" s="121"/>
      <c r="N483" s="121"/>
      <c r="O483" s="121"/>
      <c r="P483" s="121"/>
      <c r="Q483" s="121"/>
      <c r="R483" s="121"/>
      <c r="S483" s="121"/>
      <c r="T483" s="121"/>
    </row>
    <row r="484" spans="1:20" ht="15.75" customHeight="1" x14ac:dyDescent="0.25">
      <c r="A484" s="121"/>
      <c r="B484" s="121"/>
      <c r="C484" s="121"/>
      <c r="D484" s="121"/>
      <c r="E484" s="121"/>
      <c r="F484" s="121"/>
      <c r="G484" s="121"/>
      <c r="H484" s="121"/>
      <c r="I484" s="121"/>
      <c r="J484" s="121"/>
      <c r="K484" s="121"/>
      <c r="L484" s="121"/>
      <c r="M484" s="121"/>
      <c r="N484" s="121"/>
      <c r="O484" s="121"/>
      <c r="P484" s="121"/>
      <c r="Q484" s="121"/>
      <c r="R484" s="121"/>
      <c r="S484" s="121"/>
      <c r="T484" s="121"/>
    </row>
    <row r="485" spans="1:20" ht="15.75" customHeight="1" x14ac:dyDescent="0.25">
      <c r="A485" s="121"/>
      <c r="B485" s="121"/>
      <c r="C485" s="121"/>
      <c r="D485" s="121"/>
      <c r="E485" s="121"/>
      <c r="F485" s="121"/>
      <c r="G485" s="121"/>
      <c r="H485" s="121"/>
      <c r="I485" s="121"/>
      <c r="J485" s="121"/>
      <c r="K485" s="121"/>
      <c r="L485" s="121"/>
      <c r="M485" s="121"/>
      <c r="N485" s="121"/>
      <c r="O485" s="121"/>
      <c r="P485" s="121"/>
      <c r="Q485" s="121"/>
      <c r="R485" s="121"/>
      <c r="S485" s="121"/>
      <c r="T485" s="121"/>
    </row>
    <row r="486" spans="1:20" ht="15.75" customHeight="1" x14ac:dyDescent="0.25">
      <c r="A486" s="121"/>
      <c r="B486" s="121"/>
      <c r="C486" s="121"/>
      <c r="D486" s="121"/>
      <c r="E486" s="121"/>
      <c r="F486" s="121"/>
      <c r="G486" s="121"/>
      <c r="H486" s="121"/>
      <c r="I486" s="121"/>
      <c r="J486" s="121"/>
      <c r="K486" s="121"/>
      <c r="L486" s="121"/>
      <c r="M486" s="121"/>
      <c r="N486" s="121"/>
      <c r="O486" s="121"/>
      <c r="P486" s="121"/>
      <c r="Q486" s="121"/>
      <c r="R486" s="121"/>
      <c r="S486" s="121"/>
      <c r="T486" s="121"/>
    </row>
    <row r="487" spans="1:20" ht="15.75" customHeight="1" x14ac:dyDescent="0.25">
      <c r="A487" s="121"/>
      <c r="B487" s="121"/>
      <c r="C487" s="121"/>
      <c r="D487" s="121"/>
      <c r="E487" s="121"/>
      <c r="F487" s="121"/>
      <c r="G487" s="121"/>
      <c r="H487" s="121"/>
      <c r="I487" s="121"/>
      <c r="J487" s="121"/>
      <c r="K487" s="121"/>
      <c r="L487" s="121"/>
      <c r="M487" s="121"/>
      <c r="N487" s="121"/>
      <c r="O487" s="121"/>
      <c r="P487" s="121"/>
      <c r="Q487" s="121"/>
      <c r="R487" s="121"/>
      <c r="S487" s="121"/>
      <c r="T487" s="121"/>
    </row>
    <row r="488" spans="1:20" ht="15.75" customHeight="1" x14ac:dyDescent="0.25">
      <c r="A488" s="121"/>
      <c r="B488" s="121"/>
      <c r="C488" s="121"/>
      <c r="D488" s="121"/>
      <c r="E488" s="121"/>
      <c r="F488" s="121"/>
      <c r="G488" s="121"/>
      <c r="H488" s="121"/>
      <c r="I488" s="121"/>
      <c r="J488" s="121"/>
      <c r="K488" s="121"/>
      <c r="L488" s="121"/>
      <c r="M488" s="121"/>
      <c r="N488" s="121"/>
      <c r="O488" s="121"/>
      <c r="P488" s="121"/>
      <c r="Q488" s="121"/>
      <c r="R488" s="121"/>
      <c r="S488" s="121"/>
      <c r="T488" s="121"/>
    </row>
    <row r="489" spans="1:20" ht="15.75" customHeight="1" x14ac:dyDescent="0.25">
      <c r="A489" s="121"/>
      <c r="B489" s="121"/>
      <c r="C489" s="121"/>
      <c r="D489" s="121"/>
      <c r="E489" s="121"/>
      <c r="F489" s="121"/>
      <c r="G489" s="121"/>
      <c r="H489" s="121"/>
      <c r="I489" s="121"/>
      <c r="J489" s="121"/>
      <c r="K489" s="121"/>
      <c r="L489" s="121"/>
      <c r="M489" s="121"/>
      <c r="N489" s="121"/>
      <c r="O489" s="121"/>
      <c r="P489" s="121"/>
      <c r="Q489" s="121"/>
      <c r="R489" s="121"/>
      <c r="S489" s="121"/>
      <c r="T489" s="121"/>
    </row>
    <row r="490" spans="1:20" ht="15.75" customHeight="1" x14ac:dyDescent="0.25">
      <c r="A490" s="121"/>
      <c r="B490" s="121"/>
      <c r="C490" s="121"/>
      <c r="D490" s="121"/>
      <c r="E490" s="121"/>
      <c r="F490" s="121"/>
      <c r="G490" s="121"/>
      <c r="H490" s="121"/>
      <c r="I490" s="121"/>
      <c r="J490" s="121"/>
      <c r="K490" s="121"/>
      <c r="L490" s="121"/>
      <c r="M490" s="121"/>
      <c r="N490" s="121"/>
      <c r="O490" s="121"/>
      <c r="P490" s="121"/>
      <c r="Q490" s="121"/>
      <c r="R490" s="121"/>
      <c r="S490" s="121"/>
      <c r="T490" s="121"/>
    </row>
    <row r="491" spans="1:20" ht="15.75" customHeight="1" x14ac:dyDescent="0.25">
      <c r="A491" s="121"/>
      <c r="B491" s="121"/>
      <c r="C491" s="121"/>
      <c r="D491" s="121"/>
      <c r="E491" s="121"/>
      <c r="F491" s="121"/>
      <c r="G491" s="121"/>
      <c r="H491" s="121"/>
      <c r="I491" s="121"/>
      <c r="J491" s="121"/>
      <c r="K491" s="121"/>
      <c r="L491" s="121"/>
      <c r="M491" s="121"/>
      <c r="N491" s="121"/>
      <c r="O491" s="121"/>
      <c r="P491" s="121"/>
      <c r="Q491" s="121"/>
      <c r="R491" s="121"/>
      <c r="S491" s="121"/>
      <c r="T491" s="121"/>
    </row>
    <row r="492" spans="1:20" ht="15.75" customHeight="1" x14ac:dyDescent="0.25">
      <c r="A492" s="121"/>
      <c r="B492" s="121"/>
      <c r="C492" s="121"/>
      <c r="D492" s="121"/>
      <c r="E492" s="121"/>
      <c r="F492" s="121"/>
      <c r="G492" s="121"/>
      <c r="H492" s="121"/>
      <c r="I492" s="121"/>
      <c r="J492" s="121"/>
      <c r="K492" s="121"/>
      <c r="L492" s="121"/>
      <c r="M492" s="121"/>
      <c r="N492" s="121"/>
      <c r="O492" s="121"/>
      <c r="P492" s="121"/>
      <c r="Q492" s="121"/>
      <c r="R492" s="121"/>
      <c r="S492" s="121"/>
      <c r="T492" s="121"/>
    </row>
    <row r="493" spans="1:20" ht="15.75" customHeight="1" x14ac:dyDescent="0.25">
      <c r="A493" s="121"/>
      <c r="B493" s="121"/>
      <c r="C493" s="121"/>
      <c r="D493" s="121"/>
      <c r="E493" s="121"/>
      <c r="F493" s="121"/>
      <c r="G493" s="121"/>
      <c r="H493" s="121"/>
      <c r="I493" s="121"/>
      <c r="J493" s="121"/>
      <c r="K493" s="121"/>
      <c r="L493" s="121"/>
      <c r="M493" s="121"/>
      <c r="N493" s="121"/>
      <c r="O493" s="121"/>
      <c r="P493" s="121"/>
      <c r="Q493" s="121"/>
      <c r="R493" s="121"/>
      <c r="S493" s="121"/>
      <c r="T493" s="121"/>
    </row>
    <row r="494" spans="1:20" ht="15.75" customHeight="1" x14ac:dyDescent="0.25">
      <c r="A494" s="121"/>
      <c r="B494" s="121"/>
      <c r="C494" s="121"/>
      <c r="D494" s="121"/>
      <c r="E494" s="121"/>
      <c r="F494" s="121"/>
      <c r="G494" s="121"/>
      <c r="H494" s="121"/>
      <c r="I494" s="121"/>
      <c r="J494" s="121"/>
      <c r="K494" s="121"/>
      <c r="L494" s="121"/>
      <c r="M494" s="121"/>
      <c r="N494" s="121"/>
      <c r="O494" s="121"/>
      <c r="P494" s="121"/>
      <c r="Q494" s="121"/>
      <c r="R494" s="121"/>
      <c r="S494" s="121"/>
      <c r="T494" s="121"/>
    </row>
    <row r="495" spans="1:20" ht="15.75" customHeight="1" x14ac:dyDescent="0.25">
      <c r="A495" s="121"/>
      <c r="B495" s="121"/>
      <c r="C495" s="121"/>
      <c r="D495" s="121"/>
      <c r="E495" s="121"/>
      <c r="F495" s="121"/>
      <c r="G495" s="121"/>
      <c r="H495" s="121"/>
      <c r="I495" s="121"/>
      <c r="J495" s="121"/>
      <c r="K495" s="121"/>
      <c r="L495" s="121"/>
      <c r="M495" s="121"/>
      <c r="N495" s="121"/>
      <c r="O495" s="121"/>
      <c r="P495" s="121"/>
      <c r="Q495" s="121"/>
      <c r="R495" s="121"/>
      <c r="S495" s="121"/>
      <c r="T495" s="121"/>
    </row>
    <row r="496" spans="1:20" ht="15.75" customHeight="1" x14ac:dyDescent="0.25">
      <c r="A496" s="121"/>
      <c r="B496" s="121"/>
      <c r="C496" s="121"/>
      <c r="D496" s="121"/>
      <c r="E496" s="121"/>
      <c r="F496" s="121"/>
      <c r="G496" s="121"/>
      <c r="H496" s="121"/>
      <c r="I496" s="121"/>
      <c r="J496" s="121"/>
      <c r="K496" s="121"/>
      <c r="L496" s="121"/>
      <c r="M496" s="121"/>
      <c r="N496" s="121"/>
      <c r="O496" s="121"/>
      <c r="P496" s="121"/>
      <c r="Q496" s="121"/>
      <c r="R496" s="121"/>
      <c r="S496" s="121"/>
      <c r="T496" s="121"/>
    </row>
    <row r="497" spans="1:20" ht="15.75" customHeight="1" x14ac:dyDescent="0.25">
      <c r="A497" s="121"/>
      <c r="B497" s="121"/>
      <c r="C497" s="121"/>
      <c r="D497" s="121"/>
      <c r="E497" s="121"/>
      <c r="F497" s="121"/>
      <c r="G497" s="121"/>
      <c r="H497" s="121"/>
      <c r="I497" s="121"/>
      <c r="J497" s="121"/>
      <c r="K497" s="121"/>
      <c r="L497" s="121"/>
      <c r="M497" s="121"/>
      <c r="N497" s="121"/>
      <c r="O497" s="121"/>
      <c r="P497" s="121"/>
      <c r="Q497" s="121"/>
      <c r="R497" s="121"/>
      <c r="S497" s="121"/>
      <c r="T497" s="121"/>
    </row>
    <row r="498" spans="1:20" ht="15.75" customHeight="1" x14ac:dyDescent="0.25">
      <c r="A498" s="121"/>
      <c r="B498" s="121"/>
      <c r="C498" s="121"/>
      <c r="D498" s="121"/>
      <c r="E498" s="121"/>
      <c r="F498" s="121"/>
      <c r="G498" s="121"/>
      <c r="H498" s="121"/>
      <c r="I498" s="121"/>
      <c r="J498" s="121"/>
      <c r="K498" s="121"/>
      <c r="L498" s="121"/>
      <c r="M498" s="121"/>
      <c r="N498" s="121"/>
      <c r="O498" s="121"/>
      <c r="P498" s="121"/>
      <c r="Q498" s="121"/>
      <c r="R498" s="121"/>
      <c r="S498" s="121"/>
      <c r="T498" s="121"/>
    </row>
    <row r="499" spans="1:20" ht="15.75" customHeight="1" x14ac:dyDescent="0.25">
      <c r="A499" s="121"/>
      <c r="B499" s="121"/>
      <c r="C499" s="121"/>
      <c r="D499" s="121"/>
      <c r="E499" s="121"/>
      <c r="F499" s="121"/>
      <c r="G499" s="121"/>
      <c r="H499" s="121"/>
      <c r="I499" s="121"/>
      <c r="J499" s="121"/>
      <c r="K499" s="121"/>
      <c r="L499" s="121"/>
      <c r="M499" s="121"/>
      <c r="N499" s="121"/>
      <c r="O499" s="121"/>
      <c r="P499" s="121"/>
      <c r="Q499" s="121"/>
      <c r="R499" s="121"/>
      <c r="S499" s="121"/>
      <c r="T499" s="121"/>
    </row>
    <row r="500" spans="1:20" ht="15.75" customHeight="1" x14ac:dyDescent="0.25">
      <c r="A500" s="121"/>
      <c r="B500" s="121"/>
      <c r="C500" s="121"/>
      <c r="D500" s="121"/>
      <c r="E500" s="121"/>
      <c r="F500" s="121"/>
      <c r="G500" s="121"/>
      <c r="H500" s="121"/>
      <c r="I500" s="121"/>
      <c r="J500" s="121"/>
      <c r="K500" s="121"/>
      <c r="L500" s="121"/>
      <c r="M500" s="121"/>
      <c r="N500" s="121"/>
      <c r="O500" s="121"/>
      <c r="P500" s="121"/>
      <c r="Q500" s="121"/>
      <c r="R500" s="121"/>
      <c r="S500" s="121"/>
      <c r="T500" s="121"/>
    </row>
    <row r="501" spans="1:20" ht="15.75" customHeight="1" x14ac:dyDescent="0.25">
      <c r="A501" s="121"/>
      <c r="B501" s="121"/>
      <c r="C501" s="121"/>
      <c r="D501" s="121"/>
      <c r="E501" s="121"/>
      <c r="F501" s="121"/>
      <c r="G501" s="121"/>
      <c r="H501" s="121"/>
      <c r="I501" s="121"/>
      <c r="J501" s="121"/>
      <c r="K501" s="121"/>
      <c r="L501" s="121"/>
      <c r="M501" s="121"/>
      <c r="N501" s="121"/>
      <c r="O501" s="121"/>
      <c r="P501" s="121"/>
      <c r="Q501" s="121"/>
      <c r="R501" s="121"/>
      <c r="S501" s="121"/>
      <c r="T501" s="121"/>
    </row>
    <row r="502" spans="1:20" ht="15.75" customHeight="1" x14ac:dyDescent="0.25">
      <c r="A502" s="121"/>
      <c r="B502" s="121"/>
      <c r="C502" s="121"/>
      <c r="D502" s="121"/>
      <c r="E502" s="121"/>
      <c r="F502" s="121"/>
      <c r="G502" s="121"/>
      <c r="H502" s="121"/>
      <c r="I502" s="121"/>
      <c r="J502" s="121"/>
      <c r="K502" s="121"/>
      <c r="L502" s="121"/>
      <c r="M502" s="121"/>
      <c r="N502" s="121"/>
      <c r="O502" s="121"/>
      <c r="P502" s="121"/>
      <c r="Q502" s="121"/>
      <c r="R502" s="121"/>
      <c r="S502" s="121"/>
      <c r="T502" s="121"/>
    </row>
    <row r="503" spans="1:20" ht="15.75" customHeight="1" x14ac:dyDescent="0.25">
      <c r="A503" s="121"/>
      <c r="B503" s="121"/>
      <c r="C503" s="121"/>
      <c r="D503" s="121"/>
      <c r="E503" s="121"/>
      <c r="F503" s="121"/>
      <c r="G503" s="121"/>
      <c r="H503" s="121"/>
      <c r="I503" s="121"/>
      <c r="J503" s="121"/>
      <c r="K503" s="121"/>
      <c r="L503" s="121"/>
      <c r="M503" s="121"/>
      <c r="N503" s="121"/>
      <c r="O503" s="121"/>
      <c r="P503" s="121"/>
      <c r="Q503" s="121"/>
      <c r="R503" s="121"/>
      <c r="S503" s="121"/>
      <c r="T503" s="121"/>
    </row>
    <row r="504" spans="1:20" ht="15.75" customHeight="1" x14ac:dyDescent="0.25">
      <c r="A504" s="121"/>
      <c r="B504" s="121"/>
      <c r="C504" s="121"/>
      <c r="D504" s="121"/>
      <c r="E504" s="121"/>
      <c r="F504" s="121"/>
      <c r="G504" s="121"/>
      <c r="H504" s="121"/>
      <c r="I504" s="121"/>
      <c r="J504" s="121"/>
      <c r="K504" s="121"/>
      <c r="L504" s="121"/>
      <c r="M504" s="121"/>
      <c r="N504" s="121"/>
      <c r="O504" s="121"/>
      <c r="P504" s="121"/>
      <c r="Q504" s="121"/>
      <c r="R504" s="121"/>
      <c r="S504" s="121"/>
      <c r="T504" s="121"/>
    </row>
    <row r="505" spans="1:20" ht="15.75" customHeight="1" x14ac:dyDescent="0.25">
      <c r="A505" s="121"/>
      <c r="B505" s="121"/>
      <c r="C505" s="121"/>
      <c r="D505" s="121"/>
      <c r="E505" s="121"/>
      <c r="F505" s="121"/>
      <c r="G505" s="121"/>
      <c r="H505" s="121"/>
      <c r="I505" s="121"/>
      <c r="J505" s="121"/>
      <c r="K505" s="121"/>
      <c r="L505" s="121"/>
      <c r="M505" s="121"/>
      <c r="N505" s="121"/>
      <c r="O505" s="121"/>
      <c r="P505" s="121"/>
      <c r="Q505" s="121"/>
      <c r="R505" s="121"/>
      <c r="S505" s="121"/>
      <c r="T505" s="121"/>
    </row>
    <row r="506" spans="1:20" ht="15.75" customHeight="1" x14ac:dyDescent="0.25">
      <c r="A506" s="121"/>
      <c r="B506" s="121"/>
      <c r="C506" s="121"/>
      <c r="D506" s="121"/>
      <c r="E506" s="121"/>
      <c r="F506" s="121"/>
      <c r="G506" s="121"/>
      <c r="H506" s="121"/>
      <c r="I506" s="121"/>
      <c r="J506" s="121"/>
      <c r="K506" s="121"/>
      <c r="L506" s="121"/>
      <c r="M506" s="121"/>
      <c r="N506" s="121"/>
      <c r="O506" s="121"/>
      <c r="P506" s="121"/>
      <c r="Q506" s="121"/>
      <c r="R506" s="121"/>
      <c r="S506" s="121"/>
      <c r="T506" s="121"/>
    </row>
    <row r="507" spans="1:20" ht="15.75" customHeight="1" x14ac:dyDescent="0.25">
      <c r="A507" s="121"/>
      <c r="B507" s="121"/>
      <c r="C507" s="121"/>
      <c r="D507" s="121"/>
      <c r="E507" s="121"/>
      <c r="F507" s="121"/>
      <c r="G507" s="121"/>
      <c r="H507" s="121"/>
      <c r="I507" s="121"/>
      <c r="J507" s="121"/>
      <c r="K507" s="121"/>
      <c r="L507" s="121"/>
      <c r="M507" s="121"/>
      <c r="N507" s="121"/>
      <c r="O507" s="121"/>
      <c r="P507" s="121"/>
      <c r="Q507" s="121"/>
      <c r="R507" s="121"/>
      <c r="S507" s="121"/>
      <c r="T507" s="121"/>
    </row>
    <row r="508" spans="1:20" ht="15.75" customHeight="1" x14ac:dyDescent="0.25">
      <c r="A508" s="121"/>
      <c r="B508" s="121"/>
      <c r="C508" s="121"/>
      <c r="D508" s="121"/>
      <c r="E508" s="121"/>
      <c r="F508" s="121"/>
      <c r="G508" s="121"/>
      <c r="H508" s="121"/>
      <c r="I508" s="121"/>
      <c r="J508" s="121"/>
      <c r="K508" s="121"/>
      <c r="L508" s="121"/>
      <c r="M508" s="121"/>
      <c r="N508" s="121"/>
      <c r="O508" s="121"/>
      <c r="P508" s="121"/>
      <c r="Q508" s="121"/>
      <c r="R508" s="121"/>
      <c r="S508" s="121"/>
      <c r="T508" s="121"/>
    </row>
    <row r="509" spans="1:20" ht="15.75" customHeight="1" x14ac:dyDescent="0.25">
      <c r="A509" s="121"/>
      <c r="B509" s="121"/>
      <c r="C509" s="121"/>
      <c r="D509" s="121"/>
      <c r="E509" s="121"/>
      <c r="F509" s="121"/>
      <c r="G509" s="121"/>
      <c r="H509" s="121"/>
      <c r="I509" s="121"/>
      <c r="J509" s="121"/>
      <c r="K509" s="121"/>
      <c r="L509" s="121"/>
      <c r="M509" s="121"/>
      <c r="N509" s="121"/>
      <c r="O509" s="121"/>
      <c r="P509" s="121"/>
      <c r="Q509" s="121"/>
      <c r="R509" s="121"/>
      <c r="S509" s="121"/>
      <c r="T509" s="121"/>
    </row>
    <row r="510" spans="1:20" ht="15.75" customHeight="1" x14ac:dyDescent="0.25">
      <c r="A510" s="121"/>
      <c r="B510" s="121"/>
      <c r="C510" s="121"/>
      <c r="D510" s="121"/>
      <c r="E510" s="121"/>
      <c r="F510" s="121"/>
      <c r="G510" s="121"/>
      <c r="H510" s="121"/>
      <c r="I510" s="121"/>
      <c r="J510" s="121"/>
      <c r="K510" s="121"/>
      <c r="L510" s="121"/>
      <c r="M510" s="121"/>
      <c r="N510" s="121"/>
      <c r="O510" s="121"/>
      <c r="P510" s="121"/>
      <c r="Q510" s="121"/>
      <c r="R510" s="121"/>
      <c r="S510" s="121"/>
      <c r="T510" s="121"/>
    </row>
    <row r="511" spans="1:20" ht="15.75" customHeight="1" x14ac:dyDescent="0.25">
      <c r="A511" s="121"/>
      <c r="B511" s="121"/>
      <c r="C511" s="121"/>
      <c r="D511" s="121"/>
      <c r="E511" s="121"/>
      <c r="F511" s="121"/>
      <c r="G511" s="121"/>
      <c r="H511" s="121"/>
      <c r="I511" s="121"/>
      <c r="J511" s="121"/>
      <c r="K511" s="121"/>
      <c r="L511" s="121"/>
      <c r="M511" s="121"/>
      <c r="N511" s="121"/>
      <c r="O511" s="121"/>
      <c r="P511" s="121"/>
      <c r="Q511" s="121"/>
      <c r="R511" s="121"/>
      <c r="S511" s="121"/>
      <c r="T511" s="121"/>
    </row>
    <row r="512" spans="1:20" ht="15.75" customHeight="1" x14ac:dyDescent="0.25">
      <c r="A512" s="121"/>
      <c r="B512" s="121"/>
      <c r="C512" s="121"/>
      <c r="D512" s="121"/>
      <c r="E512" s="121"/>
      <c r="F512" s="121"/>
      <c r="G512" s="121"/>
      <c r="H512" s="121"/>
      <c r="I512" s="121"/>
      <c r="J512" s="121"/>
      <c r="K512" s="121"/>
      <c r="L512" s="121"/>
      <c r="M512" s="121"/>
      <c r="N512" s="121"/>
      <c r="O512" s="121"/>
      <c r="P512" s="121"/>
      <c r="Q512" s="121"/>
      <c r="R512" s="121"/>
      <c r="S512" s="121"/>
      <c r="T512" s="121"/>
    </row>
    <row r="513" spans="1:20" ht="15.75" customHeight="1" x14ac:dyDescent="0.25">
      <c r="A513" s="121"/>
      <c r="B513" s="121"/>
      <c r="C513" s="121"/>
      <c r="D513" s="121"/>
      <c r="E513" s="121"/>
      <c r="F513" s="121"/>
      <c r="G513" s="121"/>
      <c r="H513" s="121"/>
      <c r="I513" s="121"/>
      <c r="J513" s="121"/>
      <c r="K513" s="121"/>
      <c r="L513" s="121"/>
      <c r="M513" s="121"/>
      <c r="N513" s="121"/>
      <c r="O513" s="121"/>
      <c r="P513" s="121"/>
      <c r="Q513" s="121"/>
      <c r="R513" s="121"/>
      <c r="S513" s="121"/>
      <c r="T513" s="121"/>
    </row>
    <row r="514" spans="1:20" ht="15.75" customHeight="1" x14ac:dyDescent="0.25">
      <c r="A514" s="121"/>
      <c r="B514" s="121"/>
      <c r="C514" s="121"/>
      <c r="D514" s="121"/>
      <c r="E514" s="121"/>
      <c r="F514" s="121"/>
      <c r="G514" s="121"/>
      <c r="H514" s="121"/>
      <c r="I514" s="121"/>
      <c r="J514" s="121"/>
      <c r="K514" s="121"/>
      <c r="L514" s="121"/>
      <c r="M514" s="121"/>
      <c r="N514" s="121"/>
      <c r="O514" s="121"/>
      <c r="P514" s="121"/>
      <c r="Q514" s="121"/>
      <c r="R514" s="121"/>
      <c r="S514" s="121"/>
      <c r="T514" s="121"/>
    </row>
    <row r="515" spans="1:20" ht="15.75" customHeight="1" x14ac:dyDescent="0.25">
      <c r="A515" s="121"/>
      <c r="B515" s="121"/>
      <c r="C515" s="121"/>
      <c r="D515" s="121"/>
      <c r="E515" s="121"/>
      <c r="F515" s="121"/>
      <c r="G515" s="121"/>
      <c r="H515" s="121"/>
      <c r="I515" s="121"/>
      <c r="J515" s="121"/>
      <c r="K515" s="121"/>
      <c r="L515" s="121"/>
      <c r="M515" s="121"/>
      <c r="N515" s="121"/>
      <c r="O515" s="121"/>
      <c r="P515" s="121"/>
      <c r="Q515" s="121"/>
      <c r="R515" s="121"/>
      <c r="S515" s="121"/>
      <c r="T515" s="121"/>
    </row>
    <row r="516" spans="1:20" ht="15.75" customHeight="1" x14ac:dyDescent="0.25">
      <c r="A516" s="121"/>
      <c r="B516" s="121"/>
      <c r="C516" s="121"/>
      <c r="D516" s="121"/>
      <c r="E516" s="121"/>
      <c r="F516" s="121"/>
      <c r="G516" s="121"/>
      <c r="H516" s="121"/>
      <c r="I516" s="121"/>
      <c r="J516" s="121"/>
      <c r="K516" s="121"/>
      <c r="L516" s="121"/>
      <c r="M516" s="121"/>
      <c r="N516" s="121"/>
      <c r="O516" s="121"/>
      <c r="P516" s="121"/>
      <c r="Q516" s="121"/>
      <c r="R516" s="121"/>
      <c r="S516" s="121"/>
      <c r="T516" s="121"/>
    </row>
    <row r="517" spans="1:20" ht="15.75" customHeight="1" x14ac:dyDescent="0.25">
      <c r="A517" s="121"/>
      <c r="B517" s="121"/>
      <c r="C517" s="121"/>
      <c r="D517" s="121"/>
      <c r="E517" s="121"/>
      <c r="F517" s="121"/>
      <c r="G517" s="121"/>
      <c r="H517" s="121"/>
      <c r="I517" s="121"/>
      <c r="J517" s="121"/>
      <c r="K517" s="121"/>
      <c r="L517" s="121"/>
      <c r="M517" s="121"/>
      <c r="N517" s="121"/>
      <c r="O517" s="121"/>
      <c r="P517" s="121"/>
      <c r="Q517" s="121"/>
      <c r="R517" s="121"/>
      <c r="S517" s="121"/>
      <c r="T517" s="121"/>
    </row>
    <row r="518" spans="1:20" ht="15.75" customHeight="1" x14ac:dyDescent="0.25">
      <c r="A518" s="121"/>
      <c r="B518" s="121"/>
      <c r="C518" s="121"/>
      <c r="D518" s="121"/>
      <c r="E518" s="121"/>
      <c r="F518" s="121"/>
      <c r="G518" s="121"/>
      <c r="H518" s="121"/>
      <c r="I518" s="121"/>
      <c r="J518" s="121"/>
      <c r="K518" s="121"/>
      <c r="L518" s="121"/>
      <c r="M518" s="121"/>
      <c r="N518" s="121"/>
      <c r="O518" s="121"/>
      <c r="P518" s="121"/>
      <c r="Q518" s="121"/>
      <c r="R518" s="121"/>
      <c r="S518" s="121"/>
      <c r="T518" s="121"/>
    </row>
    <row r="519" spans="1:20" ht="15.75" customHeight="1" x14ac:dyDescent="0.25">
      <c r="A519" s="121"/>
      <c r="B519" s="121"/>
      <c r="C519" s="121"/>
      <c r="D519" s="121"/>
      <c r="E519" s="121"/>
      <c r="F519" s="121"/>
      <c r="G519" s="121"/>
      <c r="H519" s="121"/>
      <c r="I519" s="121"/>
      <c r="J519" s="121"/>
      <c r="K519" s="121"/>
      <c r="L519" s="121"/>
      <c r="M519" s="121"/>
      <c r="N519" s="121"/>
      <c r="O519" s="121"/>
      <c r="P519" s="121"/>
      <c r="Q519" s="121"/>
      <c r="R519" s="121"/>
      <c r="S519" s="121"/>
      <c r="T519" s="121"/>
    </row>
    <row r="520" spans="1:20" ht="15.75" customHeight="1" x14ac:dyDescent="0.25">
      <c r="A520" s="121"/>
      <c r="B520" s="121"/>
      <c r="C520" s="121"/>
      <c r="D520" s="121"/>
      <c r="E520" s="121"/>
      <c r="F520" s="121"/>
      <c r="G520" s="121"/>
      <c r="H520" s="121"/>
      <c r="I520" s="121"/>
      <c r="J520" s="121"/>
      <c r="K520" s="121"/>
      <c r="L520" s="121"/>
      <c r="M520" s="121"/>
      <c r="N520" s="121"/>
      <c r="O520" s="121"/>
      <c r="P520" s="121"/>
      <c r="Q520" s="121"/>
      <c r="R520" s="121"/>
      <c r="S520" s="121"/>
      <c r="T520" s="121"/>
    </row>
    <row r="521" spans="1:20" ht="15.75" customHeight="1" x14ac:dyDescent="0.25">
      <c r="A521" s="121"/>
      <c r="B521" s="121"/>
      <c r="C521" s="121"/>
      <c r="D521" s="121"/>
      <c r="E521" s="121"/>
      <c r="F521" s="121"/>
      <c r="G521" s="121"/>
      <c r="H521" s="121"/>
      <c r="I521" s="121"/>
      <c r="J521" s="121"/>
      <c r="K521" s="121"/>
      <c r="L521" s="121"/>
      <c r="M521" s="121"/>
      <c r="N521" s="121"/>
      <c r="O521" s="121"/>
      <c r="P521" s="121"/>
      <c r="Q521" s="121"/>
      <c r="R521" s="121"/>
      <c r="S521" s="121"/>
      <c r="T521" s="121"/>
    </row>
    <row r="522" spans="1:20" ht="15.75" customHeight="1" x14ac:dyDescent="0.25">
      <c r="A522" s="121"/>
      <c r="B522" s="121"/>
      <c r="C522" s="121"/>
      <c r="D522" s="121"/>
      <c r="E522" s="121"/>
      <c r="F522" s="121"/>
      <c r="G522" s="121"/>
      <c r="H522" s="121"/>
      <c r="I522" s="121"/>
      <c r="J522" s="121"/>
      <c r="K522" s="121"/>
      <c r="L522" s="121"/>
      <c r="M522" s="121"/>
      <c r="N522" s="121"/>
      <c r="O522" s="121"/>
      <c r="P522" s="121"/>
      <c r="Q522" s="121"/>
      <c r="R522" s="121"/>
      <c r="S522" s="121"/>
      <c r="T522" s="121"/>
    </row>
    <row r="523" spans="1:20" ht="15.75" customHeight="1" x14ac:dyDescent="0.25">
      <c r="A523" s="121"/>
      <c r="B523" s="121"/>
      <c r="C523" s="121"/>
      <c r="D523" s="121"/>
      <c r="E523" s="121"/>
      <c r="F523" s="121"/>
      <c r="G523" s="121"/>
      <c r="H523" s="121"/>
      <c r="I523" s="121"/>
      <c r="J523" s="121"/>
      <c r="K523" s="121"/>
      <c r="L523" s="121"/>
      <c r="M523" s="121"/>
      <c r="N523" s="121"/>
      <c r="O523" s="121"/>
      <c r="P523" s="121"/>
      <c r="Q523" s="121"/>
      <c r="R523" s="121"/>
      <c r="S523" s="121"/>
      <c r="T523" s="121"/>
    </row>
    <row r="524" spans="1:20" ht="15.75" customHeight="1" x14ac:dyDescent="0.25">
      <c r="A524" s="121"/>
      <c r="B524" s="121"/>
      <c r="C524" s="121"/>
      <c r="D524" s="121"/>
      <c r="E524" s="121"/>
      <c r="F524" s="121"/>
      <c r="G524" s="121"/>
      <c r="H524" s="121"/>
      <c r="I524" s="121"/>
      <c r="J524" s="121"/>
      <c r="K524" s="121"/>
      <c r="L524" s="121"/>
      <c r="M524" s="121"/>
      <c r="N524" s="121"/>
      <c r="O524" s="121"/>
      <c r="P524" s="121"/>
      <c r="Q524" s="121"/>
      <c r="R524" s="121"/>
      <c r="S524" s="121"/>
      <c r="T524" s="121"/>
    </row>
    <row r="525" spans="1:20" ht="15.75" customHeight="1" x14ac:dyDescent="0.25">
      <c r="A525" s="121"/>
      <c r="B525" s="121"/>
      <c r="C525" s="121"/>
      <c r="D525" s="121"/>
      <c r="E525" s="121"/>
      <c r="F525" s="121"/>
      <c r="G525" s="121"/>
      <c r="H525" s="121"/>
      <c r="I525" s="121"/>
      <c r="J525" s="121"/>
      <c r="K525" s="121"/>
      <c r="L525" s="121"/>
      <c r="M525" s="121"/>
      <c r="N525" s="121"/>
      <c r="O525" s="121"/>
      <c r="P525" s="121"/>
      <c r="Q525" s="121"/>
      <c r="R525" s="121"/>
      <c r="S525" s="121"/>
      <c r="T525" s="121"/>
    </row>
    <row r="526" spans="1:20" ht="15.75" customHeight="1" x14ac:dyDescent="0.25">
      <c r="A526" s="121"/>
      <c r="B526" s="121"/>
      <c r="C526" s="121"/>
      <c r="D526" s="121"/>
      <c r="E526" s="121"/>
      <c r="F526" s="121"/>
      <c r="G526" s="121"/>
      <c r="H526" s="121"/>
      <c r="I526" s="121"/>
      <c r="J526" s="121"/>
      <c r="K526" s="121"/>
      <c r="L526" s="121"/>
      <c r="M526" s="121"/>
      <c r="N526" s="121"/>
      <c r="O526" s="121"/>
      <c r="P526" s="121"/>
      <c r="Q526" s="121"/>
      <c r="R526" s="121"/>
      <c r="S526" s="121"/>
      <c r="T526" s="121"/>
    </row>
    <row r="527" spans="1:20" ht="15.75" customHeight="1" x14ac:dyDescent="0.25">
      <c r="A527" s="121"/>
      <c r="B527" s="121"/>
      <c r="C527" s="121"/>
      <c r="D527" s="121"/>
      <c r="E527" s="121"/>
      <c r="F527" s="121"/>
      <c r="G527" s="121"/>
      <c r="H527" s="121"/>
      <c r="I527" s="121"/>
      <c r="J527" s="121"/>
      <c r="K527" s="121"/>
      <c r="L527" s="121"/>
      <c r="M527" s="121"/>
      <c r="N527" s="121"/>
      <c r="O527" s="121"/>
      <c r="P527" s="121"/>
      <c r="Q527" s="121"/>
      <c r="R527" s="121"/>
      <c r="S527" s="121"/>
      <c r="T527" s="121"/>
    </row>
    <row r="528" spans="1:20" ht="15.75" customHeight="1" x14ac:dyDescent="0.25">
      <c r="A528" s="121"/>
      <c r="B528" s="121"/>
      <c r="C528" s="121"/>
      <c r="D528" s="121"/>
      <c r="E528" s="121"/>
      <c r="F528" s="121"/>
      <c r="G528" s="121"/>
      <c r="H528" s="121"/>
      <c r="I528" s="121"/>
      <c r="J528" s="121"/>
      <c r="K528" s="121"/>
      <c r="L528" s="121"/>
      <c r="M528" s="121"/>
      <c r="N528" s="121"/>
      <c r="O528" s="121"/>
      <c r="P528" s="121"/>
      <c r="Q528" s="121"/>
      <c r="R528" s="121"/>
      <c r="S528" s="121"/>
      <c r="T528" s="121"/>
    </row>
    <row r="529" spans="1:20" ht="15.75" customHeight="1" x14ac:dyDescent="0.25">
      <c r="A529" s="121"/>
      <c r="B529" s="121"/>
      <c r="C529" s="121"/>
      <c r="D529" s="121"/>
      <c r="E529" s="121"/>
      <c r="F529" s="121"/>
      <c r="G529" s="121"/>
      <c r="H529" s="121"/>
      <c r="I529" s="121"/>
      <c r="J529" s="121"/>
      <c r="K529" s="121"/>
      <c r="L529" s="121"/>
      <c r="M529" s="121"/>
      <c r="N529" s="121"/>
      <c r="O529" s="121"/>
      <c r="P529" s="121"/>
      <c r="Q529" s="121"/>
      <c r="R529" s="121"/>
      <c r="S529" s="121"/>
      <c r="T529" s="121"/>
    </row>
    <row r="530" spans="1:20" ht="15.75" customHeight="1" x14ac:dyDescent="0.25">
      <c r="A530" s="121"/>
      <c r="B530" s="121"/>
      <c r="C530" s="121"/>
      <c r="D530" s="121"/>
      <c r="E530" s="121"/>
      <c r="F530" s="121"/>
      <c r="G530" s="121"/>
      <c r="H530" s="121"/>
      <c r="I530" s="121"/>
      <c r="J530" s="121"/>
      <c r="K530" s="121"/>
      <c r="L530" s="121"/>
      <c r="M530" s="121"/>
      <c r="N530" s="121"/>
      <c r="O530" s="121"/>
      <c r="P530" s="121"/>
      <c r="Q530" s="121"/>
      <c r="R530" s="121"/>
      <c r="S530" s="121"/>
      <c r="T530" s="121"/>
    </row>
    <row r="531" spans="1:20" ht="15.75" customHeight="1" x14ac:dyDescent="0.25">
      <c r="A531" s="121"/>
      <c r="B531" s="121"/>
      <c r="C531" s="121"/>
      <c r="D531" s="121"/>
      <c r="E531" s="121"/>
      <c r="F531" s="121"/>
      <c r="G531" s="121"/>
      <c r="H531" s="121"/>
      <c r="I531" s="121"/>
      <c r="J531" s="121"/>
      <c r="K531" s="121"/>
      <c r="L531" s="121"/>
      <c r="M531" s="121"/>
      <c r="N531" s="121"/>
      <c r="O531" s="121"/>
      <c r="P531" s="121"/>
      <c r="Q531" s="121"/>
      <c r="R531" s="121"/>
      <c r="S531" s="121"/>
      <c r="T531" s="121"/>
    </row>
    <row r="532" spans="1:20" ht="15.75" customHeight="1" x14ac:dyDescent="0.25">
      <c r="A532" s="121"/>
      <c r="B532" s="121"/>
      <c r="C532" s="121"/>
      <c r="D532" s="121"/>
      <c r="E532" s="121"/>
      <c r="F532" s="121"/>
      <c r="G532" s="121"/>
      <c r="H532" s="121"/>
      <c r="I532" s="121"/>
      <c r="J532" s="121"/>
      <c r="K532" s="121"/>
      <c r="L532" s="121"/>
      <c r="M532" s="121"/>
      <c r="N532" s="121"/>
      <c r="O532" s="121"/>
      <c r="P532" s="121"/>
      <c r="Q532" s="121"/>
      <c r="R532" s="121"/>
      <c r="S532" s="121"/>
      <c r="T532" s="121"/>
    </row>
    <row r="533" spans="1:20" ht="15.75" customHeight="1" x14ac:dyDescent="0.25">
      <c r="A533" s="121"/>
      <c r="B533" s="121"/>
      <c r="C533" s="121"/>
      <c r="D533" s="121"/>
      <c r="E533" s="121"/>
      <c r="F533" s="121"/>
      <c r="G533" s="121"/>
      <c r="H533" s="121"/>
      <c r="I533" s="121"/>
      <c r="J533" s="121"/>
      <c r="K533" s="121"/>
      <c r="L533" s="121"/>
      <c r="M533" s="121"/>
      <c r="N533" s="121"/>
      <c r="O533" s="121"/>
      <c r="P533" s="121"/>
      <c r="Q533" s="121"/>
      <c r="R533" s="121"/>
      <c r="S533" s="121"/>
      <c r="T533" s="121"/>
    </row>
    <row r="534" spans="1:20" ht="15.75" customHeight="1" x14ac:dyDescent="0.25">
      <c r="A534" s="121"/>
      <c r="B534" s="121"/>
      <c r="C534" s="121"/>
      <c r="D534" s="121"/>
      <c r="E534" s="121"/>
      <c r="F534" s="121"/>
      <c r="G534" s="121"/>
      <c r="H534" s="121"/>
      <c r="I534" s="121"/>
      <c r="J534" s="121"/>
      <c r="K534" s="121"/>
      <c r="L534" s="121"/>
      <c r="M534" s="121"/>
      <c r="N534" s="121"/>
      <c r="O534" s="121"/>
      <c r="P534" s="121"/>
      <c r="Q534" s="121"/>
      <c r="R534" s="121"/>
      <c r="S534" s="121"/>
      <c r="T534" s="121"/>
    </row>
    <row r="535" spans="1:20" ht="15.75" customHeight="1" x14ac:dyDescent="0.25">
      <c r="A535" s="121"/>
      <c r="B535" s="121"/>
      <c r="C535" s="121"/>
      <c r="D535" s="121"/>
      <c r="E535" s="121"/>
      <c r="F535" s="121"/>
      <c r="G535" s="121"/>
      <c r="H535" s="121"/>
      <c r="I535" s="121"/>
      <c r="J535" s="121"/>
      <c r="K535" s="121"/>
      <c r="L535" s="121"/>
      <c r="M535" s="121"/>
      <c r="N535" s="121"/>
      <c r="O535" s="121"/>
      <c r="P535" s="121"/>
      <c r="Q535" s="121"/>
      <c r="R535" s="121"/>
      <c r="S535" s="121"/>
      <c r="T535" s="121"/>
    </row>
    <row r="536" spans="1:20" ht="15.75" customHeight="1" x14ac:dyDescent="0.25">
      <c r="A536" s="121"/>
      <c r="B536" s="121"/>
      <c r="C536" s="121"/>
      <c r="D536" s="121"/>
      <c r="E536" s="121"/>
      <c r="F536" s="121"/>
      <c r="G536" s="121"/>
      <c r="H536" s="121"/>
      <c r="I536" s="121"/>
      <c r="J536" s="121"/>
      <c r="K536" s="121"/>
      <c r="L536" s="121"/>
      <c r="M536" s="121"/>
      <c r="N536" s="121"/>
      <c r="O536" s="121"/>
      <c r="P536" s="121"/>
      <c r="Q536" s="121"/>
      <c r="R536" s="121"/>
      <c r="S536" s="121"/>
      <c r="T536" s="121"/>
    </row>
    <row r="537" spans="1:20" ht="15.75" customHeight="1" x14ac:dyDescent="0.25">
      <c r="A537" s="121"/>
      <c r="B537" s="121"/>
      <c r="C537" s="121"/>
      <c r="D537" s="121"/>
      <c r="E537" s="121"/>
      <c r="F537" s="121"/>
      <c r="G537" s="121"/>
      <c r="H537" s="121"/>
      <c r="I537" s="121"/>
      <c r="J537" s="121"/>
      <c r="K537" s="121"/>
      <c r="L537" s="121"/>
      <c r="M537" s="121"/>
      <c r="N537" s="121"/>
      <c r="O537" s="121"/>
      <c r="P537" s="121"/>
      <c r="Q537" s="121"/>
      <c r="R537" s="121"/>
      <c r="S537" s="121"/>
      <c r="T537" s="121"/>
    </row>
    <row r="538" spans="1:20" ht="15.75" customHeight="1" x14ac:dyDescent="0.25">
      <c r="A538" s="121"/>
      <c r="B538" s="121"/>
      <c r="C538" s="121"/>
      <c r="D538" s="121"/>
      <c r="E538" s="121"/>
      <c r="F538" s="121"/>
      <c r="G538" s="121"/>
      <c r="H538" s="121"/>
      <c r="I538" s="121"/>
      <c r="J538" s="121"/>
      <c r="K538" s="121"/>
      <c r="L538" s="121"/>
      <c r="M538" s="121"/>
      <c r="N538" s="121"/>
      <c r="O538" s="121"/>
      <c r="P538" s="121"/>
      <c r="Q538" s="121"/>
      <c r="R538" s="121"/>
      <c r="S538" s="121"/>
      <c r="T538" s="121"/>
    </row>
    <row r="539" spans="1:20" ht="15.75" customHeight="1" x14ac:dyDescent="0.25">
      <c r="A539" s="121"/>
      <c r="B539" s="121"/>
      <c r="C539" s="121"/>
      <c r="D539" s="121"/>
      <c r="E539" s="121"/>
      <c r="F539" s="121"/>
      <c r="G539" s="121"/>
      <c r="H539" s="121"/>
      <c r="I539" s="121"/>
      <c r="J539" s="121"/>
      <c r="K539" s="121"/>
      <c r="L539" s="121"/>
      <c r="M539" s="121"/>
      <c r="N539" s="121"/>
      <c r="O539" s="121"/>
      <c r="P539" s="121"/>
      <c r="Q539" s="121"/>
      <c r="R539" s="121"/>
      <c r="S539" s="121"/>
      <c r="T539" s="121"/>
    </row>
    <row r="540" spans="1:20" ht="15.75" customHeight="1" x14ac:dyDescent="0.25">
      <c r="A540" s="121"/>
      <c r="B540" s="121"/>
      <c r="C540" s="121"/>
      <c r="D540" s="121"/>
      <c r="E540" s="121"/>
      <c r="F540" s="121"/>
      <c r="G540" s="121"/>
      <c r="H540" s="121"/>
      <c r="I540" s="121"/>
      <c r="J540" s="121"/>
      <c r="K540" s="121"/>
      <c r="L540" s="121"/>
      <c r="M540" s="121"/>
      <c r="N540" s="121"/>
      <c r="O540" s="121"/>
      <c r="P540" s="121"/>
      <c r="Q540" s="121"/>
      <c r="R540" s="121"/>
      <c r="S540" s="121"/>
      <c r="T540" s="121"/>
    </row>
    <row r="541" spans="1:20" ht="15.75" customHeight="1" x14ac:dyDescent="0.25">
      <c r="A541" s="121"/>
      <c r="B541" s="121"/>
      <c r="C541" s="121"/>
      <c r="D541" s="121"/>
      <c r="E541" s="121"/>
      <c r="F541" s="121"/>
      <c r="G541" s="121"/>
      <c r="H541" s="121"/>
      <c r="I541" s="121"/>
      <c r="J541" s="121"/>
      <c r="K541" s="121"/>
      <c r="L541" s="121"/>
      <c r="M541" s="121"/>
      <c r="N541" s="121"/>
      <c r="O541" s="121"/>
      <c r="P541" s="121"/>
      <c r="Q541" s="121"/>
      <c r="R541" s="121"/>
      <c r="S541" s="121"/>
      <c r="T541" s="121"/>
    </row>
    <row r="542" spans="1:20" ht="15.75" customHeight="1" x14ac:dyDescent="0.25">
      <c r="A542" s="121"/>
      <c r="B542" s="121"/>
      <c r="C542" s="121"/>
      <c r="D542" s="121"/>
      <c r="E542" s="121"/>
      <c r="F542" s="121"/>
      <c r="G542" s="121"/>
      <c r="H542" s="121"/>
      <c r="I542" s="121"/>
      <c r="J542" s="121"/>
      <c r="K542" s="121"/>
      <c r="L542" s="121"/>
      <c r="M542" s="121"/>
      <c r="N542" s="121"/>
      <c r="O542" s="121"/>
      <c r="P542" s="121"/>
      <c r="Q542" s="121"/>
      <c r="R542" s="121"/>
      <c r="S542" s="121"/>
      <c r="T542" s="121"/>
    </row>
    <row r="543" spans="1:20" ht="15.75" customHeight="1" x14ac:dyDescent="0.25">
      <c r="A543" s="121"/>
      <c r="B543" s="121"/>
      <c r="C543" s="121"/>
      <c r="D543" s="121"/>
      <c r="E543" s="121"/>
      <c r="F543" s="121"/>
      <c r="G543" s="121"/>
      <c r="H543" s="121"/>
      <c r="I543" s="121"/>
      <c r="J543" s="121"/>
      <c r="K543" s="121"/>
      <c r="L543" s="121"/>
      <c r="M543" s="121"/>
      <c r="N543" s="121"/>
      <c r="O543" s="121"/>
      <c r="P543" s="121"/>
      <c r="Q543" s="121"/>
      <c r="R543" s="121"/>
      <c r="S543" s="121"/>
      <c r="T543" s="121"/>
    </row>
    <row r="544" spans="1:20" ht="15.75" customHeight="1" x14ac:dyDescent="0.25">
      <c r="A544" s="121"/>
      <c r="B544" s="121"/>
      <c r="C544" s="121"/>
      <c r="D544" s="121"/>
      <c r="E544" s="121"/>
      <c r="F544" s="121"/>
      <c r="G544" s="121"/>
      <c r="H544" s="121"/>
      <c r="I544" s="121"/>
      <c r="J544" s="121"/>
      <c r="K544" s="121"/>
      <c r="L544" s="121"/>
      <c r="M544" s="121"/>
      <c r="N544" s="121"/>
      <c r="O544" s="121"/>
      <c r="P544" s="121"/>
      <c r="Q544" s="121"/>
      <c r="R544" s="121"/>
      <c r="S544" s="121"/>
      <c r="T544" s="121"/>
    </row>
    <row r="545" spans="1:20" ht="15.75" customHeight="1" x14ac:dyDescent="0.25">
      <c r="A545" s="121"/>
      <c r="B545" s="121"/>
      <c r="C545" s="121"/>
      <c r="D545" s="121"/>
      <c r="E545" s="121"/>
      <c r="F545" s="121"/>
      <c r="G545" s="121"/>
      <c r="H545" s="121"/>
      <c r="I545" s="121"/>
      <c r="J545" s="121"/>
      <c r="K545" s="121"/>
      <c r="L545" s="121"/>
      <c r="M545" s="121"/>
      <c r="N545" s="121"/>
      <c r="O545" s="121"/>
      <c r="P545" s="121"/>
      <c r="Q545" s="121"/>
      <c r="R545" s="121"/>
      <c r="S545" s="121"/>
      <c r="T545" s="121"/>
    </row>
    <row r="546" spans="1:20" ht="15.75" customHeight="1" x14ac:dyDescent="0.25">
      <c r="A546" s="121"/>
      <c r="B546" s="121"/>
      <c r="C546" s="121"/>
      <c r="D546" s="121"/>
      <c r="E546" s="121"/>
      <c r="F546" s="121"/>
      <c r="G546" s="121"/>
      <c r="H546" s="121"/>
      <c r="I546" s="121"/>
      <c r="J546" s="121"/>
      <c r="K546" s="121"/>
      <c r="L546" s="121"/>
      <c r="M546" s="121"/>
      <c r="N546" s="121"/>
      <c r="O546" s="121"/>
      <c r="P546" s="121"/>
      <c r="Q546" s="121"/>
      <c r="R546" s="121"/>
      <c r="S546" s="121"/>
      <c r="T546" s="121"/>
    </row>
    <row r="547" spans="1:20" ht="15.75" customHeight="1" x14ac:dyDescent="0.25">
      <c r="A547" s="121"/>
      <c r="B547" s="121"/>
      <c r="C547" s="121"/>
      <c r="D547" s="121"/>
      <c r="E547" s="121"/>
      <c r="F547" s="121"/>
      <c r="G547" s="121"/>
      <c r="H547" s="121"/>
      <c r="I547" s="121"/>
      <c r="J547" s="121"/>
      <c r="K547" s="121"/>
      <c r="L547" s="121"/>
      <c r="M547" s="121"/>
      <c r="N547" s="121"/>
      <c r="O547" s="121"/>
      <c r="P547" s="121"/>
      <c r="Q547" s="121"/>
      <c r="R547" s="121"/>
      <c r="S547" s="121"/>
      <c r="T547" s="121"/>
    </row>
    <row r="548" spans="1:20" ht="15.75" customHeight="1" x14ac:dyDescent="0.25">
      <c r="A548" s="121"/>
      <c r="B548" s="121"/>
      <c r="C548" s="121"/>
      <c r="D548" s="121"/>
      <c r="E548" s="121"/>
      <c r="F548" s="121"/>
      <c r="G548" s="121"/>
      <c r="H548" s="121"/>
      <c r="I548" s="121"/>
      <c r="J548" s="121"/>
      <c r="K548" s="121"/>
      <c r="L548" s="121"/>
      <c r="M548" s="121"/>
      <c r="N548" s="121"/>
      <c r="O548" s="121"/>
      <c r="P548" s="121"/>
      <c r="Q548" s="121"/>
      <c r="R548" s="121"/>
      <c r="S548" s="121"/>
      <c r="T548" s="121"/>
    </row>
    <row r="549" spans="1:20" ht="15.75" customHeight="1" x14ac:dyDescent="0.25">
      <c r="A549" s="121"/>
      <c r="B549" s="121"/>
      <c r="C549" s="121"/>
      <c r="D549" s="121"/>
      <c r="E549" s="121"/>
      <c r="F549" s="121"/>
      <c r="G549" s="121"/>
      <c r="H549" s="121"/>
      <c r="I549" s="121"/>
      <c r="J549" s="121"/>
      <c r="K549" s="121"/>
      <c r="L549" s="121"/>
      <c r="M549" s="121"/>
      <c r="N549" s="121"/>
      <c r="O549" s="121"/>
      <c r="P549" s="121"/>
      <c r="Q549" s="121"/>
      <c r="R549" s="121"/>
      <c r="S549" s="121"/>
      <c r="T549" s="121"/>
    </row>
    <row r="550" spans="1:20" ht="15.75" customHeight="1" x14ac:dyDescent="0.25">
      <c r="A550" s="121"/>
      <c r="B550" s="121"/>
      <c r="C550" s="121"/>
      <c r="D550" s="121"/>
      <c r="E550" s="121"/>
      <c r="F550" s="121"/>
      <c r="G550" s="121"/>
      <c r="H550" s="121"/>
      <c r="I550" s="121"/>
      <c r="J550" s="121"/>
      <c r="K550" s="121"/>
      <c r="L550" s="121"/>
      <c r="M550" s="121"/>
      <c r="N550" s="121"/>
      <c r="O550" s="121"/>
      <c r="P550" s="121"/>
      <c r="Q550" s="121"/>
      <c r="R550" s="121"/>
      <c r="S550" s="121"/>
      <c r="T550" s="121"/>
    </row>
    <row r="551" spans="1:20" ht="15.75" customHeight="1" x14ac:dyDescent="0.25">
      <c r="A551" s="121"/>
      <c r="B551" s="121"/>
      <c r="C551" s="121"/>
      <c r="D551" s="121"/>
      <c r="E551" s="121"/>
      <c r="F551" s="121"/>
      <c r="G551" s="121"/>
      <c r="H551" s="121"/>
      <c r="I551" s="121"/>
      <c r="J551" s="121"/>
      <c r="K551" s="121"/>
      <c r="L551" s="121"/>
      <c r="M551" s="121"/>
      <c r="N551" s="121"/>
      <c r="O551" s="121"/>
      <c r="P551" s="121"/>
      <c r="Q551" s="121"/>
      <c r="R551" s="121"/>
      <c r="S551" s="121"/>
      <c r="T551" s="121"/>
    </row>
    <row r="552" spans="1:20" ht="15.75" customHeight="1" x14ac:dyDescent="0.25">
      <c r="A552" s="121"/>
      <c r="B552" s="121"/>
      <c r="C552" s="121"/>
      <c r="D552" s="121"/>
      <c r="E552" s="121"/>
      <c r="F552" s="121"/>
      <c r="G552" s="121"/>
      <c r="H552" s="121"/>
      <c r="I552" s="121"/>
      <c r="J552" s="121"/>
      <c r="K552" s="121"/>
      <c r="L552" s="121"/>
      <c r="M552" s="121"/>
      <c r="N552" s="121"/>
      <c r="O552" s="121"/>
      <c r="P552" s="121"/>
      <c r="Q552" s="121"/>
      <c r="R552" s="121"/>
      <c r="S552" s="121"/>
      <c r="T552" s="121"/>
    </row>
    <row r="553" spans="1:20" ht="15.75" customHeight="1" x14ac:dyDescent="0.25">
      <c r="A553" s="121"/>
      <c r="B553" s="121"/>
      <c r="C553" s="121"/>
      <c r="D553" s="121"/>
      <c r="E553" s="121"/>
      <c r="F553" s="121"/>
      <c r="G553" s="121"/>
      <c r="H553" s="121"/>
      <c r="I553" s="121"/>
      <c r="J553" s="121"/>
      <c r="K553" s="121"/>
      <c r="L553" s="121"/>
      <c r="M553" s="121"/>
      <c r="N553" s="121"/>
      <c r="O553" s="121"/>
      <c r="P553" s="121"/>
      <c r="Q553" s="121"/>
      <c r="R553" s="121"/>
      <c r="S553" s="121"/>
      <c r="T553" s="121"/>
    </row>
    <row r="554" spans="1:20" ht="15.75" customHeight="1" x14ac:dyDescent="0.25">
      <c r="A554" s="121"/>
      <c r="B554" s="121"/>
      <c r="C554" s="121"/>
      <c r="D554" s="121"/>
      <c r="E554" s="121"/>
      <c r="F554" s="121"/>
      <c r="G554" s="121"/>
      <c r="H554" s="121"/>
      <c r="I554" s="121"/>
      <c r="J554" s="121"/>
      <c r="K554" s="121"/>
      <c r="L554" s="121"/>
      <c r="M554" s="121"/>
      <c r="N554" s="121"/>
      <c r="O554" s="121"/>
      <c r="P554" s="121"/>
      <c r="Q554" s="121"/>
      <c r="R554" s="121"/>
      <c r="S554" s="121"/>
      <c r="T554" s="121"/>
    </row>
    <row r="555" spans="1:20" ht="15.75" customHeight="1" x14ac:dyDescent="0.25">
      <c r="A555" s="121"/>
      <c r="B555" s="121"/>
      <c r="C555" s="121"/>
      <c r="D555" s="121"/>
      <c r="E555" s="121"/>
      <c r="F555" s="121"/>
      <c r="G555" s="121"/>
      <c r="H555" s="121"/>
      <c r="I555" s="121"/>
      <c r="J555" s="121"/>
      <c r="K555" s="121"/>
      <c r="L555" s="121"/>
      <c r="M555" s="121"/>
      <c r="N555" s="121"/>
      <c r="O555" s="121"/>
      <c r="P555" s="121"/>
      <c r="Q555" s="121"/>
      <c r="R555" s="121"/>
      <c r="S555" s="121"/>
      <c r="T555" s="121"/>
    </row>
    <row r="556" spans="1:20" ht="15.75" customHeight="1" x14ac:dyDescent="0.25">
      <c r="A556" s="121"/>
      <c r="B556" s="121"/>
      <c r="C556" s="121"/>
      <c r="D556" s="121"/>
      <c r="E556" s="121"/>
      <c r="F556" s="121"/>
      <c r="G556" s="121"/>
      <c r="H556" s="121"/>
      <c r="I556" s="121"/>
      <c r="J556" s="121"/>
      <c r="K556" s="121"/>
      <c r="L556" s="121"/>
      <c r="M556" s="121"/>
      <c r="N556" s="121"/>
      <c r="O556" s="121"/>
      <c r="P556" s="121"/>
      <c r="Q556" s="121"/>
      <c r="R556" s="121"/>
      <c r="S556" s="121"/>
      <c r="T556" s="121"/>
    </row>
    <row r="557" spans="1:20" ht="15.75" customHeight="1" x14ac:dyDescent="0.25">
      <c r="A557" s="121"/>
      <c r="B557" s="121"/>
      <c r="C557" s="121"/>
      <c r="D557" s="121"/>
      <c r="E557" s="121"/>
      <c r="F557" s="121"/>
      <c r="G557" s="121"/>
      <c r="H557" s="121"/>
      <c r="I557" s="121"/>
      <c r="J557" s="121"/>
      <c r="K557" s="121"/>
      <c r="L557" s="121"/>
      <c r="M557" s="121"/>
      <c r="N557" s="121"/>
      <c r="O557" s="121"/>
      <c r="P557" s="121"/>
      <c r="Q557" s="121"/>
      <c r="R557" s="121"/>
      <c r="S557" s="121"/>
      <c r="T557" s="121"/>
    </row>
    <row r="558" spans="1:20" ht="15.75" customHeight="1" x14ac:dyDescent="0.25">
      <c r="A558" s="121"/>
      <c r="B558" s="121"/>
      <c r="C558" s="121"/>
      <c r="D558" s="121"/>
      <c r="E558" s="121"/>
      <c r="F558" s="121"/>
      <c r="G558" s="121"/>
      <c r="H558" s="121"/>
      <c r="I558" s="121"/>
      <c r="J558" s="121"/>
      <c r="K558" s="121"/>
      <c r="L558" s="121"/>
      <c r="M558" s="121"/>
      <c r="N558" s="121"/>
      <c r="O558" s="121"/>
      <c r="P558" s="121"/>
      <c r="Q558" s="121"/>
      <c r="R558" s="121"/>
      <c r="S558" s="121"/>
      <c r="T558" s="121"/>
    </row>
    <row r="559" spans="1:20" ht="15.75" customHeight="1" x14ac:dyDescent="0.25">
      <c r="A559" s="121"/>
      <c r="B559" s="121"/>
      <c r="C559" s="121"/>
      <c r="D559" s="121"/>
      <c r="E559" s="121"/>
      <c r="F559" s="121"/>
      <c r="G559" s="121"/>
      <c r="H559" s="121"/>
      <c r="I559" s="121"/>
      <c r="J559" s="121"/>
      <c r="K559" s="121"/>
      <c r="L559" s="121"/>
      <c r="M559" s="121"/>
      <c r="N559" s="121"/>
      <c r="O559" s="121"/>
      <c r="P559" s="121"/>
      <c r="Q559" s="121"/>
      <c r="R559" s="121"/>
      <c r="S559" s="121"/>
      <c r="T559" s="121"/>
    </row>
    <row r="560" spans="1:20" ht="15.75" customHeight="1" x14ac:dyDescent="0.25">
      <c r="A560" s="121"/>
      <c r="B560" s="121"/>
      <c r="C560" s="121"/>
      <c r="D560" s="121"/>
      <c r="E560" s="121"/>
      <c r="F560" s="121"/>
      <c r="G560" s="121"/>
      <c r="H560" s="121"/>
      <c r="I560" s="121"/>
      <c r="J560" s="121"/>
      <c r="K560" s="121"/>
      <c r="L560" s="121"/>
      <c r="M560" s="121"/>
      <c r="N560" s="121"/>
      <c r="O560" s="121"/>
      <c r="P560" s="121"/>
      <c r="Q560" s="121"/>
      <c r="R560" s="121"/>
      <c r="S560" s="121"/>
      <c r="T560" s="121"/>
    </row>
    <row r="561" spans="1:20" ht="15.75" customHeight="1" x14ac:dyDescent="0.25">
      <c r="A561" s="121"/>
      <c r="B561" s="121"/>
      <c r="C561" s="121"/>
      <c r="D561" s="121"/>
      <c r="E561" s="121"/>
      <c r="F561" s="121"/>
      <c r="G561" s="121"/>
      <c r="H561" s="121"/>
      <c r="I561" s="121"/>
      <c r="J561" s="121"/>
      <c r="K561" s="121"/>
      <c r="L561" s="121"/>
      <c r="M561" s="121"/>
      <c r="N561" s="121"/>
      <c r="O561" s="121"/>
      <c r="P561" s="121"/>
      <c r="Q561" s="121"/>
      <c r="R561" s="121"/>
      <c r="S561" s="121"/>
      <c r="T561" s="121"/>
    </row>
    <row r="562" spans="1:20" ht="15.75" customHeight="1" x14ac:dyDescent="0.25">
      <c r="A562" s="121"/>
      <c r="B562" s="121"/>
      <c r="C562" s="121"/>
      <c r="D562" s="121"/>
      <c r="E562" s="121"/>
      <c r="F562" s="121"/>
      <c r="G562" s="121"/>
      <c r="H562" s="121"/>
      <c r="I562" s="121"/>
      <c r="J562" s="121"/>
      <c r="K562" s="121"/>
      <c r="L562" s="121"/>
      <c r="M562" s="121"/>
      <c r="N562" s="121"/>
      <c r="O562" s="121"/>
      <c r="P562" s="121"/>
      <c r="Q562" s="121"/>
      <c r="R562" s="121"/>
      <c r="S562" s="121"/>
      <c r="T562" s="121"/>
    </row>
    <row r="563" spans="1:20" ht="15.75" customHeight="1" x14ac:dyDescent="0.25">
      <c r="A563" s="121"/>
      <c r="B563" s="121"/>
      <c r="C563" s="121"/>
      <c r="D563" s="121"/>
      <c r="E563" s="121"/>
      <c r="F563" s="121"/>
      <c r="G563" s="121"/>
      <c r="H563" s="121"/>
      <c r="I563" s="121"/>
      <c r="J563" s="121"/>
      <c r="K563" s="121"/>
      <c r="L563" s="121"/>
      <c r="M563" s="121"/>
      <c r="N563" s="121"/>
      <c r="O563" s="121"/>
      <c r="P563" s="121"/>
      <c r="Q563" s="121"/>
      <c r="R563" s="121"/>
      <c r="S563" s="121"/>
      <c r="T563" s="121"/>
    </row>
    <row r="564" spans="1:20" ht="15.75" customHeight="1" x14ac:dyDescent="0.25">
      <c r="A564" s="121"/>
      <c r="B564" s="121"/>
      <c r="C564" s="121"/>
      <c r="D564" s="121"/>
      <c r="E564" s="121"/>
      <c r="F564" s="121"/>
      <c r="G564" s="121"/>
      <c r="H564" s="121"/>
      <c r="I564" s="121"/>
      <c r="J564" s="121"/>
      <c r="K564" s="121"/>
      <c r="L564" s="121"/>
      <c r="M564" s="121"/>
      <c r="N564" s="121"/>
      <c r="O564" s="121"/>
      <c r="P564" s="121"/>
      <c r="Q564" s="121"/>
      <c r="R564" s="121"/>
      <c r="S564" s="121"/>
      <c r="T564" s="121"/>
    </row>
    <row r="565" spans="1:20" ht="15.75" customHeight="1" x14ac:dyDescent="0.25">
      <c r="A565" s="121"/>
      <c r="B565" s="121"/>
      <c r="C565" s="121"/>
      <c r="D565" s="121"/>
      <c r="E565" s="121"/>
      <c r="F565" s="121"/>
      <c r="G565" s="121"/>
      <c r="H565" s="121"/>
      <c r="I565" s="121"/>
      <c r="J565" s="121"/>
      <c r="K565" s="121"/>
      <c r="L565" s="121"/>
      <c r="M565" s="121"/>
      <c r="N565" s="121"/>
      <c r="O565" s="121"/>
      <c r="P565" s="121"/>
      <c r="Q565" s="121"/>
      <c r="R565" s="121"/>
      <c r="S565" s="121"/>
      <c r="T565" s="121"/>
    </row>
    <row r="566" spans="1:20" ht="15.75" customHeight="1" x14ac:dyDescent="0.25">
      <c r="A566" s="121"/>
      <c r="B566" s="121"/>
      <c r="C566" s="121"/>
      <c r="D566" s="121"/>
      <c r="E566" s="121"/>
      <c r="F566" s="121"/>
      <c r="G566" s="121"/>
      <c r="H566" s="121"/>
      <c r="I566" s="121"/>
      <c r="J566" s="121"/>
      <c r="K566" s="121"/>
      <c r="L566" s="121"/>
      <c r="M566" s="121"/>
      <c r="N566" s="121"/>
      <c r="O566" s="121"/>
      <c r="P566" s="121"/>
      <c r="Q566" s="121"/>
      <c r="R566" s="121"/>
      <c r="S566" s="121"/>
      <c r="T566" s="121"/>
    </row>
    <row r="567" spans="1:20" ht="15.75" customHeight="1" x14ac:dyDescent="0.25">
      <c r="A567" s="121"/>
      <c r="B567" s="121"/>
      <c r="C567" s="121"/>
      <c r="D567" s="121"/>
      <c r="E567" s="121"/>
      <c r="F567" s="121"/>
      <c r="G567" s="121"/>
      <c r="H567" s="121"/>
      <c r="I567" s="121"/>
      <c r="J567" s="121"/>
      <c r="K567" s="121"/>
      <c r="L567" s="121"/>
      <c r="M567" s="121"/>
      <c r="N567" s="121"/>
      <c r="O567" s="121"/>
      <c r="P567" s="121"/>
      <c r="Q567" s="121"/>
      <c r="R567" s="121"/>
      <c r="S567" s="121"/>
      <c r="T567" s="121"/>
    </row>
    <row r="568" spans="1:20" ht="15.75" customHeight="1" x14ac:dyDescent="0.25">
      <c r="A568" s="121"/>
      <c r="B568" s="121"/>
      <c r="C568" s="121"/>
      <c r="D568" s="121"/>
      <c r="E568" s="121"/>
      <c r="F568" s="121"/>
      <c r="G568" s="121"/>
      <c r="H568" s="121"/>
      <c r="I568" s="121"/>
      <c r="J568" s="121"/>
      <c r="K568" s="121"/>
      <c r="L568" s="121"/>
      <c r="M568" s="121"/>
      <c r="N568" s="121"/>
      <c r="O568" s="121"/>
      <c r="P568" s="121"/>
      <c r="Q568" s="121"/>
      <c r="R568" s="121"/>
      <c r="S568" s="121"/>
      <c r="T568" s="121"/>
    </row>
    <row r="569" spans="1:20" ht="15.75" customHeight="1" x14ac:dyDescent="0.25">
      <c r="A569" s="121"/>
      <c r="B569" s="121"/>
      <c r="C569" s="121"/>
      <c r="D569" s="121"/>
      <c r="E569" s="121"/>
      <c r="F569" s="121"/>
      <c r="G569" s="121"/>
      <c r="H569" s="121"/>
      <c r="I569" s="121"/>
      <c r="J569" s="121"/>
      <c r="K569" s="121"/>
      <c r="L569" s="121"/>
      <c r="M569" s="121"/>
      <c r="N569" s="121"/>
      <c r="O569" s="121"/>
      <c r="P569" s="121"/>
      <c r="Q569" s="121"/>
      <c r="R569" s="121"/>
      <c r="S569" s="121"/>
      <c r="T569" s="121"/>
    </row>
    <row r="570" spans="1:20" ht="15.75" customHeight="1" x14ac:dyDescent="0.25">
      <c r="A570" s="121"/>
      <c r="B570" s="121"/>
      <c r="C570" s="121"/>
      <c r="D570" s="121"/>
      <c r="E570" s="121"/>
      <c r="F570" s="121"/>
      <c r="G570" s="121"/>
      <c r="H570" s="121"/>
      <c r="I570" s="121"/>
      <c r="J570" s="121"/>
      <c r="K570" s="121"/>
      <c r="L570" s="121"/>
      <c r="M570" s="121"/>
      <c r="N570" s="121"/>
      <c r="O570" s="121"/>
      <c r="P570" s="121"/>
      <c r="Q570" s="121"/>
      <c r="R570" s="121"/>
      <c r="S570" s="121"/>
      <c r="T570" s="121"/>
    </row>
    <row r="571" spans="1:20" ht="15.75" customHeight="1" x14ac:dyDescent="0.25">
      <c r="A571" s="121"/>
      <c r="B571" s="121"/>
      <c r="C571" s="121"/>
      <c r="D571" s="121"/>
      <c r="E571" s="121"/>
      <c r="F571" s="121"/>
      <c r="G571" s="121"/>
      <c r="H571" s="121"/>
      <c r="I571" s="121"/>
      <c r="J571" s="121"/>
      <c r="K571" s="121"/>
      <c r="L571" s="121"/>
      <c r="M571" s="121"/>
      <c r="N571" s="121"/>
      <c r="O571" s="121"/>
      <c r="P571" s="121"/>
      <c r="Q571" s="121"/>
      <c r="R571" s="121"/>
      <c r="S571" s="121"/>
      <c r="T571" s="121"/>
    </row>
    <row r="572" spans="1:20" ht="15.75" customHeight="1" x14ac:dyDescent="0.25">
      <c r="A572" s="121"/>
      <c r="B572" s="121"/>
      <c r="C572" s="121"/>
      <c r="D572" s="121"/>
      <c r="E572" s="121"/>
      <c r="F572" s="121"/>
      <c r="G572" s="121"/>
      <c r="H572" s="121"/>
      <c r="I572" s="121"/>
      <c r="J572" s="121"/>
      <c r="K572" s="121"/>
      <c r="L572" s="121"/>
      <c r="M572" s="121"/>
      <c r="N572" s="121"/>
      <c r="O572" s="121"/>
      <c r="P572" s="121"/>
      <c r="Q572" s="121"/>
      <c r="R572" s="121"/>
      <c r="S572" s="121"/>
      <c r="T572" s="121"/>
    </row>
    <row r="573" spans="1:20" ht="15.75" customHeight="1" x14ac:dyDescent="0.25">
      <c r="A573" s="121"/>
      <c r="B573" s="121"/>
      <c r="C573" s="121"/>
      <c r="D573" s="121"/>
      <c r="E573" s="121"/>
      <c r="F573" s="121"/>
      <c r="G573" s="121"/>
      <c r="H573" s="121"/>
      <c r="I573" s="121"/>
      <c r="J573" s="121"/>
      <c r="K573" s="121"/>
      <c r="L573" s="121"/>
      <c r="M573" s="121"/>
      <c r="N573" s="121"/>
      <c r="O573" s="121"/>
      <c r="P573" s="121"/>
      <c r="Q573" s="121"/>
      <c r="R573" s="121"/>
      <c r="S573" s="121"/>
      <c r="T573" s="121"/>
    </row>
    <row r="574" spans="1:20" ht="15.75" customHeight="1" x14ac:dyDescent="0.25">
      <c r="A574" s="121"/>
      <c r="B574" s="121"/>
      <c r="C574" s="121"/>
      <c r="D574" s="121"/>
      <c r="E574" s="121"/>
      <c r="F574" s="121"/>
      <c r="G574" s="121"/>
      <c r="H574" s="121"/>
      <c r="I574" s="121"/>
      <c r="J574" s="121"/>
      <c r="K574" s="121"/>
      <c r="L574" s="121"/>
      <c r="M574" s="121"/>
      <c r="N574" s="121"/>
      <c r="O574" s="121"/>
      <c r="P574" s="121"/>
      <c r="Q574" s="121"/>
      <c r="R574" s="121"/>
      <c r="S574" s="121"/>
      <c r="T574" s="121"/>
    </row>
    <row r="575" spans="1:20" ht="15.75" customHeight="1" x14ac:dyDescent="0.25">
      <c r="A575" s="121"/>
      <c r="B575" s="121"/>
      <c r="C575" s="121"/>
      <c r="D575" s="121"/>
      <c r="E575" s="121"/>
      <c r="F575" s="121"/>
      <c r="G575" s="121"/>
      <c r="H575" s="121"/>
      <c r="I575" s="121"/>
      <c r="J575" s="121"/>
      <c r="K575" s="121"/>
      <c r="L575" s="121"/>
      <c r="M575" s="121"/>
      <c r="N575" s="121"/>
      <c r="O575" s="121"/>
      <c r="P575" s="121"/>
      <c r="Q575" s="121"/>
      <c r="R575" s="121"/>
      <c r="S575" s="121"/>
      <c r="T575" s="121"/>
    </row>
    <row r="576" spans="1:20" ht="15.75" customHeight="1" x14ac:dyDescent="0.25">
      <c r="A576" s="121"/>
      <c r="B576" s="121"/>
      <c r="C576" s="121"/>
      <c r="D576" s="121"/>
      <c r="E576" s="121"/>
      <c r="F576" s="121"/>
      <c r="G576" s="121"/>
      <c r="H576" s="121"/>
      <c r="I576" s="121"/>
      <c r="J576" s="121"/>
      <c r="K576" s="121"/>
      <c r="L576" s="121"/>
      <c r="M576" s="121"/>
      <c r="N576" s="121"/>
      <c r="O576" s="121"/>
      <c r="P576" s="121"/>
      <c r="Q576" s="121"/>
      <c r="R576" s="121"/>
      <c r="S576" s="121"/>
      <c r="T576" s="121"/>
    </row>
    <row r="577" spans="1:20" ht="15.75" customHeight="1" x14ac:dyDescent="0.25">
      <c r="A577" s="121"/>
      <c r="B577" s="121"/>
      <c r="C577" s="121"/>
      <c r="D577" s="121"/>
      <c r="E577" s="121"/>
      <c r="F577" s="121"/>
      <c r="G577" s="121"/>
      <c r="H577" s="121"/>
      <c r="I577" s="121"/>
      <c r="J577" s="121"/>
      <c r="K577" s="121"/>
      <c r="L577" s="121"/>
      <c r="M577" s="121"/>
      <c r="N577" s="121"/>
      <c r="O577" s="121"/>
      <c r="P577" s="121"/>
      <c r="Q577" s="121"/>
      <c r="R577" s="121"/>
      <c r="S577" s="121"/>
      <c r="T577" s="121"/>
    </row>
    <row r="578" spans="1:20" ht="15.75" customHeight="1" x14ac:dyDescent="0.25">
      <c r="A578" s="121"/>
      <c r="B578" s="121"/>
      <c r="C578" s="121"/>
      <c r="D578" s="121"/>
      <c r="E578" s="121"/>
      <c r="F578" s="121"/>
      <c r="G578" s="121"/>
      <c r="H578" s="121"/>
      <c r="I578" s="121"/>
      <c r="J578" s="121"/>
      <c r="K578" s="121"/>
      <c r="L578" s="121"/>
      <c r="M578" s="121"/>
      <c r="N578" s="121"/>
      <c r="O578" s="121"/>
      <c r="P578" s="121"/>
      <c r="Q578" s="121"/>
      <c r="R578" s="121"/>
      <c r="S578" s="121"/>
      <c r="T578" s="121"/>
    </row>
    <row r="579" spans="1:20" ht="15.75" customHeight="1" x14ac:dyDescent="0.25">
      <c r="A579" s="121"/>
      <c r="B579" s="121"/>
      <c r="C579" s="121"/>
      <c r="D579" s="121"/>
      <c r="E579" s="121"/>
      <c r="F579" s="121"/>
      <c r="G579" s="121"/>
      <c r="H579" s="121"/>
      <c r="I579" s="121"/>
      <c r="J579" s="121"/>
      <c r="K579" s="121"/>
      <c r="L579" s="121"/>
      <c r="M579" s="121"/>
      <c r="N579" s="121"/>
      <c r="O579" s="121"/>
      <c r="P579" s="121"/>
      <c r="Q579" s="121"/>
      <c r="R579" s="121"/>
      <c r="S579" s="121"/>
      <c r="T579" s="121"/>
    </row>
    <row r="580" spans="1:20" ht="15.75" customHeight="1" x14ac:dyDescent="0.25">
      <c r="A580" s="121"/>
      <c r="B580" s="121"/>
      <c r="C580" s="121"/>
      <c r="D580" s="121"/>
      <c r="E580" s="121"/>
      <c r="F580" s="121"/>
      <c r="G580" s="121"/>
      <c r="H580" s="121"/>
      <c r="I580" s="121"/>
      <c r="J580" s="121"/>
      <c r="K580" s="121"/>
      <c r="L580" s="121"/>
      <c r="M580" s="121"/>
      <c r="N580" s="121"/>
      <c r="O580" s="121"/>
      <c r="P580" s="121"/>
      <c r="Q580" s="121"/>
      <c r="R580" s="121"/>
      <c r="S580" s="121"/>
      <c r="T580" s="121"/>
    </row>
    <row r="581" spans="1:20" ht="15.75" customHeight="1" x14ac:dyDescent="0.25">
      <c r="A581" s="121"/>
      <c r="B581" s="121"/>
      <c r="C581" s="121"/>
      <c r="D581" s="121"/>
      <c r="E581" s="121"/>
      <c r="F581" s="121"/>
      <c r="G581" s="121"/>
      <c r="H581" s="121"/>
      <c r="I581" s="121"/>
      <c r="J581" s="121"/>
      <c r="K581" s="121"/>
      <c r="L581" s="121"/>
      <c r="M581" s="121"/>
      <c r="N581" s="121"/>
      <c r="O581" s="121"/>
      <c r="P581" s="121"/>
      <c r="Q581" s="121"/>
      <c r="R581" s="121"/>
      <c r="S581" s="121"/>
      <c r="T581" s="121"/>
    </row>
    <row r="582" spans="1:20" ht="15.75" customHeight="1" x14ac:dyDescent="0.25">
      <c r="A582" s="121"/>
      <c r="B582" s="121"/>
      <c r="C582" s="121"/>
      <c r="D582" s="121"/>
      <c r="E582" s="121"/>
      <c r="F582" s="121"/>
      <c r="G582" s="121"/>
      <c r="H582" s="121"/>
      <c r="I582" s="121"/>
      <c r="J582" s="121"/>
      <c r="K582" s="121"/>
      <c r="L582" s="121"/>
      <c r="M582" s="121"/>
      <c r="N582" s="121"/>
      <c r="O582" s="121"/>
      <c r="P582" s="121"/>
      <c r="Q582" s="121"/>
      <c r="R582" s="121"/>
      <c r="S582" s="121"/>
      <c r="T582" s="121"/>
    </row>
    <row r="583" spans="1:20" ht="15.75" customHeight="1" x14ac:dyDescent="0.25">
      <c r="A583" s="121"/>
      <c r="B583" s="121"/>
      <c r="C583" s="121"/>
      <c r="D583" s="121"/>
      <c r="E583" s="121"/>
      <c r="F583" s="121"/>
      <c r="G583" s="121"/>
      <c r="H583" s="121"/>
      <c r="I583" s="121"/>
      <c r="J583" s="121"/>
      <c r="K583" s="121"/>
      <c r="L583" s="121"/>
      <c r="M583" s="121"/>
      <c r="N583" s="121"/>
      <c r="O583" s="121"/>
      <c r="P583" s="121"/>
      <c r="Q583" s="121"/>
      <c r="R583" s="121"/>
      <c r="S583" s="121"/>
      <c r="T583" s="121"/>
    </row>
    <row r="584" spans="1:20" ht="15.75" customHeight="1" x14ac:dyDescent="0.25">
      <c r="A584" s="121"/>
      <c r="B584" s="121"/>
      <c r="C584" s="121"/>
      <c r="D584" s="121"/>
      <c r="E584" s="121"/>
      <c r="F584" s="121"/>
      <c r="G584" s="121"/>
      <c r="H584" s="121"/>
      <c r="I584" s="121"/>
      <c r="J584" s="121"/>
      <c r="K584" s="121"/>
      <c r="L584" s="121"/>
      <c r="M584" s="121"/>
      <c r="N584" s="121"/>
      <c r="O584" s="121"/>
      <c r="P584" s="121"/>
      <c r="Q584" s="121"/>
      <c r="R584" s="121"/>
      <c r="S584" s="121"/>
      <c r="T584" s="121"/>
    </row>
    <row r="585" spans="1:20" ht="15.75" customHeight="1" x14ac:dyDescent="0.25">
      <c r="A585" s="121"/>
      <c r="B585" s="121"/>
      <c r="C585" s="121"/>
      <c r="D585" s="121"/>
      <c r="E585" s="121"/>
      <c r="F585" s="121"/>
      <c r="G585" s="121"/>
      <c r="H585" s="121"/>
      <c r="I585" s="121"/>
      <c r="J585" s="121"/>
      <c r="K585" s="121"/>
      <c r="L585" s="121"/>
      <c r="M585" s="121"/>
      <c r="N585" s="121"/>
      <c r="O585" s="121"/>
      <c r="P585" s="121"/>
      <c r="Q585" s="121"/>
      <c r="R585" s="121"/>
      <c r="S585" s="121"/>
      <c r="T585" s="121"/>
    </row>
    <row r="586" spans="1:20" ht="15.75" customHeight="1" x14ac:dyDescent="0.25">
      <c r="A586" s="121"/>
      <c r="B586" s="121"/>
      <c r="C586" s="121"/>
      <c r="D586" s="121"/>
      <c r="E586" s="121"/>
      <c r="F586" s="121"/>
      <c r="G586" s="121"/>
      <c r="H586" s="121"/>
      <c r="I586" s="121"/>
      <c r="J586" s="121"/>
      <c r="K586" s="121"/>
      <c r="L586" s="121"/>
      <c r="M586" s="121"/>
      <c r="N586" s="121"/>
      <c r="O586" s="121"/>
      <c r="P586" s="121"/>
      <c r="Q586" s="121"/>
      <c r="R586" s="121"/>
      <c r="S586" s="121"/>
      <c r="T586" s="121"/>
    </row>
    <row r="587" spans="1:20" ht="15.75" customHeight="1" x14ac:dyDescent="0.25">
      <c r="A587" s="121"/>
      <c r="B587" s="121"/>
      <c r="C587" s="121"/>
      <c r="D587" s="121"/>
      <c r="E587" s="121"/>
      <c r="F587" s="121"/>
      <c r="G587" s="121"/>
      <c r="H587" s="121"/>
      <c r="I587" s="121"/>
      <c r="J587" s="121"/>
      <c r="K587" s="121"/>
      <c r="L587" s="121"/>
      <c r="M587" s="121"/>
      <c r="N587" s="121"/>
      <c r="O587" s="121"/>
      <c r="P587" s="121"/>
      <c r="Q587" s="121"/>
      <c r="R587" s="121"/>
      <c r="S587" s="121"/>
      <c r="T587" s="121"/>
    </row>
    <row r="588" spans="1:20" ht="15.75" customHeight="1" x14ac:dyDescent="0.25">
      <c r="A588" s="121"/>
      <c r="B588" s="121"/>
      <c r="C588" s="121"/>
      <c r="D588" s="121"/>
      <c r="E588" s="121"/>
      <c r="F588" s="121"/>
      <c r="G588" s="121"/>
      <c r="H588" s="121"/>
      <c r="I588" s="121"/>
      <c r="J588" s="121"/>
      <c r="K588" s="121"/>
      <c r="L588" s="121"/>
      <c r="M588" s="121"/>
      <c r="N588" s="121"/>
      <c r="O588" s="121"/>
      <c r="P588" s="121"/>
      <c r="Q588" s="121"/>
      <c r="R588" s="121"/>
      <c r="S588" s="121"/>
      <c r="T588" s="121"/>
    </row>
    <row r="589" spans="1:20" ht="15.75" customHeight="1" x14ac:dyDescent="0.25">
      <c r="A589" s="121"/>
      <c r="B589" s="121"/>
      <c r="C589" s="121"/>
      <c r="D589" s="121"/>
      <c r="E589" s="121"/>
      <c r="F589" s="121"/>
      <c r="G589" s="121"/>
      <c r="H589" s="121"/>
      <c r="I589" s="121"/>
      <c r="J589" s="121"/>
      <c r="K589" s="121"/>
      <c r="L589" s="121"/>
      <c r="M589" s="121"/>
      <c r="N589" s="121"/>
      <c r="O589" s="121"/>
      <c r="P589" s="121"/>
      <c r="Q589" s="121"/>
      <c r="R589" s="121"/>
      <c r="S589" s="121"/>
      <c r="T589" s="121"/>
    </row>
    <row r="590" spans="1:20" ht="15.75" customHeight="1" x14ac:dyDescent="0.25">
      <c r="A590" s="121"/>
      <c r="B590" s="121"/>
      <c r="C590" s="121"/>
      <c r="D590" s="121"/>
      <c r="E590" s="121"/>
      <c r="F590" s="121"/>
      <c r="G590" s="121"/>
      <c r="H590" s="121"/>
      <c r="I590" s="121"/>
      <c r="J590" s="121"/>
      <c r="K590" s="121"/>
      <c r="L590" s="121"/>
      <c r="M590" s="121"/>
      <c r="N590" s="121"/>
      <c r="O590" s="121"/>
      <c r="P590" s="121"/>
      <c r="Q590" s="121"/>
      <c r="R590" s="121"/>
      <c r="S590" s="121"/>
      <c r="T590" s="121"/>
    </row>
    <row r="591" spans="1:20" ht="15.75" customHeight="1" x14ac:dyDescent="0.25">
      <c r="A591" s="121"/>
      <c r="B591" s="121"/>
      <c r="C591" s="121"/>
      <c r="D591" s="121"/>
      <c r="E591" s="121"/>
      <c r="F591" s="121"/>
      <c r="G591" s="121"/>
      <c r="H591" s="121"/>
      <c r="I591" s="121"/>
      <c r="J591" s="121"/>
      <c r="K591" s="121"/>
      <c r="L591" s="121"/>
      <c r="M591" s="121"/>
      <c r="N591" s="121"/>
      <c r="O591" s="121"/>
      <c r="P591" s="121"/>
      <c r="Q591" s="121"/>
      <c r="R591" s="121"/>
      <c r="S591" s="121"/>
      <c r="T591" s="121"/>
    </row>
    <row r="592" spans="1:20" ht="15.75" customHeight="1" x14ac:dyDescent="0.25">
      <c r="A592" s="121"/>
      <c r="B592" s="121"/>
      <c r="C592" s="121"/>
      <c r="D592" s="121"/>
      <c r="E592" s="121"/>
      <c r="F592" s="121"/>
      <c r="G592" s="121"/>
      <c r="H592" s="121"/>
      <c r="I592" s="121"/>
      <c r="J592" s="121"/>
      <c r="K592" s="121"/>
      <c r="L592" s="121"/>
      <c r="M592" s="121"/>
      <c r="N592" s="121"/>
      <c r="O592" s="121"/>
      <c r="P592" s="121"/>
      <c r="Q592" s="121"/>
      <c r="R592" s="121"/>
      <c r="S592" s="121"/>
      <c r="T592" s="121"/>
    </row>
    <row r="593" spans="1:20" ht="15.75" customHeight="1" x14ac:dyDescent="0.25">
      <c r="A593" s="121"/>
      <c r="B593" s="121"/>
      <c r="C593" s="121"/>
      <c r="D593" s="121"/>
      <c r="E593" s="121"/>
      <c r="F593" s="121"/>
      <c r="G593" s="121"/>
      <c r="H593" s="121"/>
      <c r="I593" s="121"/>
      <c r="J593" s="121"/>
      <c r="K593" s="121"/>
      <c r="L593" s="121"/>
      <c r="M593" s="121"/>
      <c r="N593" s="121"/>
      <c r="O593" s="121"/>
      <c r="P593" s="121"/>
      <c r="Q593" s="121"/>
      <c r="R593" s="121"/>
      <c r="S593" s="121"/>
      <c r="T593" s="121"/>
    </row>
    <row r="594" spans="1:20" ht="15.75" customHeight="1" x14ac:dyDescent="0.25">
      <c r="A594" s="121"/>
      <c r="B594" s="121"/>
      <c r="C594" s="121"/>
      <c r="D594" s="121"/>
      <c r="E594" s="121"/>
      <c r="F594" s="121"/>
      <c r="G594" s="121"/>
      <c r="H594" s="121"/>
      <c r="I594" s="121"/>
      <c r="J594" s="121"/>
      <c r="K594" s="121"/>
      <c r="L594" s="121"/>
      <c r="M594" s="121"/>
      <c r="N594" s="121"/>
      <c r="O594" s="121"/>
      <c r="P594" s="121"/>
      <c r="Q594" s="121"/>
      <c r="R594" s="121"/>
      <c r="S594" s="121"/>
      <c r="T594" s="121"/>
    </row>
    <row r="595" spans="1:20" ht="15.75" customHeight="1" x14ac:dyDescent="0.25">
      <c r="A595" s="121"/>
      <c r="B595" s="121"/>
      <c r="C595" s="121"/>
      <c r="D595" s="121"/>
      <c r="E595" s="121"/>
      <c r="F595" s="121"/>
      <c r="G595" s="121"/>
      <c r="H595" s="121"/>
      <c r="I595" s="121"/>
      <c r="J595" s="121"/>
      <c r="K595" s="121"/>
      <c r="L595" s="121"/>
      <c r="M595" s="121"/>
      <c r="N595" s="121"/>
      <c r="O595" s="121"/>
      <c r="P595" s="121"/>
      <c r="Q595" s="121"/>
      <c r="R595" s="121"/>
      <c r="S595" s="121"/>
      <c r="T595" s="121"/>
    </row>
    <row r="596" spans="1:20" ht="15.75" customHeight="1" x14ac:dyDescent="0.25">
      <c r="A596" s="121"/>
      <c r="B596" s="121"/>
      <c r="C596" s="121"/>
      <c r="D596" s="121"/>
      <c r="E596" s="121"/>
      <c r="F596" s="121"/>
      <c r="G596" s="121"/>
      <c r="H596" s="121"/>
      <c r="I596" s="121"/>
      <c r="J596" s="121"/>
      <c r="K596" s="121"/>
      <c r="L596" s="121"/>
      <c r="M596" s="121"/>
      <c r="N596" s="121"/>
      <c r="O596" s="121"/>
      <c r="P596" s="121"/>
      <c r="Q596" s="121"/>
      <c r="R596" s="121"/>
      <c r="S596" s="121"/>
      <c r="T596" s="121"/>
    </row>
    <row r="597" spans="1:20" ht="15.75" customHeight="1" x14ac:dyDescent="0.25">
      <c r="A597" s="121"/>
      <c r="B597" s="121"/>
      <c r="C597" s="121"/>
      <c r="D597" s="121"/>
      <c r="E597" s="121"/>
      <c r="F597" s="121"/>
      <c r="G597" s="121"/>
      <c r="H597" s="121"/>
      <c r="I597" s="121"/>
      <c r="J597" s="121"/>
      <c r="K597" s="121"/>
      <c r="L597" s="121"/>
      <c r="M597" s="121"/>
      <c r="N597" s="121"/>
      <c r="O597" s="121"/>
      <c r="P597" s="121"/>
      <c r="Q597" s="121"/>
      <c r="R597" s="121"/>
      <c r="S597" s="121"/>
      <c r="T597" s="121"/>
    </row>
    <row r="598" spans="1:20" ht="15.75" customHeight="1" x14ac:dyDescent="0.25">
      <c r="A598" s="121"/>
      <c r="B598" s="121"/>
      <c r="C598" s="121"/>
      <c r="D598" s="121"/>
      <c r="E598" s="121"/>
      <c r="F598" s="121"/>
      <c r="G598" s="121"/>
      <c r="H598" s="121"/>
      <c r="I598" s="121"/>
      <c r="J598" s="121"/>
      <c r="K598" s="121"/>
      <c r="L598" s="121"/>
      <c r="M598" s="121"/>
      <c r="N598" s="121"/>
      <c r="O598" s="121"/>
      <c r="P598" s="121"/>
      <c r="Q598" s="121"/>
      <c r="R598" s="121"/>
      <c r="S598" s="121"/>
      <c r="T598" s="121"/>
    </row>
    <row r="599" spans="1:20" ht="15.75" customHeight="1" x14ac:dyDescent="0.25">
      <c r="A599" s="121"/>
      <c r="B599" s="121"/>
      <c r="C599" s="121"/>
      <c r="D599" s="121"/>
      <c r="E599" s="121"/>
      <c r="F599" s="121"/>
      <c r="G599" s="121"/>
      <c r="H599" s="121"/>
      <c r="I599" s="121"/>
      <c r="J599" s="121"/>
      <c r="K599" s="121"/>
      <c r="L599" s="121"/>
      <c r="M599" s="121"/>
      <c r="N599" s="121"/>
      <c r="O599" s="121"/>
      <c r="P599" s="121"/>
      <c r="Q599" s="121"/>
      <c r="R599" s="121"/>
      <c r="S599" s="121"/>
      <c r="T599" s="121"/>
    </row>
    <row r="600" spans="1:20" ht="15.75" customHeight="1" x14ac:dyDescent="0.25">
      <c r="A600" s="121"/>
      <c r="B600" s="121"/>
      <c r="C600" s="121"/>
      <c r="D600" s="121"/>
      <c r="E600" s="121"/>
      <c r="F600" s="121"/>
      <c r="G600" s="121"/>
      <c r="H600" s="121"/>
      <c r="I600" s="121"/>
      <c r="J600" s="121"/>
      <c r="K600" s="121"/>
      <c r="L600" s="121"/>
      <c r="M600" s="121"/>
      <c r="N600" s="121"/>
      <c r="O600" s="121"/>
      <c r="P600" s="121"/>
      <c r="Q600" s="121"/>
      <c r="R600" s="121"/>
      <c r="S600" s="121"/>
      <c r="T600" s="121"/>
    </row>
    <row r="601" spans="1:20" ht="15.75" customHeight="1" x14ac:dyDescent="0.25">
      <c r="A601" s="121"/>
      <c r="B601" s="121"/>
      <c r="C601" s="121"/>
      <c r="D601" s="121"/>
      <c r="E601" s="121"/>
      <c r="F601" s="121"/>
      <c r="G601" s="121"/>
      <c r="H601" s="121"/>
      <c r="I601" s="121"/>
      <c r="J601" s="121"/>
      <c r="K601" s="121"/>
      <c r="L601" s="121"/>
      <c r="M601" s="121"/>
      <c r="N601" s="121"/>
      <c r="O601" s="121"/>
      <c r="P601" s="121"/>
      <c r="Q601" s="121"/>
      <c r="R601" s="121"/>
      <c r="S601" s="121"/>
      <c r="T601" s="121"/>
    </row>
    <row r="602" spans="1:20" ht="15.75" customHeight="1" x14ac:dyDescent="0.25">
      <c r="A602" s="121"/>
      <c r="B602" s="121"/>
      <c r="C602" s="121"/>
      <c r="D602" s="121"/>
      <c r="E602" s="121"/>
      <c r="F602" s="121"/>
      <c r="G602" s="121"/>
      <c r="H602" s="121"/>
      <c r="I602" s="121"/>
      <c r="J602" s="121"/>
      <c r="K602" s="121"/>
      <c r="L602" s="121"/>
      <c r="M602" s="121"/>
      <c r="N602" s="121"/>
      <c r="O602" s="121"/>
      <c r="P602" s="121"/>
      <c r="Q602" s="121"/>
      <c r="R602" s="121"/>
      <c r="S602" s="121"/>
      <c r="T602" s="121"/>
    </row>
    <row r="603" spans="1:20" ht="15.75" customHeight="1" x14ac:dyDescent="0.25">
      <c r="A603" s="121"/>
      <c r="B603" s="121"/>
      <c r="C603" s="121"/>
      <c r="D603" s="121"/>
      <c r="E603" s="121"/>
      <c r="F603" s="121"/>
      <c r="G603" s="121"/>
      <c r="H603" s="121"/>
      <c r="I603" s="121"/>
      <c r="J603" s="121"/>
      <c r="K603" s="121"/>
      <c r="L603" s="121"/>
      <c r="M603" s="121"/>
      <c r="N603" s="121"/>
      <c r="O603" s="121"/>
      <c r="P603" s="121"/>
      <c r="Q603" s="121"/>
      <c r="R603" s="121"/>
      <c r="S603" s="121"/>
      <c r="T603" s="121"/>
    </row>
    <row r="604" spans="1:20" ht="15.75" customHeight="1" x14ac:dyDescent="0.25">
      <c r="A604" s="121"/>
      <c r="B604" s="121"/>
      <c r="C604" s="121"/>
      <c r="D604" s="121"/>
      <c r="E604" s="121"/>
      <c r="F604" s="121"/>
      <c r="G604" s="121"/>
      <c r="H604" s="121"/>
      <c r="I604" s="121"/>
      <c r="J604" s="121"/>
      <c r="K604" s="121"/>
      <c r="L604" s="121"/>
      <c r="M604" s="121"/>
      <c r="N604" s="121"/>
      <c r="O604" s="121"/>
      <c r="P604" s="121"/>
      <c r="Q604" s="121"/>
      <c r="R604" s="121"/>
      <c r="S604" s="121"/>
      <c r="T604" s="121"/>
    </row>
    <row r="605" spans="1:20" ht="15.75" customHeight="1" x14ac:dyDescent="0.25">
      <c r="A605" s="121"/>
      <c r="B605" s="121"/>
      <c r="C605" s="121"/>
      <c r="D605" s="121"/>
      <c r="E605" s="121"/>
      <c r="F605" s="121"/>
      <c r="G605" s="121"/>
      <c r="H605" s="121"/>
      <c r="I605" s="121"/>
      <c r="J605" s="121"/>
      <c r="K605" s="121"/>
      <c r="L605" s="121"/>
      <c r="M605" s="121"/>
      <c r="N605" s="121"/>
      <c r="O605" s="121"/>
      <c r="P605" s="121"/>
      <c r="Q605" s="121"/>
      <c r="R605" s="121"/>
      <c r="S605" s="121"/>
      <c r="T605" s="121"/>
    </row>
    <row r="606" spans="1:20" ht="15.75" customHeight="1" x14ac:dyDescent="0.25">
      <c r="A606" s="121"/>
      <c r="B606" s="121"/>
      <c r="C606" s="121"/>
      <c r="D606" s="121"/>
      <c r="E606" s="121"/>
      <c r="F606" s="121"/>
      <c r="G606" s="121"/>
      <c r="H606" s="121"/>
      <c r="I606" s="121"/>
      <c r="J606" s="121"/>
      <c r="K606" s="121"/>
      <c r="L606" s="121"/>
      <c r="M606" s="121"/>
      <c r="N606" s="121"/>
      <c r="O606" s="121"/>
      <c r="P606" s="121"/>
      <c r="Q606" s="121"/>
      <c r="R606" s="121"/>
      <c r="S606" s="121"/>
      <c r="T606" s="121"/>
    </row>
    <row r="607" spans="1:20" ht="15.75" customHeight="1" x14ac:dyDescent="0.25">
      <c r="A607" s="121"/>
      <c r="B607" s="121"/>
      <c r="C607" s="121"/>
      <c r="D607" s="121"/>
      <c r="E607" s="121"/>
      <c r="F607" s="121"/>
      <c r="G607" s="121"/>
      <c r="H607" s="121"/>
      <c r="I607" s="121"/>
      <c r="J607" s="121"/>
      <c r="K607" s="121"/>
      <c r="L607" s="121"/>
      <c r="M607" s="121"/>
      <c r="N607" s="121"/>
      <c r="O607" s="121"/>
      <c r="P607" s="121"/>
      <c r="Q607" s="121"/>
      <c r="R607" s="121"/>
      <c r="S607" s="121"/>
      <c r="T607" s="121"/>
    </row>
    <row r="608" spans="1:20" ht="15.75" customHeight="1" x14ac:dyDescent="0.25">
      <c r="A608" s="121"/>
      <c r="B608" s="121"/>
      <c r="C608" s="121"/>
      <c r="D608" s="121"/>
      <c r="E608" s="121"/>
      <c r="F608" s="121"/>
      <c r="G608" s="121"/>
      <c r="H608" s="121"/>
      <c r="I608" s="121"/>
      <c r="J608" s="121"/>
      <c r="K608" s="121"/>
      <c r="L608" s="121"/>
      <c r="M608" s="121"/>
      <c r="N608" s="121"/>
      <c r="O608" s="121"/>
      <c r="P608" s="121"/>
      <c r="Q608" s="121"/>
      <c r="R608" s="121"/>
      <c r="S608" s="121"/>
      <c r="T608" s="121"/>
    </row>
    <row r="609" spans="1:20" ht="15.75" customHeight="1" x14ac:dyDescent="0.25">
      <c r="A609" s="121"/>
      <c r="B609" s="121"/>
      <c r="C609" s="121"/>
      <c r="D609" s="121"/>
      <c r="E609" s="121"/>
      <c r="F609" s="121"/>
      <c r="G609" s="121"/>
      <c r="H609" s="121"/>
      <c r="I609" s="121"/>
      <c r="J609" s="121"/>
      <c r="K609" s="121"/>
      <c r="L609" s="121"/>
      <c r="M609" s="121"/>
      <c r="N609" s="121"/>
      <c r="O609" s="121"/>
      <c r="P609" s="121"/>
      <c r="Q609" s="121"/>
      <c r="R609" s="121"/>
      <c r="S609" s="121"/>
      <c r="T609" s="121"/>
    </row>
    <row r="610" spans="1:20" ht="15.75" customHeight="1" x14ac:dyDescent="0.25">
      <c r="A610" s="121"/>
      <c r="B610" s="121"/>
      <c r="C610" s="121"/>
      <c r="D610" s="121"/>
      <c r="E610" s="121"/>
      <c r="F610" s="121"/>
      <c r="G610" s="121"/>
      <c r="H610" s="121"/>
      <c r="I610" s="121"/>
      <c r="J610" s="121"/>
      <c r="K610" s="121"/>
      <c r="L610" s="121"/>
      <c r="M610" s="121"/>
      <c r="N610" s="121"/>
      <c r="O610" s="121"/>
      <c r="P610" s="121"/>
      <c r="Q610" s="121"/>
      <c r="R610" s="121"/>
      <c r="S610" s="121"/>
      <c r="T610" s="121"/>
    </row>
    <row r="611" spans="1:20" ht="15.75" customHeight="1" x14ac:dyDescent="0.25">
      <c r="A611" s="121"/>
      <c r="B611" s="121"/>
      <c r="C611" s="121"/>
      <c r="D611" s="121"/>
      <c r="E611" s="121"/>
      <c r="F611" s="121"/>
      <c r="G611" s="121"/>
      <c r="H611" s="121"/>
      <c r="I611" s="121"/>
      <c r="J611" s="121"/>
      <c r="K611" s="121"/>
      <c r="L611" s="121"/>
      <c r="M611" s="121"/>
      <c r="N611" s="121"/>
      <c r="O611" s="121"/>
      <c r="P611" s="121"/>
      <c r="Q611" s="121"/>
      <c r="R611" s="121"/>
      <c r="S611" s="121"/>
      <c r="T611" s="121"/>
    </row>
    <row r="612" spans="1:20" ht="15.75" customHeight="1" x14ac:dyDescent="0.25">
      <c r="A612" s="121"/>
      <c r="B612" s="121"/>
      <c r="C612" s="121"/>
      <c r="D612" s="121"/>
      <c r="E612" s="121"/>
      <c r="F612" s="121"/>
      <c r="G612" s="121"/>
      <c r="H612" s="121"/>
      <c r="I612" s="121"/>
      <c r="J612" s="121"/>
      <c r="K612" s="121"/>
      <c r="L612" s="121"/>
      <c r="M612" s="121"/>
      <c r="N612" s="121"/>
      <c r="O612" s="121"/>
      <c r="P612" s="121"/>
      <c r="Q612" s="121"/>
      <c r="R612" s="121"/>
      <c r="S612" s="121"/>
      <c r="T612" s="121"/>
    </row>
    <row r="613" spans="1:20" ht="15.75" customHeight="1" x14ac:dyDescent="0.25">
      <c r="A613" s="121"/>
      <c r="B613" s="121"/>
      <c r="C613" s="121"/>
      <c r="D613" s="121"/>
      <c r="E613" s="121"/>
      <c r="F613" s="121"/>
      <c r="G613" s="121"/>
      <c r="H613" s="121"/>
      <c r="I613" s="121"/>
      <c r="J613" s="121"/>
      <c r="K613" s="121"/>
      <c r="L613" s="121"/>
      <c r="M613" s="121"/>
      <c r="N613" s="121"/>
      <c r="O613" s="121"/>
      <c r="P613" s="121"/>
      <c r="Q613" s="121"/>
      <c r="R613" s="121"/>
      <c r="S613" s="121"/>
      <c r="T613" s="121"/>
    </row>
    <row r="614" spans="1:20" ht="15.75" customHeight="1" x14ac:dyDescent="0.25">
      <c r="A614" s="121"/>
      <c r="B614" s="121"/>
      <c r="C614" s="121"/>
      <c r="D614" s="121"/>
      <c r="E614" s="121"/>
      <c r="F614" s="121"/>
      <c r="G614" s="121"/>
      <c r="H614" s="121"/>
      <c r="I614" s="121"/>
      <c r="J614" s="121"/>
      <c r="K614" s="121"/>
      <c r="L614" s="121"/>
      <c r="M614" s="121"/>
      <c r="N614" s="121"/>
      <c r="O614" s="121"/>
      <c r="P614" s="121"/>
      <c r="Q614" s="121"/>
      <c r="R614" s="121"/>
      <c r="S614" s="121"/>
      <c r="T614" s="121"/>
    </row>
    <row r="615" spans="1:20" ht="15.75" customHeight="1" x14ac:dyDescent="0.25">
      <c r="A615" s="121"/>
      <c r="B615" s="121"/>
      <c r="C615" s="121"/>
      <c r="D615" s="121"/>
      <c r="E615" s="121"/>
      <c r="F615" s="121"/>
      <c r="G615" s="121"/>
      <c r="H615" s="121"/>
      <c r="I615" s="121"/>
      <c r="J615" s="121"/>
      <c r="K615" s="121"/>
      <c r="L615" s="121"/>
      <c r="M615" s="121"/>
      <c r="N615" s="121"/>
      <c r="O615" s="121"/>
      <c r="P615" s="121"/>
      <c r="Q615" s="121"/>
      <c r="R615" s="121"/>
      <c r="S615" s="121"/>
      <c r="T615" s="121"/>
    </row>
    <row r="616" spans="1:20" ht="15.75" customHeight="1" x14ac:dyDescent="0.25">
      <c r="A616" s="121"/>
      <c r="B616" s="121"/>
      <c r="C616" s="121"/>
      <c r="D616" s="121"/>
      <c r="E616" s="121"/>
      <c r="F616" s="121"/>
      <c r="G616" s="121"/>
      <c r="H616" s="121"/>
      <c r="I616" s="121"/>
      <c r="J616" s="121"/>
      <c r="K616" s="121"/>
      <c r="L616" s="121"/>
      <c r="M616" s="121"/>
      <c r="N616" s="121"/>
      <c r="O616" s="121"/>
      <c r="P616" s="121"/>
      <c r="Q616" s="121"/>
      <c r="R616" s="121"/>
      <c r="S616" s="121"/>
      <c r="T616" s="121"/>
    </row>
    <row r="617" spans="1:20" ht="15.75" customHeight="1" x14ac:dyDescent="0.25">
      <c r="A617" s="121"/>
      <c r="B617" s="121"/>
      <c r="C617" s="121"/>
      <c r="D617" s="121"/>
      <c r="E617" s="121"/>
      <c r="F617" s="121"/>
      <c r="G617" s="121"/>
      <c r="H617" s="121"/>
      <c r="I617" s="121"/>
      <c r="J617" s="121"/>
      <c r="K617" s="121"/>
      <c r="L617" s="121"/>
      <c r="M617" s="121"/>
      <c r="N617" s="121"/>
      <c r="O617" s="121"/>
      <c r="P617" s="121"/>
      <c r="Q617" s="121"/>
      <c r="R617" s="121"/>
      <c r="S617" s="121"/>
      <c r="T617" s="121"/>
    </row>
    <row r="618" spans="1:20" ht="15.75" customHeight="1" x14ac:dyDescent="0.25">
      <c r="A618" s="121"/>
      <c r="B618" s="121"/>
      <c r="C618" s="121"/>
      <c r="D618" s="121"/>
      <c r="E618" s="121"/>
      <c r="F618" s="121"/>
      <c r="G618" s="121"/>
      <c r="H618" s="121"/>
      <c r="I618" s="121"/>
      <c r="J618" s="121"/>
      <c r="K618" s="121"/>
      <c r="L618" s="121"/>
      <c r="M618" s="121"/>
      <c r="N618" s="121"/>
      <c r="O618" s="121"/>
      <c r="P618" s="121"/>
      <c r="Q618" s="121"/>
      <c r="R618" s="121"/>
      <c r="S618" s="121"/>
      <c r="T618" s="121"/>
    </row>
    <row r="619" spans="1:20" ht="15.75" customHeight="1" x14ac:dyDescent="0.25">
      <c r="A619" s="121"/>
      <c r="B619" s="121"/>
      <c r="C619" s="121"/>
      <c r="D619" s="121"/>
      <c r="E619" s="121"/>
      <c r="F619" s="121"/>
      <c r="G619" s="121"/>
      <c r="H619" s="121"/>
      <c r="I619" s="121"/>
      <c r="J619" s="121"/>
      <c r="K619" s="121"/>
      <c r="L619" s="121"/>
      <c r="M619" s="121"/>
      <c r="N619" s="121"/>
      <c r="O619" s="121"/>
      <c r="P619" s="121"/>
      <c r="Q619" s="121"/>
      <c r="R619" s="121"/>
      <c r="S619" s="121"/>
      <c r="T619" s="121"/>
    </row>
    <row r="620" spans="1:20" ht="15.75" customHeight="1" x14ac:dyDescent="0.25">
      <c r="A620" s="121"/>
      <c r="B620" s="121"/>
      <c r="C620" s="121"/>
      <c r="D620" s="121"/>
      <c r="E620" s="121"/>
      <c r="F620" s="121"/>
      <c r="G620" s="121"/>
      <c r="H620" s="121"/>
      <c r="I620" s="121"/>
      <c r="J620" s="121"/>
      <c r="K620" s="121"/>
      <c r="L620" s="121"/>
      <c r="M620" s="121"/>
      <c r="N620" s="121"/>
      <c r="O620" s="121"/>
      <c r="P620" s="121"/>
      <c r="Q620" s="121"/>
      <c r="R620" s="121"/>
      <c r="S620" s="121"/>
      <c r="T620" s="121"/>
    </row>
    <row r="621" spans="1:20" ht="15.75" customHeight="1" x14ac:dyDescent="0.25">
      <c r="A621" s="121"/>
      <c r="B621" s="121"/>
      <c r="C621" s="121"/>
      <c r="D621" s="121"/>
      <c r="E621" s="121"/>
      <c r="F621" s="121"/>
      <c r="G621" s="121"/>
      <c r="H621" s="121"/>
      <c r="I621" s="121"/>
      <c r="J621" s="121"/>
      <c r="K621" s="121"/>
      <c r="L621" s="121"/>
      <c r="M621" s="121"/>
      <c r="N621" s="121"/>
      <c r="O621" s="121"/>
      <c r="P621" s="121"/>
      <c r="Q621" s="121"/>
      <c r="R621" s="121"/>
      <c r="S621" s="121"/>
      <c r="T621" s="121"/>
    </row>
    <row r="622" spans="1:20" ht="15.75" customHeight="1" x14ac:dyDescent="0.25">
      <c r="A622" s="121"/>
      <c r="B622" s="121"/>
      <c r="C622" s="121"/>
      <c r="D622" s="121"/>
      <c r="E622" s="121"/>
      <c r="F622" s="121"/>
      <c r="G622" s="121"/>
      <c r="H622" s="121"/>
      <c r="I622" s="121"/>
      <c r="J622" s="121"/>
      <c r="K622" s="121"/>
      <c r="L622" s="121"/>
      <c r="M622" s="121"/>
      <c r="N622" s="121"/>
      <c r="O622" s="121"/>
      <c r="P622" s="121"/>
      <c r="Q622" s="121"/>
      <c r="R622" s="121"/>
      <c r="S622" s="121"/>
      <c r="T622" s="121"/>
    </row>
    <row r="623" spans="1:20" ht="15.75" customHeight="1" x14ac:dyDescent="0.25">
      <c r="A623" s="121"/>
      <c r="B623" s="121"/>
      <c r="C623" s="121"/>
      <c r="D623" s="121"/>
      <c r="E623" s="121"/>
      <c r="F623" s="121"/>
      <c r="G623" s="121"/>
      <c r="H623" s="121"/>
      <c r="I623" s="121"/>
      <c r="J623" s="121"/>
      <c r="K623" s="121"/>
      <c r="L623" s="121"/>
      <c r="M623" s="121"/>
      <c r="N623" s="121"/>
      <c r="O623" s="121"/>
      <c r="P623" s="121"/>
      <c r="Q623" s="121"/>
      <c r="R623" s="121"/>
      <c r="S623" s="121"/>
      <c r="T623" s="121"/>
    </row>
    <row r="624" spans="1:20" ht="15.75" customHeight="1" x14ac:dyDescent="0.25">
      <c r="A624" s="121"/>
      <c r="B624" s="121"/>
      <c r="C624" s="121"/>
      <c r="D624" s="121"/>
      <c r="E624" s="121"/>
      <c r="F624" s="121"/>
      <c r="G624" s="121"/>
      <c r="H624" s="121"/>
      <c r="I624" s="121"/>
      <c r="J624" s="121"/>
      <c r="K624" s="121"/>
      <c r="L624" s="121"/>
      <c r="M624" s="121"/>
      <c r="N624" s="121"/>
      <c r="O624" s="121"/>
      <c r="P624" s="121"/>
      <c r="Q624" s="121"/>
      <c r="R624" s="121"/>
      <c r="S624" s="121"/>
      <c r="T624" s="121"/>
    </row>
    <row r="625" spans="1:20" ht="15.75" customHeight="1" x14ac:dyDescent="0.25">
      <c r="A625" s="121"/>
      <c r="B625" s="121"/>
      <c r="C625" s="121"/>
      <c r="D625" s="121"/>
      <c r="E625" s="121"/>
      <c r="F625" s="121"/>
      <c r="G625" s="121"/>
      <c r="H625" s="121"/>
      <c r="I625" s="121"/>
      <c r="J625" s="121"/>
      <c r="K625" s="121"/>
      <c r="L625" s="121"/>
      <c r="M625" s="121"/>
      <c r="N625" s="121"/>
      <c r="O625" s="121"/>
      <c r="P625" s="121"/>
      <c r="Q625" s="121"/>
      <c r="R625" s="121"/>
      <c r="S625" s="121"/>
      <c r="T625" s="121"/>
    </row>
    <row r="626" spans="1:20" ht="15.75" customHeight="1" x14ac:dyDescent="0.25">
      <c r="A626" s="121"/>
      <c r="B626" s="121"/>
      <c r="C626" s="121"/>
      <c r="D626" s="121"/>
      <c r="E626" s="121"/>
      <c r="F626" s="121"/>
      <c r="G626" s="121"/>
      <c r="H626" s="121"/>
      <c r="I626" s="121"/>
      <c r="J626" s="121"/>
      <c r="K626" s="121"/>
      <c r="L626" s="121"/>
      <c r="M626" s="121"/>
      <c r="N626" s="121"/>
      <c r="O626" s="121"/>
      <c r="P626" s="121"/>
      <c r="Q626" s="121"/>
      <c r="R626" s="121"/>
      <c r="S626" s="121"/>
      <c r="T626" s="121"/>
    </row>
    <row r="627" spans="1:20" ht="15.75" customHeight="1" x14ac:dyDescent="0.25">
      <c r="A627" s="121"/>
      <c r="B627" s="121"/>
      <c r="C627" s="121"/>
      <c r="D627" s="121"/>
      <c r="E627" s="121"/>
      <c r="F627" s="121"/>
      <c r="G627" s="121"/>
      <c r="H627" s="121"/>
      <c r="I627" s="121"/>
      <c r="J627" s="121"/>
      <c r="K627" s="121"/>
      <c r="L627" s="121"/>
      <c r="M627" s="121"/>
      <c r="N627" s="121"/>
      <c r="O627" s="121"/>
      <c r="P627" s="121"/>
      <c r="Q627" s="121"/>
      <c r="R627" s="121"/>
      <c r="S627" s="121"/>
      <c r="T627" s="121"/>
    </row>
    <row r="628" spans="1:20" ht="15.75" customHeight="1" x14ac:dyDescent="0.25">
      <c r="A628" s="121"/>
      <c r="B628" s="121"/>
      <c r="C628" s="121"/>
      <c r="D628" s="121"/>
      <c r="E628" s="121"/>
      <c r="F628" s="121"/>
      <c r="G628" s="121"/>
      <c r="H628" s="121"/>
      <c r="I628" s="121"/>
      <c r="J628" s="121"/>
      <c r="K628" s="121"/>
      <c r="L628" s="121"/>
      <c r="M628" s="121"/>
      <c r="N628" s="121"/>
      <c r="O628" s="121"/>
      <c r="P628" s="121"/>
      <c r="Q628" s="121"/>
      <c r="R628" s="121"/>
      <c r="S628" s="121"/>
      <c r="T628" s="121"/>
    </row>
    <row r="629" spans="1:20" ht="15.75" customHeight="1" x14ac:dyDescent="0.25">
      <c r="A629" s="121"/>
      <c r="B629" s="121"/>
      <c r="C629" s="121"/>
      <c r="D629" s="121"/>
      <c r="E629" s="121"/>
      <c r="F629" s="121"/>
      <c r="G629" s="121"/>
      <c r="H629" s="121"/>
      <c r="I629" s="121"/>
      <c r="J629" s="121"/>
      <c r="K629" s="121"/>
      <c r="L629" s="121"/>
      <c r="M629" s="121"/>
      <c r="N629" s="121"/>
      <c r="O629" s="121"/>
      <c r="P629" s="121"/>
      <c r="Q629" s="121"/>
      <c r="R629" s="121"/>
      <c r="S629" s="121"/>
      <c r="T629" s="121"/>
    </row>
    <row r="630" spans="1:20" ht="15.75" customHeight="1" x14ac:dyDescent="0.25">
      <c r="A630" s="121"/>
      <c r="B630" s="121"/>
      <c r="C630" s="121"/>
      <c r="D630" s="121"/>
      <c r="E630" s="121"/>
      <c r="F630" s="121"/>
      <c r="G630" s="121"/>
      <c r="H630" s="121"/>
      <c r="I630" s="121"/>
      <c r="J630" s="121"/>
      <c r="K630" s="121"/>
      <c r="L630" s="121"/>
      <c r="M630" s="121"/>
      <c r="N630" s="121"/>
      <c r="O630" s="121"/>
      <c r="P630" s="121"/>
      <c r="Q630" s="121"/>
      <c r="R630" s="121"/>
      <c r="S630" s="121"/>
      <c r="T630" s="121"/>
    </row>
    <row r="631" spans="1:20" ht="15.75" customHeight="1" x14ac:dyDescent="0.25">
      <c r="A631" s="121"/>
      <c r="B631" s="121"/>
      <c r="C631" s="121"/>
      <c r="D631" s="121"/>
      <c r="E631" s="121"/>
      <c r="F631" s="121"/>
      <c r="G631" s="121"/>
      <c r="H631" s="121"/>
      <c r="I631" s="121"/>
      <c r="J631" s="121"/>
      <c r="K631" s="121"/>
      <c r="L631" s="121"/>
      <c r="M631" s="121"/>
      <c r="N631" s="121"/>
      <c r="O631" s="121"/>
      <c r="P631" s="121"/>
      <c r="Q631" s="121"/>
      <c r="R631" s="121"/>
      <c r="S631" s="121"/>
      <c r="T631" s="121"/>
    </row>
    <row r="632" spans="1:20" ht="15.75" customHeight="1" x14ac:dyDescent="0.25">
      <c r="A632" s="121"/>
      <c r="B632" s="121"/>
      <c r="C632" s="121"/>
      <c r="D632" s="121"/>
      <c r="E632" s="121"/>
      <c r="F632" s="121"/>
      <c r="G632" s="121"/>
      <c r="H632" s="121"/>
      <c r="I632" s="121"/>
      <c r="J632" s="121"/>
      <c r="K632" s="121"/>
      <c r="L632" s="121"/>
      <c r="M632" s="121"/>
      <c r="N632" s="121"/>
      <c r="O632" s="121"/>
      <c r="P632" s="121"/>
      <c r="Q632" s="121"/>
      <c r="R632" s="121"/>
      <c r="S632" s="121"/>
      <c r="T632" s="121"/>
    </row>
    <row r="633" spans="1:20" ht="15.75" customHeight="1" x14ac:dyDescent="0.25">
      <c r="A633" s="121"/>
      <c r="B633" s="121"/>
      <c r="C633" s="121"/>
      <c r="D633" s="121"/>
      <c r="E633" s="121"/>
      <c r="F633" s="121"/>
      <c r="G633" s="121"/>
      <c r="H633" s="121"/>
      <c r="I633" s="121"/>
      <c r="J633" s="121"/>
      <c r="K633" s="121"/>
      <c r="L633" s="121"/>
      <c r="M633" s="121"/>
      <c r="N633" s="121"/>
      <c r="O633" s="121"/>
      <c r="P633" s="121"/>
      <c r="Q633" s="121"/>
      <c r="R633" s="121"/>
      <c r="S633" s="121"/>
      <c r="T633" s="121"/>
    </row>
    <row r="634" spans="1:20" ht="15.75" customHeight="1" x14ac:dyDescent="0.25">
      <c r="A634" s="121"/>
      <c r="B634" s="121"/>
      <c r="C634" s="121"/>
      <c r="D634" s="121"/>
      <c r="E634" s="121"/>
      <c r="F634" s="121"/>
      <c r="G634" s="121"/>
      <c r="H634" s="121"/>
      <c r="I634" s="121"/>
      <c r="J634" s="121"/>
      <c r="K634" s="121"/>
      <c r="L634" s="121"/>
      <c r="M634" s="121"/>
      <c r="N634" s="121"/>
      <c r="O634" s="121"/>
      <c r="P634" s="121"/>
      <c r="Q634" s="121"/>
      <c r="R634" s="121"/>
      <c r="S634" s="121"/>
      <c r="T634" s="121"/>
    </row>
    <row r="635" spans="1:20" ht="15.75" customHeight="1" x14ac:dyDescent="0.25">
      <c r="A635" s="121"/>
      <c r="B635" s="121"/>
      <c r="C635" s="121"/>
      <c r="D635" s="121"/>
      <c r="E635" s="121"/>
      <c r="F635" s="121"/>
      <c r="G635" s="121"/>
      <c r="H635" s="121"/>
      <c r="I635" s="121"/>
      <c r="J635" s="121"/>
      <c r="K635" s="121"/>
      <c r="L635" s="121"/>
      <c r="M635" s="121"/>
      <c r="N635" s="121"/>
      <c r="O635" s="121"/>
      <c r="P635" s="121"/>
      <c r="Q635" s="121"/>
      <c r="R635" s="121"/>
      <c r="S635" s="121"/>
      <c r="T635" s="121"/>
    </row>
    <row r="636" spans="1:20" ht="15.75" customHeight="1" x14ac:dyDescent="0.25">
      <c r="A636" s="121"/>
      <c r="B636" s="121"/>
      <c r="C636" s="121"/>
      <c r="D636" s="121"/>
      <c r="E636" s="121"/>
      <c r="F636" s="121"/>
      <c r="G636" s="121"/>
      <c r="H636" s="121"/>
      <c r="I636" s="121"/>
      <c r="J636" s="121"/>
      <c r="K636" s="121"/>
      <c r="L636" s="121"/>
      <c r="M636" s="121"/>
      <c r="N636" s="121"/>
      <c r="O636" s="121"/>
      <c r="P636" s="121"/>
      <c r="Q636" s="121"/>
      <c r="R636" s="121"/>
      <c r="S636" s="121"/>
      <c r="T636" s="121"/>
    </row>
    <row r="637" spans="1:20" ht="15.75" customHeight="1" x14ac:dyDescent="0.25">
      <c r="A637" s="121"/>
      <c r="B637" s="121"/>
      <c r="C637" s="121"/>
      <c r="D637" s="121"/>
      <c r="E637" s="121"/>
      <c r="F637" s="121"/>
      <c r="G637" s="121"/>
      <c r="H637" s="121"/>
      <c r="I637" s="121"/>
      <c r="J637" s="121"/>
      <c r="K637" s="121"/>
      <c r="L637" s="121"/>
      <c r="M637" s="121"/>
      <c r="N637" s="121"/>
      <c r="O637" s="121"/>
      <c r="P637" s="121"/>
      <c r="Q637" s="121"/>
      <c r="R637" s="121"/>
      <c r="S637" s="121"/>
      <c r="T637" s="121"/>
    </row>
    <row r="638" spans="1:20" ht="15.75" customHeight="1" x14ac:dyDescent="0.25">
      <c r="A638" s="121"/>
      <c r="B638" s="121"/>
      <c r="C638" s="121"/>
      <c r="D638" s="121"/>
      <c r="E638" s="121"/>
      <c r="F638" s="121"/>
      <c r="G638" s="121"/>
      <c r="H638" s="121"/>
      <c r="I638" s="121"/>
      <c r="J638" s="121"/>
      <c r="K638" s="121"/>
      <c r="L638" s="121"/>
      <c r="M638" s="121"/>
      <c r="N638" s="121"/>
      <c r="O638" s="121"/>
      <c r="P638" s="121"/>
      <c r="Q638" s="121"/>
      <c r="R638" s="121"/>
      <c r="S638" s="121"/>
      <c r="T638" s="121"/>
    </row>
    <row r="639" spans="1:20" ht="15.75" customHeight="1" x14ac:dyDescent="0.25">
      <c r="A639" s="121"/>
      <c r="B639" s="121"/>
      <c r="C639" s="121"/>
      <c r="D639" s="121"/>
      <c r="E639" s="121"/>
      <c r="F639" s="121"/>
      <c r="G639" s="121"/>
      <c r="H639" s="121"/>
      <c r="I639" s="121"/>
      <c r="J639" s="121"/>
      <c r="K639" s="121"/>
      <c r="L639" s="121"/>
      <c r="M639" s="121"/>
      <c r="N639" s="121"/>
      <c r="O639" s="121"/>
      <c r="P639" s="121"/>
      <c r="Q639" s="121"/>
      <c r="R639" s="121"/>
      <c r="S639" s="121"/>
      <c r="T639" s="121"/>
    </row>
    <row r="640" spans="1:20" ht="15.75" customHeight="1" x14ac:dyDescent="0.25">
      <c r="A640" s="121"/>
      <c r="B640" s="121"/>
      <c r="C640" s="121"/>
      <c r="D640" s="121"/>
      <c r="E640" s="121"/>
      <c r="F640" s="121"/>
      <c r="G640" s="121"/>
      <c r="H640" s="121"/>
      <c r="I640" s="121"/>
      <c r="J640" s="121"/>
      <c r="K640" s="121"/>
      <c r="L640" s="121"/>
      <c r="M640" s="121"/>
      <c r="N640" s="121"/>
      <c r="O640" s="121"/>
      <c r="P640" s="121"/>
      <c r="Q640" s="121"/>
      <c r="R640" s="121"/>
      <c r="S640" s="121"/>
      <c r="T640" s="121"/>
    </row>
    <row r="641" spans="1:20" ht="15.75" customHeight="1" x14ac:dyDescent="0.25">
      <c r="A641" s="121"/>
      <c r="B641" s="121"/>
      <c r="C641" s="121"/>
      <c r="D641" s="121"/>
      <c r="E641" s="121"/>
      <c r="F641" s="121"/>
      <c r="G641" s="121"/>
      <c r="H641" s="121"/>
      <c r="I641" s="121"/>
      <c r="J641" s="121"/>
      <c r="K641" s="121"/>
      <c r="L641" s="121"/>
      <c r="M641" s="121"/>
      <c r="N641" s="121"/>
      <c r="O641" s="121"/>
      <c r="P641" s="121"/>
      <c r="Q641" s="121"/>
      <c r="R641" s="121"/>
      <c r="S641" s="121"/>
      <c r="T641" s="121"/>
    </row>
    <row r="642" spans="1:20" ht="15.75" customHeight="1" x14ac:dyDescent="0.25">
      <c r="A642" s="121"/>
      <c r="B642" s="121"/>
      <c r="C642" s="121"/>
      <c r="D642" s="121"/>
      <c r="E642" s="121"/>
      <c r="F642" s="121"/>
      <c r="G642" s="121"/>
      <c r="H642" s="121"/>
      <c r="I642" s="121"/>
      <c r="J642" s="121"/>
      <c r="K642" s="121"/>
      <c r="L642" s="121"/>
      <c r="M642" s="121"/>
      <c r="N642" s="121"/>
      <c r="O642" s="121"/>
      <c r="P642" s="121"/>
      <c r="Q642" s="121"/>
      <c r="R642" s="121"/>
      <c r="S642" s="121"/>
      <c r="T642" s="121"/>
    </row>
    <row r="643" spans="1:20" ht="15.75" customHeight="1" x14ac:dyDescent="0.25">
      <c r="A643" s="121"/>
      <c r="B643" s="121"/>
      <c r="C643" s="121"/>
      <c r="D643" s="121"/>
      <c r="E643" s="121"/>
      <c r="F643" s="121"/>
      <c r="G643" s="121"/>
      <c r="H643" s="121"/>
      <c r="I643" s="121"/>
      <c r="J643" s="121"/>
      <c r="K643" s="121"/>
      <c r="L643" s="121"/>
      <c r="M643" s="121"/>
      <c r="N643" s="121"/>
      <c r="O643" s="121"/>
      <c r="P643" s="121"/>
      <c r="Q643" s="121"/>
      <c r="R643" s="121"/>
      <c r="S643" s="121"/>
      <c r="T643" s="121"/>
    </row>
    <row r="644" spans="1:20" ht="15.75" customHeight="1" x14ac:dyDescent="0.25">
      <c r="A644" s="121"/>
      <c r="B644" s="121"/>
      <c r="C644" s="121"/>
      <c r="D644" s="121"/>
      <c r="E644" s="121"/>
      <c r="F644" s="121"/>
      <c r="G644" s="121"/>
      <c r="H644" s="121"/>
      <c r="I644" s="121"/>
      <c r="J644" s="121"/>
      <c r="K644" s="121"/>
      <c r="L644" s="121"/>
      <c r="M644" s="121"/>
      <c r="N644" s="121"/>
      <c r="O644" s="121"/>
      <c r="P644" s="121"/>
      <c r="Q644" s="121"/>
      <c r="R644" s="121"/>
      <c r="S644" s="121"/>
      <c r="T644" s="121"/>
    </row>
    <row r="645" spans="1:20" ht="15.75" customHeight="1" x14ac:dyDescent="0.25">
      <c r="A645" s="121"/>
      <c r="B645" s="121"/>
      <c r="C645" s="121"/>
      <c r="D645" s="121"/>
      <c r="E645" s="121"/>
      <c r="F645" s="121"/>
      <c r="G645" s="121"/>
      <c r="H645" s="121"/>
      <c r="I645" s="121"/>
      <c r="J645" s="121"/>
      <c r="K645" s="121"/>
      <c r="L645" s="121"/>
      <c r="M645" s="121"/>
      <c r="N645" s="121"/>
      <c r="O645" s="121"/>
      <c r="P645" s="121"/>
      <c r="Q645" s="121"/>
      <c r="R645" s="121"/>
      <c r="S645" s="121"/>
      <c r="T645" s="121"/>
    </row>
    <row r="646" spans="1:20" ht="15.75" customHeight="1" x14ac:dyDescent="0.25">
      <c r="A646" s="121"/>
      <c r="B646" s="121"/>
      <c r="C646" s="121"/>
      <c r="D646" s="121"/>
      <c r="E646" s="121"/>
      <c r="F646" s="121"/>
      <c r="G646" s="121"/>
      <c r="H646" s="121"/>
      <c r="I646" s="121"/>
      <c r="J646" s="121"/>
      <c r="K646" s="121"/>
      <c r="L646" s="121"/>
      <c r="M646" s="121"/>
      <c r="N646" s="121"/>
      <c r="O646" s="121"/>
      <c r="P646" s="121"/>
      <c r="Q646" s="121"/>
      <c r="R646" s="121"/>
      <c r="S646" s="121"/>
      <c r="T646" s="121"/>
    </row>
    <row r="647" spans="1:20" ht="15.75" customHeight="1" x14ac:dyDescent="0.25">
      <c r="A647" s="121"/>
      <c r="B647" s="121"/>
      <c r="C647" s="121"/>
      <c r="D647" s="121"/>
      <c r="E647" s="121"/>
      <c r="F647" s="121"/>
      <c r="G647" s="121"/>
      <c r="H647" s="121"/>
      <c r="I647" s="121"/>
      <c r="J647" s="121"/>
      <c r="K647" s="121"/>
      <c r="L647" s="121"/>
      <c r="M647" s="121"/>
      <c r="N647" s="121"/>
      <c r="O647" s="121"/>
      <c r="P647" s="121"/>
      <c r="Q647" s="121"/>
      <c r="R647" s="121"/>
      <c r="S647" s="121"/>
      <c r="T647" s="121"/>
    </row>
    <row r="648" spans="1:20" ht="15.75" customHeight="1" x14ac:dyDescent="0.25">
      <c r="A648" s="121"/>
      <c r="B648" s="121"/>
      <c r="C648" s="121"/>
      <c r="D648" s="121"/>
      <c r="E648" s="121"/>
      <c r="F648" s="121"/>
      <c r="G648" s="121"/>
      <c r="H648" s="121"/>
      <c r="I648" s="121"/>
      <c r="J648" s="121"/>
      <c r="K648" s="121"/>
      <c r="L648" s="121"/>
      <c r="M648" s="121"/>
      <c r="N648" s="121"/>
      <c r="O648" s="121"/>
      <c r="P648" s="121"/>
      <c r="Q648" s="121"/>
      <c r="R648" s="121"/>
      <c r="S648" s="121"/>
      <c r="T648" s="121"/>
    </row>
    <row r="649" spans="1:20" ht="15.75" customHeight="1" x14ac:dyDescent="0.25">
      <c r="A649" s="121"/>
      <c r="B649" s="121"/>
      <c r="C649" s="121"/>
      <c r="D649" s="121"/>
      <c r="E649" s="121"/>
      <c r="F649" s="121"/>
      <c r="G649" s="121"/>
      <c r="H649" s="121"/>
      <c r="I649" s="121"/>
      <c r="J649" s="121"/>
      <c r="K649" s="121"/>
      <c r="L649" s="121"/>
      <c r="M649" s="121"/>
      <c r="N649" s="121"/>
      <c r="O649" s="121"/>
      <c r="P649" s="121"/>
      <c r="Q649" s="121"/>
      <c r="R649" s="121"/>
      <c r="S649" s="121"/>
      <c r="T649" s="121"/>
    </row>
    <row r="650" spans="1:20" ht="15.75" customHeight="1" x14ac:dyDescent="0.25">
      <c r="A650" s="121"/>
      <c r="B650" s="121"/>
      <c r="C650" s="121"/>
      <c r="D650" s="121"/>
      <c r="E650" s="121"/>
      <c r="F650" s="121"/>
      <c r="G650" s="121"/>
      <c r="H650" s="121"/>
      <c r="I650" s="121"/>
      <c r="J650" s="121"/>
      <c r="K650" s="121"/>
      <c r="L650" s="121"/>
      <c r="M650" s="121"/>
      <c r="N650" s="121"/>
      <c r="O650" s="121"/>
      <c r="P650" s="121"/>
      <c r="Q650" s="121"/>
      <c r="R650" s="121"/>
      <c r="S650" s="121"/>
      <c r="T650" s="121"/>
    </row>
    <row r="651" spans="1:20" ht="15.75" customHeight="1" x14ac:dyDescent="0.25">
      <c r="A651" s="121"/>
      <c r="B651" s="121"/>
      <c r="C651" s="121"/>
      <c r="D651" s="121"/>
      <c r="E651" s="121"/>
      <c r="F651" s="121"/>
      <c r="G651" s="121"/>
      <c r="H651" s="121"/>
      <c r="I651" s="121"/>
      <c r="J651" s="121"/>
      <c r="K651" s="121"/>
      <c r="L651" s="121"/>
      <c r="M651" s="121"/>
      <c r="N651" s="121"/>
      <c r="O651" s="121"/>
      <c r="P651" s="121"/>
      <c r="Q651" s="121"/>
      <c r="R651" s="121"/>
      <c r="S651" s="121"/>
      <c r="T651" s="121"/>
    </row>
    <row r="652" spans="1:20" ht="15.75" customHeight="1" x14ac:dyDescent="0.25">
      <c r="A652" s="121"/>
      <c r="B652" s="121"/>
      <c r="C652" s="121"/>
      <c r="D652" s="121"/>
      <c r="E652" s="121"/>
      <c r="F652" s="121"/>
      <c r="G652" s="121"/>
      <c r="H652" s="121"/>
      <c r="I652" s="121"/>
      <c r="J652" s="121"/>
      <c r="K652" s="121"/>
      <c r="L652" s="121"/>
      <c r="M652" s="121"/>
      <c r="N652" s="121"/>
      <c r="O652" s="121"/>
      <c r="P652" s="121"/>
      <c r="Q652" s="121"/>
      <c r="R652" s="121"/>
      <c r="S652" s="121"/>
      <c r="T652" s="121"/>
    </row>
    <row r="653" spans="1:20" ht="15.75" customHeight="1" x14ac:dyDescent="0.25">
      <c r="A653" s="121"/>
      <c r="B653" s="121"/>
      <c r="C653" s="121"/>
      <c r="D653" s="121"/>
      <c r="E653" s="121"/>
      <c r="F653" s="121"/>
      <c r="G653" s="121"/>
      <c r="H653" s="121"/>
      <c r="I653" s="121"/>
      <c r="J653" s="121"/>
      <c r="K653" s="121"/>
      <c r="L653" s="121"/>
      <c r="M653" s="121"/>
      <c r="N653" s="121"/>
      <c r="O653" s="121"/>
      <c r="P653" s="121"/>
      <c r="Q653" s="121"/>
      <c r="R653" s="121"/>
      <c r="S653" s="121"/>
      <c r="T653" s="121"/>
    </row>
    <row r="654" spans="1:20" ht="15.75" customHeight="1" x14ac:dyDescent="0.25">
      <c r="A654" s="121"/>
      <c r="B654" s="121"/>
      <c r="C654" s="121"/>
      <c r="D654" s="121"/>
      <c r="E654" s="121"/>
      <c r="F654" s="121"/>
      <c r="G654" s="121"/>
      <c r="H654" s="121"/>
      <c r="I654" s="121"/>
      <c r="J654" s="121"/>
      <c r="K654" s="121"/>
      <c r="L654" s="121"/>
      <c r="M654" s="121"/>
      <c r="N654" s="121"/>
      <c r="O654" s="121"/>
      <c r="P654" s="121"/>
      <c r="Q654" s="121"/>
      <c r="R654" s="121"/>
      <c r="S654" s="121"/>
      <c r="T654" s="121"/>
    </row>
    <row r="655" spans="1:20" ht="15.75" customHeight="1" x14ac:dyDescent="0.25">
      <c r="A655" s="121"/>
      <c r="B655" s="121"/>
      <c r="C655" s="121"/>
      <c r="D655" s="121"/>
      <c r="E655" s="121"/>
      <c r="F655" s="121"/>
      <c r="G655" s="121"/>
      <c r="H655" s="121"/>
      <c r="I655" s="121"/>
      <c r="J655" s="121"/>
      <c r="K655" s="121"/>
      <c r="L655" s="121"/>
      <c r="M655" s="121"/>
      <c r="N655" s="121"/>
      <c r="O655" s="121"/>
      <c r="P655" s="121"/>
      <c r="Q655" s="121"/>
      <c r="R655" s="121"/>
      <c r="S655" s="121"/>
      <c r="T655" s="121"/>
    </row>
    <row r="656" spans="1:20" ht="15.75" customHeight="1" x14ac:dyDescent="0.25">
      <c r="A656" s="121"/>
      <c r="B656" s="121"/>
      <c r="C656" s="121"/>
      <c r="D656" s="121"/>
      <c r="E656" s="121"/>
      <c r="F656" s="121"/>
      <c r="G656" s="121"/>
      <c r="H656" s="121"/>
      <c r="I656" s="121"/>
      <c r="J656" s="121"/>
      <c r="K656" s="121"/>
      <c r="L656" s="121"/>
      <c r="M656" s="121"/>
      <c r="N656" s="121"/>
      <c r="O656" s="121"/>
      <c r="P656" s="121"/>
      <c r="Q656" s="121"/>
      <c r="R656" s="121"/>
      <c r="S656" s="121"/>
      <c r="T656" s="121"/>
    </row>
    <row r="657" spans="1:20" ht="15.75" customHeight="1" x14ac:dyDescent="0.25">
      <c r="A657" s="121"/>
      <c r="B657" s="121"/>
      <c r="C657" s="121"/>
      <c r="D657" s="121"/>
      <c r="E657" s="121"/>
      <c r="F657" s="121"/>
      <c r="G657" s="121"/>
      <c r="H657" s="121"/>
      <c r="I657" s="121"/>
      <c r="J657" s="121"/>
      <c r="K657" s="121"/>
      <c r="L657" s="121"/>
      <c r="M657" s="121"/>
      <c r="N657" s="121"/>
      <c r="O657" s="121"/>
      <c r="P657" s="121"/>
      <c r="Q657" s="121"/>
      <c r="R657" s="121"/>
      <c r="S657" s="121"/>
      <c r="T657" s="121"/>
    </row>
    <row r="658" spans="1:20" ht="15.75" customHeight="1" x14ac:dyDescent="0.25">
      <c r="A658" s="121"/>
      <c r="B658" s="121"/>
      <c r="C658" s="121"/>
      <c r="D658" s="121"/>
      <c r="E658" s="121"/>
      <c r="F658" s="121"/>
      <c r="G658" s="121"/>
      <c r="H658" s="121"/>
      <c r="I658" s="121"/>
      <c r="J658" s="121"/>
      <c r="K658" s="121"/>
      <c r="L658" s="121"/>
      <c r="M658" s="121"/>
      <c r="N658" s="121"/>
      <c r="O658" s="121"/>
      <c r="P658" s="121"/>
      <c r="Q658" s="121"/>
      <c r="R658" s="121"/>
      <c r="S658" s="121"/>
      <c r="T658" s="121"/>
    </row>
    <row r="659" spans="1:20" ht="15.75" customHeight="1" x14ac:dyDescent="0.25">
      <c r="A659" s="121"/>
      <c r="B659" s="121"/>
      <c r="C659" s="121"/>
      <c r="D659" s="121"/>
      <c r="E659" s="121"/>
      <c r="F659" s="121"/>
      <c r="G659" s="121"/>
      <c r="H659" s="121"/>
      <c r="I659" s="121"/>
      <c r="J659" s="121"/>
      <c r="K659" s="121"/>
      <c r="L659" s="121"/>
      <c r="M659" s="121"/>
      <c r="N659" s="121"/>
      <c r="O659" s="121"/>
      <c r="P659" s="121"/>
      <c r="Q659" s="121"/>
      <c r="R659" s="121"/>
      <c r="S659" s="121"/>
      <c r="T659" s="121"/>
    </row>
    <row r="660" spans="1:20" ht="15.75" customHeight="1" x14ac:dyDescent="0.25">
      <c r="A660" s="121"/>
      <c r="B660" s="121"/>
      <c r="C660" s="121"/>
      <c r="D660" s="121"/>
      <c r="E660" s="121"/>
      <c r="F660" s="121"/>
      <c r="G660" s="121"/>
      <c r="H660" s="121"/>
      <c r="I660" s="121"/>
      <c r="J660" s="121"/>
      <c r="K660" s="121"/>
      <c r="L660" s="121"/>
      <c r="M660" s="121"/>
      <c r="N660" s="121"/>
      <c r="O660" s="121"/>
      <c r="P660" s="121"/>
      <c r="Q660" s="121"/>
      <c r="R660" s="121"/>
      <c r="S660" s="121"/>
      <c r="T660" s="121"/>
    </row>
    <row r="661" spans="1:20" ht="15.75" customHeight="1" x14ac:dyDescent="0.25">
      <c r="A661" s="121"/>
      <c r="B661" s="121"/>
      <c r="C661" s="121"/>
      <c r="D661" s="121"/>
      <c r="E661" s="121"/>
      <c r="F661" s="121"/>
      <c r="G661" s="121"/>
      <c r="H661" s="121"/>
      <c r="I661" s="121"/>
      <c r="J661" s="121"/>
      <c r="K661" s="121"/>
      <c r="L661" s="121"/>
      <c r="M661" s="121"/>
      <c r="N661" s="121"/>
      <c r="O661" s="121"/>
      <c r="P661" s="121"/>
      <c r="Q661" s="121"/>
      <c r="R661" s="121"/>
      <c r="S661" s="121"/>
      <c r="T661" s="121"/>
    </row>
    <row r="662" spans="1:20" ht="15.75" customHeight="1" x14ac:dyDescent="0.25">
      <c r="A662" s="121"/>
      <c r="B662" s="121"/>
      <c r="C662" s="121"/>
      <c r="D662" s="121"/>
      <c r="E662" s="121"/>
      <c r="F662" s="121"/>
      <c r="G662" s="121"/>
      <c r="H662" s="121"/>
      <c r="I662" s="121"/>
      <c r="J662" s="121"/>
      <c r="K662" s="121"/>
      <c r="L662" s="121"/>
      <c r="M662" s="121"/>
      <c r="N662" s="121"/>
      <c r="O662" s="121"/>
      <c r="P662" s="121"/>
      <c r="Q662" s="121"/>
      <c r="R662" s="121"/>
      <c r="S662" s="121"/>
      <c r="T662" s="121"/>
    </row>
    <row r="663" spans="1:20" ht="15.75" customHeight="1" x14ac:dyDescent="0.25">
      <c r="A663" s="121"/>
      <c r="B663" s="121"/>
      <c r="C663" s="121"/>
      <c r="D663" s="121"/>
      <c r="E663" s="121"/>
      <c r="F663" s="121"/>
      <c r="G663" s="121"/>
      <c r="H663" s="121"/>
      <c r="I663" s="121"/>
      <c r="J663" s="121"/>
      <c r="K663" s="121"/>
      <c r="L663" s="121"/>
      <c r="M663" s="121"/>
      <c r="N663" s="121"/>
      <c r="O663" s="121"/>
      <c r="P663" s="121"/>
      <c r="Q663" s="121"/>
      <c r="R663" s="121"/>
      <c r="S663" s="121"/>
      <c r="T663" s="121"/>
    </row>
    <row r="664" spans="1:20" ht="15.75" customHeight="1" x14ac:dyDescent="0.25">
      <c r="A664" s="121"/>
      <c r="B664" s="121"/>
      <c r="C664" s="121"/>
      <c r="D664" s="121"/>
      <c r="E664" s="121"/>
      <c r="F664" s="121"/>
      <c r="G664" s="121"/>
      <c r="H664" s="121"/>
      <c r="I664" s="121"/>
      <c r="J664" s="121"/>
      <c r="K664" s="121"/>
      <c r="L664" s="121"/>
      <c r="M664" s="121"/>
      <c r="N664" s="121"/>
      <c r="O664" s="121"/>
      <c r="P664" s="121"/>
      <c r="Q664" s="121"/>
      <c r="R664" s="121"/>
      <c r="S664" s="121"/>
      <c r="T664" s="121"/>
    </row>
    <row r="665" spans="1:20" ht="15.75" customHeight="1" x14ac:dyDescent="0.25">
      <c r="A665" s="121"/>
      <c r="B665" s="121"/>
      <c r="C665" s="121"/>
      <c r="D665" s="121"/>
      <c r="E665" s="121"/>
      <c r="F665" s="121"/>
      <c r="G665" s="121"/>
      <c r="H665" s="121"/>
      <c r="I665" s="121"/>
      <c r="J665" s="121"/>
      <c r="K665" s="121"/>
      <c r="L665" s="121"/>
      <c r="M665" s="121"/>
      <c r="N665" s="121"/>
      <c r="O665" s="121"/>
      <c r="P665" s="121"/>
      <c r="Q665" s="121"/>
      <c r="R665" s="121"/>
      <c r="S665" s="121"/>
      <c r="T665" s="121"/>
    </row>
    <row r="666" spans="1:20" ht="15.75" customHeight="1" x14ac:dyDescent="0.25">
      <c r="A666" s="121"/>
      <c r="B666" s="121"/>
      <c r="C666" s="121"/>
      <c r="D666" s="121"/>
      <c r="E666" s="121"/>
      <c r="F666" s="121"/>
      <c r="G666" s="121"/>
      <c r="H666" s="121"/>
      <c r="I666" s="121"/>
      <c r="J666" s="121"/>
      <c r="K666" s="121"/>
      <c r="L666" s="121"/>
      <c r="M666" s="121"/>
      <c r="N666" s="121"/>
      <c r="O666" s="121"/>
      <c r="P666" s="121"/>
      <c r="Q666" s="121"/>
      <c r="R666" s="121"/>
      <c r="S666" s="121"/>
      <c r="T666" s="121"/>
    </row>
    <row r="667" spans="1:20" ht="15.75" customHeight="1" x14ac:dyDescent="0.25">
      <c r="A667" s="121"/>
      <c r="B667" s="121"/>
      <c r="C667" s="121"/>
      <c r="D667" s="121"/>
      <c r="E667" s="121"/>
      <c r="F667" s="121"/>
      <c r="G667" s="121"/>
      <c r="H667" s="121"/>
      <c r="I667" s="121"/>
      <c r="J667" s="121"/>
      <c r="K667" s="121"/>
      <c r="L667" s="121"/>
      <c r="M667" s="121"/>
      <c r="N667" s="121"/>
      <c r="O667" s="121"/>
      <c r="P667" s="121"/>
      <c r="Q667" s="121"/>
      <c r="R667" s="121"/>
      <c r="S667" s="121"/>
      <c r="T667" s="121"/>
    </row>
    <row r="668" spans="1:20" ht="15.75" customHeight="1" x14ac:dyDescent="0.25">
      <c r="A668" s="121"/>
      <c r="B668" s="121"/>
      <c r="C668" s="121"/>
      <c r="D668" s="121"/>
      <c r="E668" s="121"/>
      <c r="F668" s="121"/>
      <c r="G668" s="121"/>
      <c r="H668" s="121"/>
      <c r="I668" s="121"/>
      <c r="J668" s="121"/>
      <c r="K668" s="121"/>
      <c r="L668" s="121"/>
      <c r="M668" s="121"/>
      <c r="N668" s="121"/>
      <c r="O668" s="121"/>
      <c r="P668" s="121"/>
      <c r="Q668" s="121"/>
      <c r="R668" s="121"/>
      <c r="S668" s="121"/>
      <c r="T668" s="121"/>
    </row>
    <row r="669" spans="1:20" ht="15.75" customHeight="1" x14ac:dyDescent="0.25">
      <c r="A669" s="121"/>
      <c r="B669" s="121"/>
      <c r="C669" s="121"/>
      <c r="D669" s="121"/>
      <c r="E669" s="121"/>
      <c r="F669" s="121"/>
      <c r="G669" s="121"/>
      <c r="H669" s="121"/>
      <c r="I669" s="121"/>
      <c r="J669" s="121"/>
      <c r="K669" s="121"/>
      <c r="L669" s="121"/>
      <c r="M669" s="121"/>
      <c r="N669" s="121"/>
      <c r="O669" s="121"/>
      <c r="P669" s="121"/>
      <c r="Q669" s="121"/>
      <c r="R669" s="121"/>
      <c r="S669" s="121"/>
      <c r="T669" s="121"/>
    </row>
    <row r="670" spans="1:20" ht="15.75" customHeight="1" x14ac:dyDescent="0.25">
      <c r="A670" s="121"/>
      <c r="B670" s="121"/>
      <c r="C670" s="121"/>
      <c r="D670" s="121"/>
      <c r="E670" s="121"/>
      <c r="F670" s="121"/>
      <c r="G670" s="121"/>
      <c r="H670" s="121"/>
      <c r="I670" s="121"/>
      <c r="J670" s="121"/>
      <c r="K670" s="121"/>
      <c r="L670" s="121"/>
      <c r="M670" s="121"/>
      <c r="N670" s="121"/>
      <c r="O670" s="121"/>
      <c r="P670" s="121"/>
      <c r="Q670" s="121"/>
      <c r="R670" s="121"/>
      <c r="S670" s="121"/>
      <c r="T670" s="121"/>
    </row>
    <row r="671" spans="1:20" ht="15.75" customHeight="1" x14ac:dyDescent="0.25">
      <c r="A671" s="121"/>
      <c r="B671" s="121"/>
      <c r="C671" s="121"/>
      <c r="D671" s="121"/>
      <c r="E671" s="121"/>
      <c r="F671" s="121"/>
      <c r="G671" s="121"/>
      <c r="H671" s="121"/>
      <c r="I671" s="121"/>
      <c r="J671" s="121"/>
      <c r="K671" s="121"/>
      <c r="L671" s="121"/>
      <c r="M671" s="121"/>
      <c r="N671" s="121"/>
      <c r="O671" s="121"/>
      <c r="P671" s="121"/>
      <c r="Q671" s="121"/>
      <c r="R671" s="121"/>
      <c r="S671" s="121"/>
      <c r="T671" s="121"/>
    </row>
    <row r="672" spans="1:20" ht="15.75" customHeight="1" x14ac:dyDescent="0.25">
      <c r="A672" s="121"/>
      <c r="B672" s="121"/>
      <c r="C672" s="121"/>
      <c r="D672" s="121"/>
      <c r="E672" s="121"/>
      <c r="F672" s="121"/>
      <c r="G672" s="121"/>
      <c r="H672" s="121"/>
      <c r="I672" s="121"/>
      <c r="J672" s="121"/>
      <c r="K672" s="121"/>
      <c r="L672" s="121"/>
      <c r="M672" s="121"/>
      <c r="N672" s="121"/>
      <c r="O672" s="121"/>
      <c r="P672" s="121"/>
      <c r="Q672" s="121"/>
      <c r="R672" s="121"/>
      <c r="S672" s="121"/>
      <c r="T672" s="121"/>
    </row>
    <row r="673" spans="1:20" ht="15.75" customHeight="1" x14ac:dyDescent="0.25">
      <c r="A673" s="121"/>
      <c r="B673" s="121"/>
      <c r="C673" s="121"/>
      <c r="D673" s="121"/>
      <c r="E673" s="121"/>
      <c r="F673" s="121"/>
      <c r="G673" s="121"/>
      <c r="H673" s="121"/>
      <c r="I673" s="121"/>
      <c r="J673" s="121"/>
      <c r="K673" s="121"/>
      <c r="L673" s="121"/>
      <c r="M673" s="121"/>
      <c r="N673" s="121"/>
      <c r="O673" s="121"/>
      <c r="P673" s="121"/>
      <c r="Q673" s="121"/>
      <c r="R673" s="121"/>
      <c r="S673" s="121"/>
      <c r="T673" s="121"/>
    </row>
    <row r="674" spans="1:20" ht="15.75" customHeight="1" x14ac:dyDescent="0.25">
      <c r="A674" s="121"/>
      <c r="B674" s="121"/>
      <c r="C674" s="121"/>
      <c r="D674" s="121"/>
      <c r="E674" s="121"/>
      <c r="F674" s="121"/>
      <c r="G674" s="121"/>
      <c r="H674" s="121"/>
      <c r="I674" s="121"/>
      <c r="J674" s="121"/>
      <c r="K674" s="121"/>
      <c r="L674" s="121"/>
      <c r="M674" s="121"/>
      <c r="N674" s="121"/>
      <c r="O674" s="121"/>
      <c r="P674" s="121"/>
      <c r="Q674" s="121"/>
      <c r="R674" s="121"/>
      <c r="S674" s="121"/>
      <c r="T674" s="121"/>
    </row>
    <row r="675" spans="1:20" ht="15.75" customHeight="1" x14ac:dyDescent="0.25">
      <c r="A675" s="121"/>
      <c r="B675" s="121"/>
      <c r="C675" s="121"/>
      <c r="D675" s="121"/>
      <c r="E675" s="121"/>
      <c r="F675" s="121"/>
      <c r="G675" s="121"/>
      <c r="H675" s="121"/>
      <c r="I675" s="121"/>
      <c r="J675" s="121"/>
      <c r="K675" s="121"/>
      <c r="L675" s="121"/>
      <c r="M675" s="121"/>
      <c r="N675" s="121"/>
      <c r="O675" s="121"/>
      <c r="P675" s="121"/>
      <c r="Q675" s="121"/>
      <c r="R675" s="121"/>
      <c r="S675" s="121"/>
      <c r="T675" s="121"/>
    </row>
    <row r="676" spans="1:20" ht="15.75" customHeight="1" x14ac:dyDescent="0.25">
      <c r="A676" s="121"/>
      <c r="B676" s="121"/>
      <c r="C676" s="121"/>
      <c r="D676" s="121"/>
      <c r="E676" s="121"/>
      <c r="F676" s="121"/>
      <c r="G676" s="121"/>
      <c r="H676" s="121"/>
      <c r="I676" s="121"/>
      <c r="J676" s="121"/>
      <c r="K676" s="121"/>
      <c r="L676" s="121"/>
      <c r="M676" s="121"/>
      <c r="N676" s="121"/>
      <c r="O676" s="121"/>
      <c r="P676" s="121"/>
      <c r="Q676" s="121"/>
      <c r="R676" s="121"/>
      <c r="S676" s="121"/>
      <c r="T676" s="121"/>
    </row>
    <row r="677" spans="1:20" ht="15.75" customHeight="1" x14ac:dyDescent="0.25">
      <c r="A677" s="121"/>
      <c r="B677" s="121"/>
      <c r="C677" s="121"/>
      <c r="D677" s="121"/>
      <c r="E677" s="121"/>
      <c r="F677" s="121"/>
      <c r="G677" s="121"/>
      <c r="H677" s="121"/>
      <c r="I677" s="121"/>
      <c r="J677" s="121"/>
      <c r="K677" s="121"/>
      <c r="L677" s="121"/>
      <c r="M677" s="121"/>
      <c r="N677" s="121"/>
      <c r="O677" s="121"/>
      <c r="P677" s="121"/>
      <c r="Q677" s="121"/>
      <c r="R677" s="121"/>
      <c r="S677" s="121"/>
      <c r="T677" s="121"/>
    </row>
    <row r="678" spans="1:20" ht="15.75" customHeight="1" x14ac:dyDescent="0.25">
      <c r="A678" s="121"/>
      <c r="B678" s="121"/>
      <c r="C678" s="121"/>
      <c r="D678" s="121"/>
      <c r="E678" s="121"/>
      <c r="F678" s="121"/>
      <c r="G678" s="121"/>
      <c r="H678" s="121"/>
      <c r="I678" s="121"/>
      <c r="J678" s="121"/>
      <c r="K678" s="121"/>
      <c r="L678" s="121"/>
      <c r="M678" s="121"/>
      <c r="N678" s="121"/>
      <c r="O678" s="121"/>
      <c r="P678" s="121"/>
      <c r="Q678" s="121"/>
      <c r="R678" s="121"/>
      <c r="S678" s="121"/>
      <c r="T678" s="121"/>
    </row>
    <row r="679" spans="1:20" ht="15.75" customHeight="1" x14ac:dyDescent="0.25">
      <c r="A679" s="121"/>
      <c r="B679" s="121"/>
      <c r="C679" s="121"/>
      <c r="D679" s="121"/>
      <c r="E679" s="121"/>
      <c r="F679" s="121"/>
      <c r="G679" s="121"/>
      <c r="H679" s="121"/>
      <c r="I679" s="121"/>
      <c r="J679" s="121"/>
      <c r="K679" s="121"/>
      <c r="L679" s="121"/>
      <c r="M679" s="121"/>
      <c r="N679" s="121"/>
      <c r="O679" s="121"/>
      <c r="P679" s="121"/>
      <c r="Q679" s="121"/>
      <c r="R679" s="121"/>
      <c r="S679" s="121"/>
      <c r="T679" s="121"/>
    </row>
    <row r="680" spans="1:20" ht="15.75" customHeight="1" x14ac:dyDescent="0.25">
      <c r="A680" s="121"/>
      <c r="B680" s="121"/>
      <c r="C680" s="121"/>
      <c r="D680" s="121"/>
      <c r="E680" s="121"/>
      <c r="F680" s="121"/>
      <c r="G680" s="121"/>
      <c r="H680" s="121"/>
      <c r="I680" s="121"/>
      <c r="J680" s="121"/>
      <c r="K680" s="121"/>
      <c r="L680" s="121"/>
      <c r="M680" s="121"/>
      <c r="N680" s="121"/>
      <c r="O680" s="121"/>
      <c r="P680" s="121"/>
      <c r="Q680" s="121"/>
      <c r="R680" s="121"/>
      <c r="S680" s="121"/>
      <c r="T680" s="121"/>
    </row>
    <row r="681" spans="1:20" ht="15.75" customHeight="1" x14ac:dyDescent="0.25">
      <c r="A681" s="121"/>
      <c r="B681" s="121"/>
      <c r="C681" s="121"/>
      <c r="D681" s="121"/>
      <c r="E681" s="121"/>
      <c r="F681" s="121"/>
      <c r="G681" s="121"/>
      <c r="H681" s="121"/>
      <c r="I681" s="121"/>
      <c r="J681" s="121"/>
      <c r="K681" s="121"/>
      <c r="L681" s="121"/>
      <c r="M681" s="121"/>
      <c r="N681" s="121"/>
      <c r="O681" s="121"/>
      <c r="P681" s="121"/>
      <c r="Q681" s="121"/>
      <c r="R681" s="121"/>
      <c r="S681" s="121"/>
      <c r="T681" s="121"/>
    </row>
    <row r="682" spans="1:20" ht="15.75" customHeight="1" x14ac:dyDescent="0.25">
      <c r="A682" s="121"/>
      <c r="B682" s="121"/>
      <c r="C682" s="121"/>
      <c r="D682" s="121"/>
      <c r="E682" s="121"/>
      <c r="F682" s="121"/>
      <c r="G682" s="121"/>
      <c r="H682" s="121"/>
      <c r="I682" s="121"/>
      <c r="J682" s="121"/>
      <c r="K682" s="121"/>
      <c r="L682" s="121"/>
      <c r="M682" s="121"/>
      <c r="N682" s="121"/>
      <c r="O682" s="121"/>
      <c r="P682" s="121"/>
      <c r="Q682" s="121"/>
      <c r="R682" s="121"/>
      <c r="S682" s="121"/>
      <c r="T682" s="121"/>
    </row>
    <row r="683" spans="1:20" ht="15.75" customHeight="1" x14ac:dyDescent="0.25">
      <c r="A683" s="121"/>
      <c r="B683" s="121"/>
      <c r="C683" s="121"/>
      <c r="D683" s="121"/>
      <c r="E683" s="121"/>
      <c r="F683" s="121"/>
      <c r="G683" s="121"/>
      <c r="H683" s="121"/>
      <c r="I683" s="121"/>
      <c r="J683" s="121"/>
      <c r="K683" s="121"/>
      <c r="L683" s="121"/>
      <c r="M683" s="121"/>
      <c r="N683" s="121"/>
      <c r="O683" s="121"/>
      <c r="P683" s="121"/>
      <c r="Q683" s="121"/>
      <c r="R683" s="121"/>
      <c r="S683" s="121"/>
      <c r="T683" s="121"/>
    </row>
    <row r="684" spans="1:20" ht="15.75" customHeight="1" x14ac:dyDescent="0.25">
      <c r="A684" s="121"/>
      <c r="B684" s="121"/>
      <c r="C684" s="121"/>
      <c r="D684" s="121"/>
      <c r="E684" s="121"/>
      <c r="F684" s="121"/>
      <c r="G684" s="121"/>
      <c r="H684" s="121"/>
      <c r="I684" s="121"/>
      <c r="J684" s="121"/>
      <c r="K684" s="121"/>
      <c r="L684" s="121"/>
      <c r="M684" s="121"/>
      <c r="N684" s="121"/>
      <c r="O684" s="121"/>
      <c r="P684" s="121"/>
      <c r="Q684" s="121"/>
      <c r="R684" s="121"/>
      <c r="S684" s="121"/>
      <c r="T684" s="121"/>
    </row>
    <row r="685" spans="1:20" ht="15.75" customHeight="1" x14ac:dyDescent="0.25">
      <c r="A685" s="121"/>
      <c r="B685" s="121"/>
      <c r="C685" s="121"/>
      <c r="D685" s="121"/>
      <c r="E685" s="121"/>
      <c r="F685" s="121"/>
      <c r="G685" s="121"/>
      <c r="H685" s="121"/>
      <c r="I685" s="121"/>
      <c r="J685" s="121"/>
      <c r="K685" s="121"/>
      <c r="L685" s="121"/>
      <c r="M685" s="121"/>
      <c r="N685" s="121"/>
      <c r="O685" s="121"/>
      <c r="P685" s="121"/>
      <c r="Q685" s="121"/>
      <c r="R685" s="121"/>
      <c r="S685" s="121"/>
      <c r="T685" s="121"/>
    </row>
    <row r="686" spans="1:20" ht="15.75" customHeight="1" x14ac:dyDescent="0.25">
      <c r="A686" s="121"/>
      <c r="B686" s="121"/>
      <c r="C686" s="121"/>
      <c r="D686" s="121"/>
      <c r="E686" s="121"/>
      <c r="F686" s="121"/>
      <c r="G686" s="121"/>
      <c r="H686" s="121"/>
      <c r="I686" s="121"/>
      <c r="J686" s="121"/>
      <c r="K686" s="121"/>
      <c r="L686" s="121"/>
      <c r="M686" s="121"/>
      <c r="N686" s="121"/>
      <c r="O686" s="121"/>
      <c r="P686" s="121"/>
      <c r="Q686" s="121"/>
      <c r="R686" s="121"/>
      <c r="S686" s="121"/>
      <c r="T686" s="121"/>
    </row>
    <row r="687" spans="1:20" ht="15.75" customHeight="1" x14ac:dyDescent="0.25">
      <c r="A687" s="121"/>
      <c r="B687" s="121"/>
      <c r="C687" s="121"/>
      <c r="D687" s="121"/>
      <c r="E687" s="121"/>
      <c r="F687" s="121"/>
      <c r="G687" s="121"/>
      <c r="H687" s="121"/>
      <c r="I687" s="121"/>
      <c r="J687" s="121"/>
      <c r="K687" s="121"/>
      <c r="L687" s="121"/>
      <c r="M687" s="121"/>
      <c r="N687" s="121"/>
      <c r="O687" s="121"/>
      <c r="P687" s="121"/>
      <c r="Q687" s="121"/>
      <c r="R687" s="121"/>
      <c r="S687" s="121"/>
      <c r="T687" s="121"/>
    </row>
    <row r="688" spans="1:20" ht="15.75" customHeight="1" x14ac:dyDescent="0.25">
      <c r="A688" s="121"/>
      <c r="B688" s="121"/>
      <c r="C688" s="121"/>
      <c r="D688" s="121"/>
      <c r="E688" s="121"/>
      <c r="F688" s="121"/>
      <c r="G688" s="121"/>
      <c r="H688" s="121"/>
      <c r="I688" s="121"/>
      <c r="J688" s="121"/>
      <c r="K688" s="121"/>
      <c r="L688" s="121"/>
      <c r="M688" s="121"/>
      <c r="N688" s="121"/>
      <c r="O688" s="121"/>
      <c r="P688" s="121"/>
      <c r="Q688" s="121"/>
      <c r="R688" s="121"/>
      <c r="S688" s="121"/>
      <c r="T688" s="121"/>
    </row>
    <row r="689" spans="1:20" ht="15.75" customHeight="1" x14ac:dyDescent="0.25">
      <c r="A689" s="121"/>
      <c r="B689" s="121"/>
      <c r="C689" s="121"/>
      <c r="D689" s="121"/>
      <c r="E689" s="121"/>
      <c r="F689" s="121"/>
      <c r="G689" s="121"/>
      <c r="H689" s="121"/>
      <c r="I689" s="121"/>
      <c r="J689" s="121"/>
      <c r="K689" s="121"/>
      <c r="L689" s="121"/>
      <c r="M689" s="121"/>
      <c r="N689" s="121"/>
      <c r="O689" s="121"/>
      <c r="P689" s="121"/>
      <c r="Q689" s="121"/>
      <c r="R689" s="121"/>
      <c r="S689" s="121"/>
      <c r="T689" s="121"/>
    </row>
    <row r="690" spans="1:20" ht="15.75" customHeight="1" x14ac:dyDescent="0.25">
      <c r="A690" s="121"/>
      <c r="B690" s="121"/>
      <c r="C690" s="121"/>
      <c r="D690" s="121"/>
      <c r="E690" s="121"/>
      <c r="F690" s="121"/>
      <c r="G690" s="121"/>
      <c r="H690" s="121"/>
      <c r="I690" s="121"/>
      <c r="J690" s="121"/>
      <c r="K690" s="121"/>
      <c r="L690" s="121"/>
      <c r="M690" s="121"/>
      <c r="N690" s="121"/>
      <c r="O690" s="121"/>
      <c r="P690" s="121"/>
      <c r="Q690" s="121"/>
      <c r="R690" s="121"/>
      <c r="S690" s="121"/>
      <c r="T690" s="121"/>
    </row>
    <row r="691" spans="1:20" ht="15.75" customHeight="1" x14ac:dyDescent="0.25">
      <c r="A691" s="121"/>
      <c r="B691" s="121"/>
      <c r="C691" s="121"/>
      <c r="D691" s="121"/>
      <c r="E691" s="121"/>
      <c r="F691" s="121"/>
      <c r="G691" s="121"/>
      <c r="H691" s="121"/>
      <c r="I691" s="121"/>
      <c r="J691" s="121"/>
      <c r="K691" s="121"/>
      <c r="L691" s="121"/>
      <c r="M691" s="121"/>
      <c r="N691" s="121"/>
      <c r="O691" s="121"/>
      <c r="P691" s="121"/>
      <c r="Q691" s="121"/>
      <c r="R691" s="121"/>
      <c r="S691" s="121"/>
      <c r="T691" s="121"/>
    </row>
    <row r="692" spans="1:20" ht="15.75" customHeight="1" x14ac:dyDescent="0.25">
      <c r="A692" s="121"/>
      <c r="B692" s="121"/>
      <c r="C692" s="121"/>
      <c r="D692" s="121"/>
      <c r="E692" s="121"/>
      <c r="F692" s="121"/>
      <c r="G692" s="121"/>
      <c r="H692" s="121"/>
      <c r="I692" s="121"/>
      <c r="J692" s="121"/>
      <c r="K692" s="121"/>
      <c r="L692" s="121"/>
      <c r="M692" s="121"/>
      <c r="N692" s="121"/>
      <c r="O692" s="121"/>
      <c r="P692" s="121"/>
      <c r="Q692" s="121"/>
      <c r="R692" s="121"/>
      <c r="S692" s="121"/>
      <c r="T692" s="121"/>
    </row>
    <row r="693" spans="1:20" ht="15.75" customHeight="1" x14ac:dyDescent="0.25">
      <c r="A693" s="121"/>
      <c r="B693" s="121"/>
      <c r="C693" s="121"/>
      <c r="D693" s="121"/>
      <c r="E693" s="121"/>
      <c r="F693" s="121"/>
      <c r="G693" s="121"/>
      <c r="H693" s="121"/>
      <c r="I693" s="121"/>
      <c r="J693" s="121"/>
      <c r="K693" s="121"/>
      <c r="L693" s="121"/>
      <c r="M693" s="121"/>
      <c r="N693" s="121"/>
      <c r="O693" s="121"/>
      <c r="P693" s="121"/>
      <c r="Q693" s="121"/>
      <c r="R693" s="121"/>
      <c r="S693" s="121"/>
      <c r="T693" s="121"/>
    </row>
    <row r="694" spans="1:20" ht="15.75" customHeight="1" x14ac:dyDescent="0.25">
      <c r="A694" s="121"/>
      <c r="B694" s="121"/>
      <c r="C694" s="121"/>
      <c r="D694" s="121"/>
      <c r="E694" s="121"/>
      <c r="F694" s="121"/>
      <c r="G694" s="121"/>
      <c r="H694" s="121"/>
      <c r="I694" s="121"/>
      <c r="J694" s="121"/>
      <c r="K694" s="121"/>
      <c r="L694" s="121"/>
      <c r="M694" s="121"/>
      <c r="N694" s="121"/>
      <c r="O694" s="121"/>
      <c r="P694" s="121"/>
      <c r="Q694" s="121"/>
      <c r="R694" s="121"/>
      <c r="S694" s="121"/>
      <c r="T694" s="121"/>
    </row>
    <row r="695" spans="1:20" ht="15.75" customHeight="1" x14ac:dyDescent="0.25">
      <c r="A695" s="121"/>
      <c r="B695" s="121"/>
      <c r="C695" s="121"/>
      <c r="D695" s="121"/>
      <c r="E695" s="121"/>
      <c r="F695" s="121"/>
      <c r="G695" s="121"/>
      <c r="H695" s="121"/>
      <c r="I695" s="121"/>
      <c r="J695" s="121"/>
      <c r="K695" s="121"/>
      <c r="L695" s="121"/>
      <c r="M695" s="121"/>
      <c r="N695" s="121"/>
      <c r="O695" s="121"/>
      <c r="P695" s="121"/>
      <c r="Q695" s="121"/>
      <c r="R695" s="121"/>
      <c r="S695" s="121"/>
      <c r="T695" s="121"/>
    </row>
    <row r="696" spans="1:20" ht="15.75" customHeight="1" x14ac:dyDescent="0.25">
      <c r="A696" s="121"/>
      <c r="B696" s="121"/>
      <c r="C696" s="121"/>
      <c r="D696" s="121"/>
      <c r="E696" s="121"/>
      <c r="F696" s="121"/>
      <c r="G696" s="121"/>
      <c r="H696" s="121"/>
      <c r="I696" s="121"/>
      <c r="J696" s="121"/>
      <c r="K696" s="121"/>
      <c r="L696" s="121"/>
      <c r="M696" s="121"/>
      <c r="N696" s="121"/>
      <c r="O696" s="121"/>
      <c r="P696" s="121"/>
      <c r="Q696" s="121"/>
      <c r="R696" s="121"/>
      <c r="S696" s="121"/>
      <c r="T696" s="121"/>
    </row>
    <row r="697" spans="1:20" ht="15.75" customHeight="1" x14ac:dyDescent="0.25">
      <c r="A697" s="121"/>
      <c r="B697" s="121"/>
      <c r="C697" s="121"/>
      <c r="D697" s="121"/>
      <c r="E697" s="121"/>
      <c r="F697" s="121"/>
      <c r="G697" s="121"/>
      <c r="H697" s="121"/>
      <c r="I697" s="121"/>
      <c r="J697" s="121"/>
      <c r="K697" s="121"/>
      <c r="L697" s="121"/>
      <c r="M697" s="121"/>
      <c r="N697" s="121"/>
      <c r="O697" s="121"/>
      <c r="P697" s="121"/>
      <c r="Q697" s="121"/>
      <c r="R697" s="121"/>
      <c r="S697" s="121"/>
      <c r="T697" s="121"/>
    </row>
    <row r="698" spans="1:20" ht="15.75" customHeight="1" x14ac:dyDescent="0.25">
      <c r="A698" s="121"/>
      <c r="B698" s="121"/>
      <c r="C698" s="121"/>
      <c r="D698" s="121"/>
      <c r="E698" s="121"/>
      <c r="F698" s="121"/>
      <c r="G698" s="121"/>
      <c r="H698" s="121"/>
      <c r="I698" s="121"/>
      <c r="J698" s="121"/>
      <c r="K698" s="121"/>
      <c r="L698" s="121"/>
      <c r="M698" s="121"/>
      <c r="N698" s="121"/>
      <c r="O698" s="121"/>
      <c r="P698" s="121"/>
      <c r="Q698" s="121"/>
      <c r="R698" s="121"/>
      <c r="S698" s="121"/>
      <c r="T698" s="121"/>
    </row>
    <row r="699" spans="1:20" ht="15.75" customHeight="1" x14ac:dyDescent="0.25">
      <c r="A699" s="121"/>
      <c r="B699" s="121"/>
      <c r="C699" s="121"/>
      <c r="D699" s="121"/>
      <c r="E699" s="121"/>
      <c r="F699" s="121"/>
      <c r="G699" s="121"/>
      <c r="H699" s="121"/>
      <c r="I699" s="121"/>
      <c r="J699" s="121"/>
      <c r="K699" s="121"/>
      <c r="L699" s="121"/>
      <c r="M699" s="121"/>
      <c r="N699" s="121"/>
      <c r="O699" s="121"/>
      <c r="P699" s="121"/>
      <c r="Q699" s="121"/>
      <c r="R699" s="121"/>
      <c r="S699" s="121"/>
      <c r="T699" s="121"/>
    </row>
    <row r="700" spans="1:20" ht="15.75" customHeight="1" x14ac:dyDescent="0.25">
      <c r="A700" s="121"/>
      <c r="B700" s="121"/>
      <c r="C700" s="121"/>
      <c r="D700" s="121"/>
      <c r="E700" s="121"/>
      <c r="F700" s="121"/>
      <c r="G700" s="121"/>
      <c r="H700" s="121"/>
      <c r="I700" s="121"/>
      <c r="J700" s="121"/>
      <c r="K700" s="121"/>
      <c r="L700" s="121"/>
      <c r="M700" s="121"/>
      <c r="N700" s="121"/>
      <c r="O700" s="121"/>
      <c r="P700" s="121"/>
      <c r="Q700" s="121"/>
      <c r="R700" s="121"/>
      <c r="S700" s="121"/>
      <c r="T700" s="121"/>
    </row>
    <row r="701" spans="1:20" ht="15.75" customHeight="1" x14ac:dyDescent="0.25">
      <c r="A701" s="121"/>
      <c r="B701" s="121"/>
      <c r="C701" s="121"/>
      <c r="D701" s="121"/>
      <c r="E701" s="121"/>
      <c r="F701" s="121"/>
      <c r="G701" s="121"/>
      <c r="H701" s="121"/>
      <c r="I701" s="121"/>
      <c r="J701" s="121"/>
      <c r="K701" s="121"/>
      <c r="L701" s="121"/>
      <c r="M701" s="121"/>
      <c r="N701" s="121"/>
      <c r="O701" s="121"/>
      <c r="P701" s="121"/>
      <c r="Q701" s="121"/>
      <c r="R701" s="121"/>
      <c r="S701" s="121"/>
      <c r="T701" s="121"/>
    </row>
    <row r="702" spans="1:20" ht="15.75" customHeight="1" x14ac:dyDescent="0.25">
      <c r="A702" s="121"/>
      <c r="B702" s="121"/>
      <c r="C702" s="121"/>
      <c r="D702" s="121"/>
      <c r="E702" s="121"/>
      <c r="F702" s="121"/>
      <c r="G702" s="121"/>
      <c r="H702" s="121"/>
      <c r="I702" s="121"/>
      <c r="J702" s="121"/>
      <c r="K702" s="121"/>
      <c r="L702" s="121"/>
      <c r="M702" s="121"/>
      <c r="N702" s="121"/>
      <c r="O702" s="121"/>
      <c r="P702" s="121"/>
      <c r="Q702" s="121"/>
      <c r="R702" s="121"/>
      <c r="S702" s="121"/>
      <c r="T702" s="121"/>
    </row>
    <row r="703" spans="1:20" ht="15.75" customHeight="1" x14ac:dyDescent="0.25">
      <c r="A703" s="121"/>
      <c r="B703" s="121"/>
      <c r="C703" s="121"/>
      <c r="D703" s="121"/>
      <c r="E703" s="121"/>
      <c r="F703" s="121"/>
      <c r="G703" s="121"/>
      <c r="H703" s="121"/>
      <c r="I703" s="121"/>
      <c r="J703" s="121"/>
      <c r="K703" s="121"/>
      <c r="L703" s="121"/>
      <c r="M703" s="121"/>
      <c r="N703" s="121"/>
      <c r="O703" s="121"/>
      <c r="P703" s="121"/>
      <c r="Q703" s="121"/>
      <c r="R703" s="121"/>
      <c r="S703" s="121"/>
      <c r="T703" s="121"/>
    </row>
    <row r="704" spans="1:20" ht="15.75" customHeight="1" x14ac:dyDescent="0.25">
      <c r="A704" s="121"/>
      <c r="B704" s="121"/>
      <c r="C704" s="121"/>
      <c r="D704" s="121"/>
      <c r="E704" s="121"/>
      <c r="F704" s="121"/>
      <c r="G704" s="121"/>
      <c r="H704" s="121"/>
      <c r="I704" s="121"/>
      <c r="J704" s="121"/>
      <c r="K704" s="121"/>
      <c r="L704" s="121"/>
      <c r="M704" s="121"/>
      <c r="N704" s="121"/>
      <c r="O704" s="121"/>
      <c r="P704" s="121"/>
      <c r="Q704" s="121"/>
      <c r="R704" s="121"/>
      <c r="S704" s="121"/>
      <c r="T704" s="121"/>
    </row>
    <row r="705" spans="1:20" ht="15.75" customHeight="1" x14ac:dyDescent="0.25">
      <c r="A705" s="121"/>
      <c r="B705" s="121"/>
      <c r="C705" s="121"/>
      <c r="D705" s="121"/>
      <c r="E705" s="121"/>
      <c r="F705" s="121"/>
      <c r="G705" s="121"/>
      <c r="H705" s="121"/>
      <c r="I705" s="121"/>
      <c r="J705" s="121"/>
      <c r="K705" s="121"/>
      <c r="L705" s="121"/>
      <c r="M705" s="121"/>
      <c r="N705" s="121"/>
      <c r="O705" s="121"/>
      <c r="P705" s="121"/>
      <c r="Q705" s="121"/>
      <c r="R705" s="121"/>
      <c r="S705" s="121"/>
      <c r="T705" s="121"/>
    </row>
    <row r="706" spans="1:20" ht="15.75" customHeight="1" x14ac:dyDescent="0.25">
      <c r="A706" s="121"/>
      <c r="B706" s="121"/>
      <c r="C706" s="121"/>
      <c r="D706" s="121"/>
      <c r="E706" s="121"/>
      <c r="F706" s="121"/>
      <c r="G706" s="121"/>
      <c r="H706" s="121"/>
      <c r="I706" s="121"/>
      <c r="J706" s="121"/>
      <c r="K706" s="121"/>
      <c r="L706" s="121"/>
      <c r="M706" s="121"/>
      <c r="N706" s="121"/>
      <c r="O706" s="121"/>
      <c r="P706" s="121"/>
      <c r="Q706" s="121"/>
      <c r="R706" s="121"/>
      <c r="S706" s="121"/>
      <c r="T706" s="121"/>
    </row>
    <row r="707" spans="1:20" ht="15.75" customHeight="1" x14ac:dyDescent="0.25">
      <c r="A707" s="121"/>
      <c r="B707" s="121"/>
      <c r="C707" s="121"/>
      <c r="D707" s="121"/>
      <c r="E707" s="121"/>
      <c r="F707" s="121"/>
      <c r="G707" s="121"/>
      <c r="H707" s="121"/>
      <c r="I707" s="121"/>
      <c r="J707" s="121"/>
      <c r="K707" s="121"/>
      <c r="L707" s="121"/>
      <c r="M707" s="121"/>
      <c r="N707" s="121"/>
      <c r="O707" s="121"/>
      <c r="P707" s="121"/>
      <c r="Q707" s="121"/>
      <c r="R707" s="121"/>
      <c r="S707" s="121"/>
      <c r="T707" s="121"/>
    </row>
    <row r="708" spans="1:20" ht="15.75" customHeight="1" x14ac:dyDescent="0.25">
      <c r="A708" s="121"/>
      <c r="B708" s="121"/>
      <c r="C708" s="121"/>
      <c r="D708" s="121"/>
      <c r="E708" s="121"/>
      <c r="F708" s="121"/>
      <c r="G708" s="121"/>
      <c r="H708" s="121"/>
      <c r="I708" s="121"/>
      <c r="J708" s="121"/>
      <c r="K708" s="121"/>
      <c r="L708" s="121"/>
      <c r="M708" s="121"/>
      <c r="N708" s="121"/>
      <c r="O708" s="121"/>
      <c r="P708" s="121"/>
      <c r="Q708" s="121"/>
      <c r="R708" s="121"/>
      <c r="S708" s="121"/>
      <c r="T708" s="121"/>
    </row>
    <row r="709" spans="1:20" ht="15.75" customHeight="1" x14ac:dyDescent="0.25">
      <c r="A709" s="121"/>
      <c r="B709" s="121"/>
      <c r="C709" s="121"/>
      <c r="D709" s="121"/>
      <c r="E709" s="121"/>
      <c r="F709" s="121"/>
      <c r="G709" s="121"/>
      <c r="H709" s="121"/>
      <c r="I709" s="121"/>
      <c r="J709" s="121"/>
      <c r="K709" s="121"/>
      <c r="L709" s="121"/>
      <c r="M709" s="121"/>
      <c r="N709" s="121"/>
      <c r="O709" s="121"/>
      <c r="P709" s="121"/>
      <c r="Q709" s="121"/>
      <c r="R709" s="121"/>
      <c r="S709" s="121"/>
      <c r="T709" s="121"/>
    </row>
    <row r="710" spans="1:20" ht="15.75" customHeight="1" x14ac:dyDescent="0.25">
      <c r="A710" s="121"/>
      <c r="B710" s="121"/>
      <c r="C710" s="121"/>
      <c r="D710" s="121"/>
      <c r="E710" s="121"/>
      <c r="F710" s="121"/>
      <c r="G710" s="121"/>
      <c r="H710" s="121"/>
      <c r="I710" s="121"/>
      <c r="J710" s="121"/>
      <c r="K710" s="121"/>
      <c r="L710" s="121"/>
      <c r="M710" s="121"/>
      <c r="N710" s="121"/>
      <c r="O710" s="121"/>
      <c r="P710" s="121"/>
      <c r="Q710" s="121"/>
      <c r="R710" s="121"/>
      <c r="S710" s="121"/>
      <c r="T710" s="121"/>
    </row>
    <row r="711" spans="1:20" ht="15.75" customHeight="1" x14ac:dyDescent="0.25">
      <c r="A711" s="121"/>
      <c r="B711" s="121"/>
      <c r="C711" s="121"/>
      <c r="D711" s="121"/>
      <c r="E711" s="121"/>
      <c r="F711" s="121"/>
      <c r="G711" s="121"/>
      <c r="H711" s="121"/>
      <c r="I711" s="121"/>
      <c r="J711" s="121"/>
      <c r="K711" s="121"/>
      <c r="L711" s="121"/>
      <c r="M711" s="121"/>
      <c r="N711" s="121"/>
      <c r="O711" s="121"/>
      <c r="P711" s="121"/>
      <c r="Q711" s="121"/>
      <c r="R711" s="121"/>
      <c r="S711" s="121"/>
      <c r="T711" s="121"/>
    </row>
    <row r="712" spans="1:20" ht="15.75" customHeight="1" x14ac:dyDescent="0.25">
      <c r="A712" s="121"/>
      <c r="B712" s="121"/>
      <c r="C712" s="121"/>
      <c r="D712" s="121"/>
      <c r="E712" s="121"/>
      <c r="F712" s="121"/>
      <c r="G712" s="121"/>
      <c r="H712" s="121"/>
      <c r="I712" s="121"/>
      <c r="J712" s="121"/>
      <c r="K712" s="121"/>
      <c r="L712" s="121"/>
      <c r="M712" s="121"/>
      <c r="N712" s="121"/>
      <c r="O712" s="121"/>
      <c r="P712" s="121"/>
      <c r="Q712" s="121"/>
      <c r="R712" s="121"/>
      <c r="S712" s="121"/>
      <c r="T712" s="121"/>
    </row>
    <row r="713" spans="1:20" ht="15.75" customHeight="1" x14ac:dyDescent="0.25">
      <c r="A713" s="121"/>
      <c r="B713" s="121"/>
      <c r="C713" s="121"/>
      <c r="D713" s="121"/>
      <c r="E713" s="121"/>
      <c r="F713" s="121"/>
      <c r="G713" s="121"/>
      <c r="H713" s="121"/>
      <c r="I713" s="121"/>
      <c r="J713" s="121"/>
      <c r="K713" s="121"/>
      <c r="L713" s="121"/>
      <c r="M713" s="121"/>
      <c r="N713" s="121"/>
      <c r="O713" s="121"/>
      <c r="P713" s="121"/>
      <c r="Q713" s="121"/>
      <c r="R713" s="121"/>
      <c r="S713" s="121"/>
      <c r="T713" s="121"/>
    </row>
    <row r="714" spans="1:20" ht="15.75" customHeight="1" x14ac:dyDescent="0.25">
      <c r="A714" s="121"/>
      <c r="B714" s="121"/>
      <c r="C714" s="121"/>
      <c r="D714" s="121"/>
      <c r="E714" s="121"/>
      <c r="F714" s="121"/>
      <c r="G714" s="121"/>
      <c r="H714" s="121"/>
      <c r="I714" s="121"/>
      <c r="J714" s="121"/>
      <c r="K714" s="121"/>
      <c r="L714" s="121"/>
      <c r="M714" s="121"/>
      <c r="N714" s="121"/>
      <c r="O714" s="121"/>
      <c r="P714" s="121"/>
      <c r="Q714" s="121"/>
      <c r="R714" s="121"/>
      <c r="S714" s="121"/>
      <c r="T714" s="121"/>
    </row>
    <row r="715" spans="1:20" ht="15.75" customHeight="1" x14ac:dyDescent="0.25">
      <c r="A715" s="121"/>
      <c r="B715" s="121"/>
      <c r="C715" s="121"/>
      <c r="D715" s="121"/>
      <c r="E715" s="121"/>
      <c r="F715" s="121"/>
      <c r="G715" s="121"/>
      <c r="H715" s="121"/>
      <c r="I715" s="121"/>
      <c r="J715" s="121"/>
      <c r="K715" s="121"/>
      <c r="L715" s="121"/>
      <c r="M715" s="121"/>
      <c r="N715" s="121"/>
      <c r="O715" s="121"/>
      <c r="P715" s="121"/>
      <c r="Q715" s="121"/>
      <c r="R715" s="121"/>
      <c r="S715" s="121"/>
      <c r="T715" s="121"/>
    </row>
    <row r="716" spans="1:20" ht="15.75" customHeight="1" x14ac:dyDescent="0.25">
      <c r="A716" s="121"/>
      <c r="B716" s="121"/>
      <c r="C716" s="121"/>
      <c r="D716" s="121"/>
      <c r="E716" s="121"/>
      <c r="F716" s="121"/>
      <c r="G716" s="121"/>
      <c r="H716" s="121"/>
      <c r="I716" s="121"/>
      <c r="J716" s="121"/>
      <c r="K716" s="121"/>
      <c r="L716" s="121"/>
      <c r="M716" s="121"/>
      <c r="N716" s="121"/>
      <c r="O716" s="121"/>
      <c r="P716" s="121"/>
      <c r="Q716" s="121"/>
      <c r="R716" s="121"/>
      <c r="S716" s="121"/>
      <c r="T716" s="121"/>
    </row>
    <row r="717" spans="1:20" ht="15.75" customHeight="1" x14ac:dyDescent="0.25">
      <c r="A717" s="121"/>
      <c r="B717" s="121"/>
      <c r="C717" s="121"/>
      <c r="D717" s="121"/>
      <c r="E717" s="121"/>
      <c r="F717" s="121"/>
      <c r="G717" s="121"/>
      <c r="H717" s="121"/>
      <c r="I717" s="121"/>
      <c r="J717" s="121"/>
      <c r="K717" s="121"/>
      <c r="L717" s="121"/>
      <c r="M717" s="121"/>
      <c r="N717" s="121"/>
      <c r="O717" s="121"/>
      <c r="P717" s="121"/>
      <c r="Q717" s="121"/>
      <c r="R717" s="121"/>
      <c r="S717" s="121"/>
      <c r="T717" s="121"/>
    </row>
    <row r="718" spans="1:20" ht="15.75" customHeight="1" x14ac:dyDescent="0.25">
      <c r="A718" s="121"/>
      <c r="B718" s="121"/>
      <c r="C718" s="121"/>
      <c r="D718" s="121"/>
      <c r="E718" s="121"/>
      <c r="F718" s="121"/>
      <c r="G718" s="121"/>
      <c r="H718" s="121"/>
      <c r="I718" s="121"/>
      <c r="J718" s="121"/>
      <c r="K718" s="121"/>
      <c r="L718" s="121"/>
      <c r="M718" s="121"/>
      <c r="N718" s="121"/>
      <c r="O718" s="121"/>
      <c r="P718" s="121"/>
      <c r="Q718" s="121"/>
      <c r="R718" s="121"/>
      <c r="S718" s="121"/>
      <c r="T718" s="121"/>
    </row>
    <row r="719" spans="1:20" ht="15.75" customHeight="1" x14ac:dyDescent="0.25">
      <c r="A719" s="121"/>
      <c r="B719" s="121"/>
      <c r="C719" s="121"/>
      <c r="D719" s="121"/>
      <c r="E719" s="121"/>
      <c r="F719" s="121"/>
      <c r="G719" s="121"/>
      <c r="H719" s="121"/>
      <c r="I719" s="121"/>
      <c r="J719" s="121"/>
      <c r="K719" s="121"/>
      <c r="L719" s="121"/>
      <c r="M719" s="121"/>
      <c r="N719" s="121"/>
      <c r="O719" s="121"/>
      <c r="P719" s="121"/>
      <c r="Q719" s="121"/>
      <c r="R719" s="121"/>
      <c r="S719" s="121"/>
      <c r="T719" s="121"/>
    </row>
    <row r="720" spans="1:20" ht="15.75" customHeight="1" x14ac:dyDescent="0.25">
      <c r="A720" s="121"/>
      <c r="B720" s="121"/>
      <c r="C720" s="121"/>
      <c r="D720" s="121"/>
      <c r="E720" s="121"/>
      <c r="F720" s="121"/>
      <c r="G720" s="121"/>
      <c r="H720" s="121"/>
      <c r="I720" s="121"/>
      <c r="J720" s="121"/>
      <c r="K720" s="121"/>
      <c r="L720" s="121"/>
      <c r="M720" s="121"/>
      <c r="N720" s="121"/>
      <c r="O720" s="121"/>
      <c r="P720" s="121"/>
      <c r="Q720" s="121"/>
      <c r="R720" s="121"/>
      <c r="S720" s="121"/>
      <c r="T720" s="121"/>
    </row>
    <row r="721" spans="1:20" ht="15.75" customHeight="1" x14ac:dyDescent="0.25">
      <c r="A721" s="121"/>
      <c r="B721" s="121"/>
      <c r="C721" s="121"/>
      <c r="D721" s="121"/>
      <c r="E721" s="121"/>
      <c r="F721" s="121"/>
      <c r="G721" s="121"/>
      <c r="H721" s="121"/>
      <c r="I721" s="121"/>
      <c r="J721" s="121"/>
      <c r="K721" s="121"/>
      <c r="L721" s="121"/>
      <c r="M721" s="121"/>
      <c r="N721" s="121"/>
      <c r="O721" s="121"/>
      <c r="P721" s="121"/>
      <c r="Q721" s="121"/>
      <c r="R721" s="121"/>
      <c r="S721" s="121"/>
      <c r="T721" s="121"/>
    </row>
    <row r="722" spans="1:20" ht="15.75" customHeight="1" x14ac:dyDescent="0.25">
      <c r="A722" s="121"/>
      <c r="B722" s="121"/>
      <c r="C722" s="121"/>
      <c r="D722" s="121"/>
      <c r="E722" s="121"/>
      <c r="F722" s="121"/>
      <c r="G722" s="121"/>
      <c r="H722" s="121"/>
      <c r="I722" s="121"/>
      <c r="J722" s="121"/>
      <c r="K722" s="121"/>
      <c r="L722" s="121"/>
      <c r="M722" s="121"/>
      <c r="N722" s="121"/>
      <c r="O722" s="121"/>
      <c r="P722" s="121"/>
      <c r="Q722" s="121"/>
      <c r="R722" s="121"/>
      <c r="S722" s="121"/>
      <c r="T722" s="121"/>
    </row>
    <row r="723" spans="1:20" ht="15.75" customHeight="1" x14ac:dyDescent="0.25">
      <c r="A723" s="121"/>
      <c r="B723" s="121"/>
      <c r="C723" s="121"/>
      <c r="D723" s="121"/>
      <c r="E723" s="121"/>
      <c r="F723" s="121"/>
      <c r="G723" s="121"/>
      <c r="H723" s="121"/>
      <c r="I723" s="121"/>
      <c r="J723" s="121"/>
      <c r="K723" s="121"/>
      <c r="L723" s="121"/>
      <c r="M723" s="121"/>
      <c r="N723" s="121"/>
      <c r="O723" s="121"/>
      <c r="P723" s="121"/>
      <c r="Q723" s="121"/>
      <c r="R723" s="121"/>
      <c r="S723" s="121"/>
      <c r="T723" s="121"/>
    </row>
    <row r="724" spans="1:20" ht="15.75" customHeight="1" x14ac:dyDescent="0.25">
      <c r="A724" s="121"/>
      <c r="B724" s="121"/>
      <c r="C724" s="121"/>
      <c r="D724" s="121"/>
      <c r="E724" s="121"/>
      <c r="F724" s="121"/>
      <c r="G724" s="121"/>
      <c r="H724" s="121"/>
      <c r="I724" s="121"/>
      <c r="J724" s="121"/>
      <c r="K724" s="121"/>
      <c r="L724" s="121"/>
      <c r="M724" s="121"/>
      <c r="N724" s="121"/>
      <c r="O724" s="121"/>
      <c r="P724" s="121"/>
      <c r="Q724" s="121"/>
      <c r="R724" s="121"/>
      <c r="S724" s="121"/>
      <c r="T724" s="121"/>
    </row>
    <row r="725" spans="1:20" ht="15.75" customHeight="1" x14ac:dyDescent="0.25">
      <c r="A725" s="121"/>
      <c r="B725" s="121"/>
      <c r="C725" s="121"/>
      <c r="D725" s="121"/>
      <c r="E725" s="121"/>
      <c r="F725" s="121"/>
      <c r="G725" s="121"/>
      <c r="H725" s="121"/>
      <c r="I725" s="121"/>
      <c r="J725" s="121"/>
      <c r="K725" s="121"/>
      <c r="L725" s="121"/>
      <c r="M725" s="121"/>
      <c r="N725" s="121"/>
      <c r="O725" s="121"/>
      <c r="P725" s="121"/>
      <c r="Q725" s="121"/>
      <c r="R725" s="121"/>
      <c r="S725" s="121"/>
      <c r="T725" s="121"/>
    </row>
    <row r="726" spans="1:20" ht="15.75" customHeight="1" x14ac:dyDescent="0.25">
      <c r="A726" s="121"/>
      <c r="B726" s="121"/>
      <c r="C726" s="121"/>
      <c r="D726" s="121"/>
      <c r="E726" s="121"/>
      <c r="F726" s="121"/>
      <c r="G726" s="121"/>
      <c r="H726" s="121"/>
      <c r="I726" s="121"/>
      <c r="J726" s="121"/>
      <c r="K726" s="121"/>
      <c r="L726" s="121"/>
      <c r="M726" s="121"/>
      <c r="N726" s="121"/>
      <c r="O726" s="121"/>
      <c r="P726" s="121"/>
      <c r="Q726" s="121"/>
      <c r="R726" s="121"/>
      <c r="S726" s="121"/>
      <c r="T726" s="121"/>
    </row>
    <row r="727" spans="1:20" ht="15.75" customHeight="1" x14ac:dyDescent="0.25">
      <c r="A727" s="121"/>
      <c r="B727" s="121"/>
      <c r="C727" s="121"/>
      <c r="D727" s="121"/>
      <c r="E727" s="121"/>
      <c r="F727" s="121"/>
      <c r="G727" s="121"/>
      <c r="H727" s="121"/>
      <c r="I727" s="121"/>
      <c r="J727" s="121"/>
      <c r="K727" s="121"/>
      <c r="L727" s="121"/>
      <c r="M727" s="121"/>
      <c r="N727" s="121"/>
      <c r="O727" s="121"/>
      <c r="P727" s="121"/>
      <c r="Q727" s="121"/>
      <c r="R727" s="121"/>
      <c r="S727" s="121"/>
      <c r="T727" s="121"/>
    </row>
    <row r="728" spans="1:20" ht="15.75" customHeight="1" x14ac:dyDescent="0.25">
      <c r="A728" s="121"/>
      <c r="B728" s="121"/>
      <c r="C728" s="121"/>
      <c r="D728" s="121"/>
      <c r="E728" s="121"/>
      <c r="F728" s="121"/>
      <c r="G728" s="121"/>
      <c r="H728" s="121"/>
      <c r="I728" s="121"/>
      <c r="J728" s="121"/>
      <c r="K728" s="121"/>
      <c r="L728" s="121"/>
      <c r="M728" s="121"/>
      <c r="N728" s="121"/>
      <c r="O728" s="121"/>
      <c r="P728" s="121"/>
      <c r="Q728" s="121"/>
      <c r="R728" s="121"/>
      <c r="S728" s="121"/>
      <c r="T728" s="121"/>
    </row>
    <row r="729" spans="1:20" ht="15.75" customHeight="1" x14ac:dyDescent="0.25">
      <c r="A729" s="121"/>
      <c r="B729" s="121"/>
      <c r="C729" s="121"/>
      <c r="D729" s="121"/>
      <c r="E729" s="121"/>
      <c r="F729" s="121"/>
      <c r="G729" s="121"/>
      <c r="H729" s="121"/>
      <c r="I729" s="121"/>
      <c r="J729" s="121"/>
      <c r="K729" s="121"/>
      <c r="L729" s="121"/>
      <c r="M729" s="121"/>
      <c r="N729" s="121"/>
      <c r="O729" s="121"/>
      <c r="P729" s="121"/>
      <c r="Q729" s="121"/>
      <c r="R729" s="121"/>
      <c r="S729" s="121"/>
      <c r="T729" s="121"/>
    </row>
    <row r="730" spans="1:20" ht="15.75" customHeight="1" x14ac:dyDescent="0.25">
      <c r="A730" s="121"/>
      <c r="B730" s="121"/>
      <c r="C730" s="121"/>
      <c r="D730" s="121"/>
      <c r="E730" s="121"/>
      <c r="F730" s="121"/>
      <c r="G730" s="121"/>
      <c r="H730" s="121"/>
      <c r="I730" s="121"/>
      <c r="J730" s="121"/>
      <c r="K730" s="121"/>
      <c r="L730" s="121"/>
      <c r="M730" s="121"/>
      <c r="N730" s="121"/>
      <c r="O730" s="121"/>
      <c r="P730" s="121"/>
      <c r="Q730" s="121"/>
      <c r="R730" s="121"/>
      <c r="S730" s="121"/>
      <c r="T730" s="121"/>
    </row>
    <row r="731" spans="1:20" ht="15.75" customHeight="1" x14ac:dyDescent="0.25">
      <c r="A731" s="121"/>
      <c r="B731" s="121"/>
      <c r="C731" s="121"/>
      <c r="D731" s="121"/>
      <c r="E731" s="121"/>
      <c r="F731" s="121"/>
      <c r="G731" s="121"/>
      <c r="H731" s="121"/>
      <c r="I731" s="121"/>
      <c r="J731" s="121"/>
      <c r="K731" s="121"/>
      <c r="L731" s="121"/>
      <c r="M731" s="121"/>
      <c r="N731" s="121"/>
      <c r="O731" s="121"/>
      <c r="P731" s="121"/>
      <c r="Q731" s="121"/>
      <c r="R731" s="121"/>
      <c r="S731" s="121"/>
      <c r="T731" s="121"/>
    </row>
    <row r="732" spans="1:20" ht="15.75" customHeight="1" x14ac:dyDescent="0.25">
      <c r="A732" s="121"/>
      <c r="B732" s="121"/>
      <c r="C732" s="121"/>
      <c r="D732" s="121"/>
      <c r="E732" s="121"/>
      <c r="F732" s="121"/>
      <c r="G732" s="121"/>
      <c r="H732" s="121"/>
      <c r="I732" s="121"/>
      <c r="J732" s="121"/>
      <c r="K732" s="121"/>
      <c r="L732" s="121"/>
      <c r="M732" s="121"/>
      <c r="N732" s="121"/>
      <c r="O732" s="121"/>
      <c r="P732" s="121"/>
      <c r="Q732" s="121"/>
      <c r="R732" s="121"/>
      <c r="S732" s="121"/>
      <c r="T732" s="121"/>
    </row>
    <row r="733" spans="1:20" ht="15.75" customHeight="1" x14ac:dyDescent="0.25">
      <c r="A733" s="121"/>
      <c r="B733" s="121"/>
      <c r="C733" s="121"/>
      <c r="D733" s="121"/>
      <c r="E733" s="121"/>
      <c r="F733" s="121"/>
      <c r="G733" s="121"/>
      <c r="H733" s="121"/>
      <c r="I733" s="121"/>
      <c r="J733" s="121"/>
      <c r="K733" s="121"/>
      <c r="L733" s="121"/>
      <c r="M733" s="121"/>
      <c r="N733" s="121"/>
      <c r="O733" s="121"/>
      <c r="P733" s="121"/>
      <c r="Q733" s="121"/>
      <c r="R733" s="121"/>
      <c r="S733" s="121"/>
      <c r="T733" s="121"/>
    </row>
    <row r="734" spans="1:20" ht="15.75" customHeight="1" x14ac:dyDescent="0.25">
      <c r="A734" s="121"/>
      <c r="B734" s="121"/>
      <c r="C734" s="121"/>
      <c r="D734" s="121"/>
      <c r="E734" s="121"/>
      <c r="F734" s="121"/>
      <c r="G734" s="121"/>
      <c r="H734" s="121"/>
      <c r="I734" s="121"/>
      <c r="J734" s="121"/>
      <c r="K734" s="121"/>
      <c r="L734" s="121"/>
      <c r="M734" s="121"/>
      <c r="N734" s="121"/>
      <c r="O734" s="121"/>
      <c r="P734" s="121"/>
      <c r="Q734" s="121"/>
      <c r="R734" s="121"/>
      <c r="S734" s="121"/>
      <c r="T734" s="121"/>
    </row>
    <row r="735" spans="1:20" ht="15.75" customHeight="1" x14ac:dyDescent="0.25">
      <c r="A735" s="121"/>
      <c r="B735" s="121"/>
      <c r="C735" s="121"/>
      <c r="D735" s="121"/>
      <c r="E735" s="121"/>
      <c r="F735" s="121"/>
      <c r="G735" s="121"/>
      <c r="H735" s="121"/>
      <c r="I735" s="121"/>
      <c r="J735" s="121"/>
      <c r="K735" s="121"/>
      <c r="L735" s="121"/>
      <c r="M735" s="121"/>
      <c r="N735" s="121"/>
      <c r="O735" s="121"/>
      <c r="P735" s="121"/>
      <c r="Q735" s="121"/>
      <c r="R735" s="121"/>
      <c r="S735" s="121"/>
      <c r="T735" s="121"/>
    </row>
    <row r="736" spans="1:20" ht="15.75" customHeight="1" x14ac:dyDescent="0.25">
      <c r="A736" s="121"/>
      <c r="B736" s="121"/>
      <c r="C736" s="121"/>
      <c r="D736" s="121"/>
      <c r="E736" s="121"/>
      <c r="F736" s="121"/>
      <c r="G736" s="121"/>
      <c r="H736" s="121"/>
      <c r="I736" s="121"/>
      <c r="J736" s="121"/>
      <c r="K736" s="121"/>
      <c r="L736" s="121"/>
      <c r="M736" s="121"/>
      <c r="N736" s="121"/>
      <c r="O736" s="121"/>
      <c r="P736" s="121"/>
      <c r="Q736" s="121"/>
      <c r="R736" s="121"/>
      <c r="S736" s="121"/>
      <c r="T736" s="121"/>
    </row>
    <row r="737" spans="1:20" ht="15.75" customHeight="1" x14ac:dyDescent="0.25">
      <c r="A737" s="121"/>
      <c r="B737" s="121"/>
      <c r="C737" s="121"/>
      <c r="D737" s="121"/>
      <c r="E737" s="121"/>
      <c r="F737" s="121"/>
      <c r="G737" s="121"/>
      <c r="H737" s="121"/>
      <c r="I737" s="121"/>
      <c r="J737" s="121"/>
      <c r="K737" s="121"/>
      <c r="L737" s="121"/>
      <c r="M737" s="121"/>
      <c r="N737" s="121"/>
      <c r="O737" s="121"/>
      <c r="P737" s="121"/>
      <c r="Q737" s="121"/>
      <c r="R737" s="121"/>
      <c r="S737" s="121"/>
      <c r="T737" s="121"/>
    </row>
    <row r="738" spans="1:20" ht="15.75" customHeight="1" x14ac:dyDescent="0.25">
      <c r="A738" s="121"/>
      <c r="B738" s="121"/>
      <c r="C738" s="121"/>
      <c r="D738" s="121"/>
      <c r="E738" s="121"/>
      <c r="F738" s="121"/>
      <c r="G738" s="121"/>
      <c r="H738" s="121"/>
      <c r="I738" s="121"/>
      <c r="J738" s="121"/>
      <c r="K738" s="121"/>
      <c r="L738" s="121"/>
      <c r="M738" s="121"/>
      <c r="N738" s="121"/>
      <c r="O738" s="121"/>
      <c r="P738" s="121"/>
      <c r="Q738" s="121"/>
      <c r="R738" s="121"/>
      <c r="S738" s="121"/>
      <c r="T738" s="121"/>
    </row>
    <row r="739" spans="1:20" ht="15.75" customHeight="1" x14ac:dyDescent="0.25">
      <c r="A739" s="121"/>
      <c r="B739" s="121"/>
      <c r="C739" s="121"/>
      <c r="D739" s="121"/>
      <c r="E739" s="121"/>
      <c r="F739" s="121"/>
      <c r="G739" s="121"/>
      <c r="H739" s="121"/>
      <c r="I739" s="121"/>
      <c r="J739" s="121"/>
      <c r="K739" s="121"/>
      <c r="L739" s="121"/>
      <c r="M739" s="121"/>
      <c r="N739" s="121"/>
      <c r="O739" s="121"/>
      <c r="P739" s="121"/>
      <c r="Q739" s="121"/>
      <c r="R739" s="121"/>
      <c r="S739" s="121"/>
      <c r="T739" s="121"/>
    </row>
    <row r="740" spans="1:20" ht="15.75" customHeight="1" x14ac:dyDescent="0.25">
      <c r="A740" s="121"/>
      <c r="B740" s="121"/>
      <c r="C740" s="121"/>
      <c r="D740" s="121"/>
      <c r="E740" s="121"/>
      <c r="F740" s="121"/>
      <c r="G740" s="121"/>
      <c r="H740" s="121"/>
      <c r="I740" s="121"/>
      <c r="J740" s="121"/>
      <c r="K740" s="121"/>
      <c r="L740" s="121"/>
      <c r="M740" s="121"/>
      <c r="N740" s="121"/>
      <c r="O740" s="121"/>
      <c r="P740" s="121"/>
      <c r="Q740" s="121"/>
      <c r="R740" s="121"/>
      <c r="S740" s="121"/>
      <c r="T740" s="121"/>
    </row>
    <row r="741" spans="1:20" ht="15.75" customHeight="1" x14ac:dyDescent="0.25">
      <c r="A741" s="121"/>
      <c r="B741" s="121"/>
      <c r="C741" s="121"/>
      <c r="D741" s="121"/>
      <c r="E741" s="121"/>
      <c r="F741" s="121"/>
      <c r="G741" s="121"/>
      <c r="H741" s="121"/>
      <c r="I741" s="121"/>
      <c r="J741" s="121"/>
      <c r="K741" s="121"/>
      <c r="L741" s="121"/>
      <c r="M741" s="121"/>
      <c r="N741" s="121"/>
      <c r="O741" s="121"/>
      <c r="P741" s="121"/>
      <c r="Q741" s="121"/>
      <c r="R741" s="121"/>
      <c r="S741" s="121"/>
      <c r="T741" s="121"/>
    </row>
    <row r="742" spans="1:20" ht="15.75" customHeight="1" x14ac:dyDescent="0.25">
      <c r="A742" s="121"/>
      <c r="B742" s="121"/>
      <c r="C742" s="121"/>
      <c r="D742" s="121"/>
      <c r="E742" s="121"/>
      <c r="F742" s="121"/>
      <c r="G742" s="121"/>
      <c r="H742" s="121"/>
      <c r="I742" s="121"/>
      <c r="J742" s="121"/>
      <c r="K742" s="121"/>
      <c r="L742" s="121"/>
      <c r="M742" s="121"/>
      <c r="N742" s="121"/>
      <c r="O742" s="121"/>
      <c r="P742" s="121"/>
      <c r="Q742" s="121"/>
      <c r="R742" s="121"/>
      <c r="S742" s="121"/>
      <c r="T742" s="121"/>
    </row>
    <row r="743" spans="1:20" ht="15.75" customHeight="1" x14ac:dyDescent="0.25">
      <c r="A743" s="121"/>
      <c r="B743" s="121"/>
      <c r="C743" s="121"/>
      <c r="D743" s="121"/>
      <c r="E743" s="121"/>
      <c r="F743" s="121"/>
      <c r="G743" s="121"/>
      <c r="H743" s="121"/>
      <c r="I743" s="121"/>
      <c r="J743" s="121"/>
      <c r="K743" s="121"/>
      <c r="L743" s="121"/>
      <c r="M743" s="121"/>
      <c r="N743" s="121"/>
      <c r="O743" s="121"/>
      <c r="P743" s="121"/>
      <c r="Q743" s="121"/>
      <c r="R743" s="121"/>
      <c r="S743" s="121"/>
      <c r="T743" s="121"/>
    </row>
    <row r="744" spans="1:20" ht="15.75" customHeight="1" x14ac:dyDescent="0.25">
      <c r="A744" s="121"/>
      <c r="B744" s="121"/>
      <c r="C744" s="121"/>
      <c r="D744" s="121"/>
      <c r="E744" s="121"/>
      <c r="F744" s="121"/>
      <c r="G744" s="121"/>
      <c r="H744" s="121"/>
      <c r="I744" s="121"/>
      <c r="J744" s="121"/>
      <c r="K744" s="121"/>
      <c r="L744" s="121"/>
      <c r="M744" s="121"/>
      <c r="N744" s="121"/>
      <c r="O744" s="121"/>
      <c r="P744" s="121"/>
      <c r="Q744" s="121"/>
      <c r="R744" s="121"/>
      <c r="S744" s="121"/>
      <c r="T744" s="121"/>
    </row>
    <row r="745" spans="1:20" ht="15.75" customHeight="1" x14ac:dyDescent="0.25">
      <c r="A745" s="121"/>
      <c r="B745" s="121"/>
      <c r="C745" s="121"/>
      <c r="D745" s="121"/>
      <c r="E745" s="121"/>
      <c r="F745" s="121"/>
      <c r="G745" s="121"/>
      <c r="H745" s="121"/>
      <c r="I745" s="121"/>
      <c r="J745" s="121"/>
      <c r="K745" s="121"/>
      <c r="L745" s="121"/>
      <c r="M745" s="121"/>
      <c r="N745" s="121"/>
      <c r="O745" s="121"/>
      <c r="P745" s="121"/>
      <c r="Q745" s="121"/>
      <c r="R745" s="121"/>
      <c r="S745" s="121"/>
      <c r="T745" s="121"/>
    </row>
    <row r="746" spans="1:20" ht="15.75" customHeight="1" x14ac:dyDescent="0.25">
      <c r="A746" s="121"/>
      <c r="B746" s="121"/>
      <c r="C746" s="121"/>
      <c r="D746" s="121"/>
      <c r="E746" s="121"/>
      <c r="F746" s="121"/>
      <c r="G746" s="121"/>
      <c r="H746" s="121"/>
      <c r="I746" s="121"/>
      <c r="J746" s="121"/>
      <c r="K746" s="121"/>
      <c r="L746" s="121"/>
      <c r="M746" s="121"/>
      <c r="N746" s="121"/>
      <c r="O746" s="121"/>
      <c r="P746" s="121"/>
      <c r="Q746" s="121"/>
      <c r="R746" s="121"/>
      <c r="S746" s="121"/>
      <c r="T746" s="121"/>
    </row>
    <row r="747" spans="1:20" ht="15.75" customHeight="1" x14ac:dyDescent="0.25">
      <c r="A747" s="121"/>
      <c r="B747" s="121"/>
      <c r="C747" s="121"/>
      <c r="D747" s="121"/>
      <c r="E747" s="121"/>
      <c r="F747" s="121"/>
      <c r="G747" s="121"/>
      <c r="H747" s="121"/>
      <c r="I747" s="121"/>
      <c r="J747" s="121"/>
      <c r="K747" s="121"/>
      <c r="L747" s="121"/>
      <c r="M747" s="121"/>
      <c r="N747" s="121"/>
      <c r="O747" s="121"/>
      <c r="P747" s="121"/>
      <c r="Q747" s="121"/>
      <c r="R747" s="121"/>
      <c r="S747" s="121"/>
      <c r="T747" s="121"/>
    </row>
    <row r="748" spans="1:20" ht="15.75" customHeight="1" x14ac:dyDescent="0.25">
      <c r="A748" s="121"/>
      <c r="B748" s="121"/>
      <c r="C748" s="121"/>
      <c r="D748" s="121"/>
      <c r="E748" s="121"/>
      <c r="F748" s="121"/>
      <c r="G748" s="121"/>
      <c r="H748" s="121"/>
      <c r="I748" s="121"/>
      <c r="J748" s="121"/>
      <c r="K748" s="121"/>
      <c r="L748" s="121"/>
      <c r="M748" s="121"/>
      <c r="N748" s="121"/>
      <c r="O748" s="121"/>
      <c r="P748" s="121"/>
      <c r="Q748" s="121"/>
      <c r="R748" s="121"/>
      <c r="S748" s="121"/>
      <c r="T748" s="121"/>
    </row>
    <row r="749" spans="1:20" ht="15.75" customHeight="1" x14ac:dyDescent="0.25">
      <c r="A749" s="121"/>
      <c r="B749" s="121"/>
      <c r="C749" s="121"/>
      <c r="D749" s="121"/>
      <c r="E749" s="121"/>
      <c r="F749" s="121"/>
      <c r="G749" s="121"/>
      <c r="H749" s="121"/>
      <c r="I749" s="121"/>
      <c r="J749" s="121"/>
      <c r="K749" s="121"/>
      <c r="L749" s="121"/>
      <c r="M749" s="121"/>
      <c r="N749" s="121"/>
      <c r="O749" s="121"/>
      <c r="P749" s="121"/>
      <c r="Q749" s="121"/>
      <c r="R749" s="121"/>
      <c r="S749" s="121"/>
      <c r="T749" s="121"/>
    </row>
    <row r="750" spans="1:20" ht="15.75" customHeight="1" x14ac:dyDescent="0.25">
      <c r="A750" s="121"/>
      <c r="B750" s="121"/>
      <c r="C750" s="121"/>
      <c r="D750" s="121"/>
      <c r="E750" s="121"/>
      <c r="F750" s="121"/>
      <c r="G750" s="121"/>
      <c r="H750" s="121"/>
      <c r="I750" s="121"/>
      <c r="J750" s="121"/>
      <c r="K750" s="121"/>
      <c r="L750" s="121"/>
      <c r="M750" s="121"/>
      <c r="N750" s="121"/>
      <c r="O750" s="121"/>
      <c r="P750" s="121"/>
      <c r="Q750" s="121"/>
      <c r="R750" s="121"/>
      <c r="S750" s="121"/>
      <c r="T750" s="121"/>
    </row>
    <row r="751" spans="1:20" ht="15.75" customHeight="1" x14ac:dyDescent="0.25">
      <c r="A751" s="121"/>
      <c r="B751" s="121"/>
      <c r="C751" s="121"/>
      <c r="D751" s="121"/>
      <c r="E751" s="121"/>
      <c r="F751" s="121"/>
      <c r="G751" s="121"/>
      <c r="H751" s="121"/>
      <c r="I751" s="121"/>
      <c r="J751" s="121"/>
      <c r="K751" s="121"/>
      <c r="L751" s="121"/>
      <c r="M751" s="121"/>
      <c r="N751" s="121"/>
      <c r="O751" s="121"/>
      <c r="P751" s="121"/>
      <c r="Q751" s="121"/>
      <c r="R751" s="121"/>
      <c r="S751" s="121"/>
      <c r="T751" s="121"/>
    </row>
    <row r="752" spans="1:20" ht="15.75" customHeight="1" x14ac:dyDescent="0.25">
      <c r="A752" s="121"/>
      <c r="B752" s="121"/>
      <c r="C752" s="121"/>
      <c r="D752" s="121"/>
      <c r="E752" s="121"/>
      <c r="F752" s="121"/>
      <c r="G752" s="121"/>
      <c r="H752" s="121"/>
      <c r="I752" s="121"/>
      <c r="J752" s="121"/>
      <c r="K752" s="121"/>
      <c r="L752" s="121"/>
      <c r="M752" s="121"/>
      <c r="N752" s="121"/>
      <c r="O752" s="121"/>
      <c r="P752" s="121"/>
      <c r="Q752" s="121"/>
      <c r="R752" s="121"/>
      <c r="S752" s="121"/>
      <c r="T752" s="121"/>
    </row>
    <row r="753" spans="1:20" ht="15.75" customHeight="1" x14ac:dyDescent="0.25">
      <c r="A753" s="121"/>
      <c r="B753" s="121"/>
      <c r="C753" s="121"/>
      <c r="D753" s="121"/>
      <c r="E753" s="121"/>
      <c r="F753" s="121"/>
      <c r="G753" s="121"/>
      <c r="H753" s="121"/>
      <c r="I753" s="121"/>
      <c r="J753" s="121"/>
      <c r="K753" s="121"/>
      <c r="L753" s="121"/>
      <c r="M753" s="121"/>
      <c r="N753" s="121"/>
      <c r="O753" s="121"/>
      <c r="P753" s="121"/>
      <c r="Q753" s="121"/>
      <c r="R753" s="121"/>
      <c r="S753" s="121"/>
      <c r="T753" s="121"/>
    </row>
    <row r="754" spans="1:20" ht="15.75" customHeight="1" x14ac:dyDescent="0.25">
      <c r="A754" s="121"/>
      <c r="B754" s="121"/>
      <c r="C754" s="121"/>
      <c r="D754" s="121"/>
      <c r="E754" s="121"/>
      <c r="F754" s="121"/>
      <c r="G754" s="121"/>
      <c r="H754" s="121"/>
      <c r="I754" s="121"/>
      <c r="J754" s="121"/>
      <c r="K754" s="121"/>
      <c r="L754" s="121"/>
      <c r="M754" s="121"/>
      <c r="N754" s="121"/>
      <c r="O754" s="121"/>
      <c r="P754" s="121"/>
      <c r="Q754" s="121"/>
      <c r="R754" s="121"/>
      <c r="S754" s="121"/>
      <c r="T754" s="121"/>
    </row>
    <row r="755" spans="1:20" ht="15.75" customHeight="1" x14ac:dyDescent="0.25">
      <c r="A755" s="121"/>
      <c r="B755" s="121"/>
      <c r="C755" s="121"/>
      <c r="D755" s="121"/>
      <c r="E755" s="121"/>
      <c r="F755" s="121"/>
      <c r="G755" s="121"/>
      <c r="H755" s="121"/>
      <c r="I755" s="121"/>
      <c r="J755" s="121"/>
      <c r="K755" s="121"/>
      <c r="L755" s="121"/>
      <c r="M755" s="121"/>
      <c r="N755" s="121"/>
      <c r="O755" s="121"/>
      <c r="P755" s="121"/>
      <c r="Q755" s="121"/>
      <c r="R755" s="121"/>
      <c r="S755" s="121"/>
      <c r="T755" s="121"/>
    </row>
    <row r="756" spans="1:20" ht="15.75" customHeight="1" x14ac:dyDescent="0.25">
      <c r="A756" s="121"/>
      <c r="B756" s="121"/>
      <c r="C756" s="121"/>
      <c r="D756" s="121"/>
      <c r="E756" s="121"/>
      <c r="F756" s="121"/>
      <c r="G756" s="121"/>
      <c r="H756" s="121"/>
      <c r="I756" s="121"/>
      <c r="J756" s="121"/>
      <c r="K756" s="121"/>
      <c r="L756" s="121"/>
      <c r="M756" s="121"/>
      <c r="N756" s="121"/>
      <c r="O756" s="121"/>
      <c r="P756" s="121"/>
      <c r="Q756" s="121"/>
      <c r="R756" s="121"/>
      <c r="S756" s="121"/>
      <c r="T756" s="121"/>
    </row>
    <row r="757" spans="1:20" ht="15.75" customHeight="1" x14ac:dyDescent="0.25">
      <c r="A757" s="121"/>
      <c r="B757" s="121"/>
      <c r="C757" s="121"/>
      <c r="D757" s="121"/>
      <c r="E757" s="121"/>
      <c r="F757" s="121"/>
      <c r="G757" s="121"/>
      <c r="H757" s="121"/>
      <c r="I757" s="121"/>
      <c r="J757" s="121"/>
      <c r="K757" s="121"/>
      <c r="L757" s="121"/>
      <c r="M757" s="121"/>
      <c r="N757" s="121"/>
      <c r="O757" s="121"/>
      <c r="P757" s="121"/>
      <c r="Q757" s="121"/>
      <c r="R757" s="121"/>
      <c r="S757" s="121"/>
      <c r="T757" s="121"/>
    </row>
    <row r="758" spans="1:20" ht="15.75" customHeight="1" x14ac:dyDescent="0.25">
      <c r="A758" s="121"/>
      <c r="B758" s="121"/>
      <c r="C758" s="121"/>
      <c r="D758" s="121"/>
      <c r="E758" s="121"/>
      <c r="F758" s="121"/>
      <c r="G758" s="121"/>
      <c r="H758" s="121"/>
      <c r="I758" s="121"/>
      <c r="J758" s="121"/>
      <c r="K758" s="121"/>
      <c r="L758" s="121"/>
      <c r="M758" s="121"/>
      <c r="N758" s="121"/>
      <c r="O758" s="121"/>
      <c r="P758" s="121"/>
      <c r="Q758" s="121"/>
      <c r="R758" s="121"/>
      <c r="S758" s="121"/>
      <c r="T758" s="121"/>
    </row>
    <row r="759" spans="1:20" ht="15.75" customHeight="1" x14ac:dyDescent="0.25">
      <c r="A759" s="121"/>
      <c r="B759" s="121"/>
      <c r="C759" s="121"/>
      <c r="D759" s="121"/>
      <c r="E759" s="121"/>
      <c r="F759" s="121"/>
      <c r="G759" s="121"/>
      <c r="H759" s="121"/>
      <c r="I759" s="121"/>
      <c r="J759" s="121"/>
      <c r="K759" s="121"/>
      <c r="L759" s="121"/>
      <c r="M759" s="121"/>
      <c r="N759" s="121"/>
      <c r="O759" s="121"/>
      <c r="P759" s="121"/>
      <c r="Q759" s="121"/>
      <c r="R759" s="121"/>
      <c r="S759" s="121"/>
      <c r="T759" s="121"/>
    </row>
    <row r="760" spans="1:20" ht="15.75" customHeight="1" x14ac:dyDescent="0.25">
      <c r="A760" s="121"/>
      <c r="B760" s="121"/>
      <c r="C760" s="121"/>
      <c r="D760" s="121"/>
      <c r="E760" s="121"/>
      <c r="F760" s="121"/>
      <c r="G760" s="121"/>
      <c r="H760" s="121"/>
      <c r="I760" s="121"/>
      <c r="J760" s="121"/>
      <c r="K760" s="121"/>
      <c r="L760" s="121"/>
      <c r="M760" s="121"/>
      <c r="N760" s="121"/>
      <c r="O760" s="121"/>
      <c r="P760" s="121"/>
      <c r="Q760" s="121"/>
      <c r="R760" s="121"/>
      <c r="S760" s="121"/>
      <c r="T760" s="121"/>
    </row>
    <row r="761" spans="1:20" ht="15.75" customHeight="1" x14ac:dyDescent="0.25">
      <c r="A761" s="121"/>
      <c r="B761" s="121"/>
      <c r="C761" s="121"/>
      <c r="D761" s="121"/>
      <c r="E761" s="121"/>
      <c r="F761" s="121"/>
      <c r="G761" s="121"/>
      <c r="H761" s="121"/>
      <c r="I761" s="121"/>
      <c r="J761" s="121"/>
      <c r="K761" s="121"/>
      <c r="L761" s="121"/>
      <c r="M761" s="121"/>
      <c r="N761" s="121"/>
      <c r="O761" s="121"/>
      <c r="P761" s="121"/>
      <c r="Q761" s="121"/>
      <c r="R761" s="121"/>
      <c r="S761" s="121"/>
      <c r="T761" s="121"/>
    </row>
    <row r="762" spans="1:20" ht="15.75" customHeight="1" x14ac:dyDescent="0.25">
      <c r="A762" s="121"/>
      <c r="B762" s="121"/>
      <c r="C762" s="121"/>
      <c r="D762" s="121"/>
      <c r="E762" s="121"/>
      <c r="F762" s="121"/>
      <c r="G762" s="121"/>
      <c r="H762" s="121"/>
      <c r="I762" s="121"/>
      <c r="J762" s="121"/>
      <c r="K762" s="121"/>
      <c r="L762" s="121"/>
      <c r="M762" s="121"/>
      <c r="N762" s="121"/>
      <c r="O762" s="121"/>
      <c r="P762" s="121"/>
      <c r="Q762" s="121"/>
      <c r="R762" s="121"/>
      <c r="S762" s="121"/>
      <c r="T762" s="121"/>
    </row>
    <row r="763" spans="1:20" ht="15.75" customHeight="1" x14ac:dyDescent="0.25">
      <c r="A763" s="121"/>
      <c r="B763" s="121"/>
      <c r="C763" s="121"/>
      <c r="D763" s="121"/>
      <c r="E763" s="121"/>
      <c r="F763" s="121"/>
      <c r="G763" s="121"/>
      <c r="H763" s="121"/>
      <c r="I763" s="121"/>
      <c r="J763" s="121"/>
      <c r="K763" s="121"/>
      <c r="L763" s="121"/>
      <c r="M763" s="121"/>
      <c r="N763" s="121"/>
      <c r="O763" s="121"/>
      <c r="P763" s="121"/>
      <c r="Q763" s="121"/>
      <c r="R763" s="121"/>
      <c r="S763" s="121"/>
      <c r="T763" s="121"/>
    </row>
    <row r="764" spans="1:20" ht="15.75" customHeight="1" x14ac:dyDescent="0.25">
      <c r="A764" s="121"/>
      <c r="B764" s="121"/>
      <c r="C764" s="121"/>
      <c r="D764" s="121"/>
      <c r="E764" s="121"/>
      <c r="F764" s="121"/>
      <c r="G764" s="121"/>
      <c r="H764" s="121"/>
      <c r="I764" s="121"/>
      <c r="J764" s="121"/>
      <c r="K764" s="121"/>
      <c r="L764" s="121"/>
      <c r="M764" s="121"/>
      <c r="N764" s="121"/>
      <c r="O764" s="121"/>
      <c r="P764" s="121"/>
      <c r="Q764" s="121"/>
      <c r="R764" s="121"/>
      <c r="S764" s="121"/>
      <c r="T764" s="121"/>
    </row>
    <row r="765" spans="1:20" ht="15.75" customHeight="1" x14ac:dyDescent="0.25">
      <c r="A765" s="121"/>
      <c r="B765" s="121"/>
      <c r="C765" s="121"/>
      <c r="D765" s="121"/>
      <c r="E765" s="121"/>
      <c r="F765" s="121"/>
      <c r="G765" s="121"/>
      <c r="H765" s="121"/>
      <c r="I765" s="121"/>
      <c r="J765" s="121"/>
      <c r="K765" s="121"/>
      <c r="L765" s="121"/>
      <c r="M765" s="121"/>
      <c r="N765" s="121"/>
      <c r="O765" s="121"/>
      <c r="P765" s="121"/>
      <c r="Q765" s="121"/>
      <c r="R765" s="121"/>
      <c r="S765" s="121"/>
      <c r="T765" s="121"/>
    </row>
    <row r="766" spans="1:20" ht="15.75" customHeight="1" x14ac:dyDescent="0.25">
      <c r="A766" s="121"/>
      <c r="B766" s="121"/>
      <c r="C766" s="121"/>
      <c r="D766" s="121"/>
      <c r="E766" s="121"/>
      <c r="F766" s="121"/>
      <c r="G766" s="121"/>
      <c r="H766" s="121"/>
      <c r="I766" s="121"/>
      <c r="J766" s="121"/>
      <c r="K766" s="121"/>
      <c r="L766" s="121"/>
      <c r="M766" s="121"/>
      <c r="N766" s="121"/>
      <c r="O766" s="121"/>
      <c r="P766" s="121"/>
      <c r="Q766" s="121"/>
      <c r="R766" s="121"/>
      <c r="S766" s="121"/>
      <c r="T766" s="121"/>
    </row>
    <row r="767" spans="1:20" ht="15.75" customHeight="1" x14ac:dyDescent="0.25">
      <c r="A767" s="121"/>
      <c r="B767" s="121"/>
      <c r="C767" s="121"/>
      <c r="D767" s="121"/>
      <c r="E767" s="121"/>
      <c r="F767" s="121"/>
      <c r="G767" s="121"/>
      <c r="H767" s="121"/>
      <c r="I767" s="121"/>
      <c r="J767" s="121"/>
      <c r="K767" s="121"/>
      <c r="L767" s="121"/>
      <c r="M767" s="121"/>
      <c r="N767" s="121"/>
      <c r="O767" s="121"/>
      <c r="P767" s="121"/>
      <c r="Q767" s="121"/>
      <c r="R767" s="121"/>
      <c r="S767" s="121"/>
      <c r="T767" s="121"/>
    </row>
    <row r="768" spans="1:20" ht="15.75" customHeight="1" x14ac:dyDescent="0.25">
      <c r="A768" s="121"/>
      <c r="B768" s="121"/>
      <c r="C768" s="121"/>
      <c r="D768" s="121"/>
      <c r="E768" s="121"/>
      <c r="F768" s="121"/>
      <c r="G768" s="121"/>
      <c r="H768" s="121"/>
      <c r="I768" s="121"/>
      <c r="J768" s="121"/>
      <c r="K768" s="121"/>
      <c r="L768" s="121"/>
      <c r="M768" s="121"/>
      <c r="N768" s="121"/>
      <c r="O768" s="121"/>
      <c r="P768" s="121"/>
      <c r="Q768" s="121"/>
      <c r="R768" s="121"/>
      <c r="S768" s="121"/>
      <c r="T768" s="121"/>
    </row>
    <row r="769" spans="1:20" ht="15.75" customHeight="1" x14ac:dyDescent="0.25">
      <c r="A769" s="121"/>
      <c r="B769" s="121"/>
      <c r="C769" s="121"/>
      <c r="D769" s="121"/>
      <c r="E769" s="121"/>
      <c r="F769" s="121"/>
      <c r="G769" s="121"/>
      <c r="H769" s="121"/>
      <c r="I769" s="121"/>
      <c r="J769" s="121"/>
      <c r="K769" s="121"/>
      <c r="L769" s="121"/>
      <c r="M769" s="121"/>
      <c r="N769" s="121"/>
      <c r="O769" s="121"/>
      <c r="P769" s="121"/>
      <c r="Q769" s="121"/>
      <c r="R769" s="121"/>
      <c r="S769" s="121"/>
      <c r="T769" s="121"/>
    </row>
    <row r="770" spans="1:20" ht="15.75" customHeight="1" x14ac:dyDescent="0.25">
      <c r="A770" s="121"/>
      <c r="B770" s="121"/>
      <c r="C770" s="121"/>
      <c r="D770" s="121"/>
      <c r="E770" s="121"/>
      <c r="F770" s="121"/>
      <c r="G770" s="121"/>
      <c r="H770" s="121"/>
      <c r="I770" s="121"/>
      <c r="J770" s="121"/>
      <c r="K770" s="121"/>
      <c r="L770" s="121"/>
      <c r="M770" s="121"/>
      <c r="N770" s="121"/>
      <c r="O770" s="121"/>
      <c r="P770" s="121"/>
      <c r="Q770" s="121"/>
      <c r="R770" s="121"/>
      <c r="S770" s="121"/>
      <c r="T770" s="121"/>
    </row>
    <row r="771" spans="1:20" ht="15.75" customHeight="1" x14ac:dyDescent="0.25">
      <c r="A771" s="121"/>
      <c r="B771" s="121"/>
      <c r="C771" s="121"/>
      <c r="D771" s="121"/>
      <c r="E771" s="121"/>
      <c r="F771" s="121"/>
      <c r="G771" s="121"/>
      <c r="H771" s="121"/>
      <c r="I771" s="121"/>
      <c r="J771" s="121"/>
      <c r="K771" s="121"/>
      <c r="L771" s="121"/>
      <c r="M771" s="121"/>
      <c r="N771" s="121"/>
      <c r="O771" s="121"/>
      <c r="P771" s="121"/>
      <c r="Q771" s="121"/>
      <c r="R771" s="121"/>
      <c r="S771" s="121"/>
      <c r="T771" s="121"/>
    </row>
    <row r="772" spans="1:20" ht="15.75" customHeight="1" x14ac:dyDescent="0.25">
      <c r="A772" s="121"/>
      <c r="B772" s="121"/>
      <c r="C772" s="121"/>
      <c r="D772" s="121"/>
      <c r="E772" s="121"/>
      <c r="F772" s="121"/>
      <c r="G772" s="121"/>
      <c r="H772" s="121"/>
      <c r="I772" s="121"/>
      <c r="J772" s="121"/>
      <c r="K772" s="121"/>
      <c r="L772" s="121"/>
      <c r="M772" s="121"/>
      <c r="N772" s="121"/>
      <c r="O772" s="121"/>
      <c r="P772" s="121"/>
      <c r="Q772" s="121"/>
      <c r="R772" s="121"/>
      <c r="S772" s="121"/>
      <c r="T772" s="121"/>
    </row>
    <row r="773" spans="1:20" ht="15.75" customHeight="1" x14ac:dyDescent="0.25">
      <c r="A773" s="121"/>
      <c r="B773" s="121"/>
      <c r="C773" s="121"/>
      <c r="D773" s="121"/>
      <c r="E773" s="121"/>
      <c r="F773" s="121"/>
      <c r="G773" s="121"/>
      <c r="H773" s="121"/>
      <c r="I773" s="121"/>
      <c r="J773" s="121"/>
      <c r="K773" s="121"/>
      <c r="L773" s="121"/>
      <c r="M773" s="121"/>
      <c r="N773" s="121"/>
      <c r="O773" s="121"/>
      <c r="P773" s="121"/>
      <c r="Q773" s="121"/>
      <c r="R773" s="121"/>
      <c r="S773" s="121"/>
      <c r="T773" s="121"/>
    </row>
    <row r="774" spans="1:20" ht="15.75" customHeight="1" x14ac:dyDescent="0.25">
      <c r="A774" s="121"/>
      <c r="B774" s="121"/>
      <c r="C774" s="121"/>
      <c r="D774" s="121"/>
      <c r="E774" s="121"/>
      <c r="F774" s="121"/>
      <c r="G774" s="121"/>
      <c r="H774" s="121"/>
      <c r="I774" s="121"/>
      <c r="J774" s="121"/>
      <c r="K774" s="121"/>
      <c r="L774" s="121"/>
      <c r="M774" s="121"/>
      <c r="N774" s="121"/>
      <c r="O774" s="121"/>
      <c r="P774" s="121"/>
      <c r="Q774" s="121"/>
      <c r="R774" s="121"/>
      <c r="S774" s="121"/>
      <c r="T774" s="121"/>
    </row>
    <row r="775" spans="1:20" ht="15.75" customHeight="1" x14ac:dyDescent="0.25">
      <c r="A775" s="121"/>
      <c r="B775" s="121"/>
      <c r="C775" s="121"/>
      <c r="D775" s="121"/>
      <c r="E775" s="121"/>
      <c r="F775" s="121"/>
      <c r="G775" s="121"/>
      <c r="H775" s="121"/>
      <c r="I775" s="121"/>
      <c r="J775" s="121"/>
      <c r="K775" s="121"/>
      <c r="L775" s="121"/>
      <c r="M775" s="121"/>
      <c r="N775" s="121"/>
      <c r="O775" s="121"/>
      <c r="P775" s="121"/>
      <c r="Q775" s="121"/>
      <c r="R775" s="121"/>
      <c r="S775" s="121"/>
      <c r="T775" s="121"/>
    </row>
    <row r="776" spans="1:20" ht="15.75" customHeight="1" x14ac:dyDescent="0.25">
      <c r="A776" s="121"/>
      <c r="B776" s="121"/>
      <c r="C776" s="121"/>
      <c r="D776" s="121"/>
      <c r="E776" s="121"/>
      <c r="F776" s="121"/>
      <c r="G776" s="121"/>
      <c r="H776" s="121"/>
      <c r="I776" s="121"/>
      <c r="J776" s="121"/>
      <c r="K776" s="121"/>
      <c r="L776" s="121"/>
      <c r="M776" s="121"/>
      <c r="N776" s="121"/>
      <c r="O776" s="121"/>
      <c r="P776" s="121"/>
      <c r="Q776" s="121"/>
      <c r="R776" s="121"/>
      <c r="S776" s="121"/>
      <c r="T776" s="121"/>
    </row>
    <row r="777" spans="1:20" ht="15.75" customHeight="1" x14ac:dyDescent="0.25">
      <c r="A777" s="121"/>
      <c r="B777" s="121"/>
      <c r="C777" s="121"/>
      <c r="D777" s="121"/>
      <c r="E777" s="121"/>
      <c r="F777" s="121"/>
      <c r="G777" s="121"/>
      <c r="H777" s="121"/>
      <c r="I777" s="121"/>
      <c r="J777" s="121"/>
      <c r="K777" s="121"/>
      <c r="L777" s="121"/>
      <c r="M777" s="121"/>
      <c r="N777" s="121"/>
      <c r="O777" s="121"/>
      <c r="P777" s="121"/>
      <c r="Q777" s="121"/>
      <c r="R777" s="121"/>
      <c r="S777" s="121"/>
      <c r="T777" s="121"/>
    </row>
    <row r="778" spans="1:20" ht="15.75" customHeight="1" x14ac:dyDescent="0.25">
      <c r="A778" s="121"/>
      <c r="B778" s="121"/>
      <c r="C778" s="121"/>
      <c r="D778" s="121"/>
      <c r="E778" s="121"/>
      <c r="F778" s="121"/>
      <c r="G778" s="121"/>
      <c r="H778" s="121"/>
      <c r="I778" s="121"/>
      <c r="J778" s="121"/>
      <c r="K778" s="121"/>
      <c r="L778" s="121"/>
      <c r="M778" s="121"/>
      <c r="N778" s="121"/>
      <c r="O778" s="121"/>
      <c r="P778" s="121"/>
      <c r="Q778" s="121"/>
      <c r="R778" s="121"/>
      <c r="S778" s="121"/>
      <c r="T778" s="121"/>
    </row>
    <row r="779" spans="1:20" ht="15.75" customHeight="1" x14ac:dyDescent="0.25">
      <c r="A779" s="121"/>
      <c r="B779" s="121"/>
      <c r="C779" s="121"/>
      <c r="D779" s="121"/>
      <c r="E779" s="121"/>
      <c r="F779" s="121"/>
      <c r="G779" s="121"/>
      <c r="H779" s="121"/>
      <c r="I779" s="121"/>
      <c r="J779" s="121"/>
      <c r="K779" s="121"/>
      <c r="L779" s="121"/>
      <c r="M779" s="121"/>
      <c r="N779" s="121"/>
      <c r="O779" s="121"/>
      <c r="P779" s="121"/>
      <c r="Q779" s="121"/>
      <c r="R779" s="121"/>
      <c r="S779" s="121"/>
      <c r="T779" s="121"/>
    </row>
    <row r="780" spans="1:20" ht="15.75" customHeight="1" x14ac:dyDescent="0.25">
      <c r="A780" s="121"/>
      <c r="B780" s="121"/>
      <c r="C780" s="121"/>
      <c r="D780" s="121"/>
      <c r="E780" s="121"/>
      <c r="F780" s="121"/>
      <c r="G780" s="121"/>
      <c r="H780" s="121"/>
      <c r="I780" s="121"/>
      <c r="J780" s="121"/>
      <c r="K780" s="121"/>
      <c r="L780" s="121"/>
      <c r="M780" s="121"/>
      <c r="N780" s="121"/>
      <c r="O780" s="121"/>
      <c r="P780" s="121"/>
      <c r="Q780" s="121"/>
      <c r="R780" s="121"/>
      <c r="S780" s="121"/>
      <c r="T780" s="121"/>
    </row>
    <row r="781" spans="1:20" ht="15.75" customHeight="1" x14ac:dyDescent="0.25">
      <c r="A781" s="121"/>
      <c r="B781" s="121"/>
      <c r="C781" s="121"/>
      <c r="D781" s="121"/>
      <c r="E781" s="121"/>
      <c r="F781" s="121"/>
      <c r="G781" s="121"/>
      <c r="H781" s="121"/>
      <c r="I781" s="121"/>
      <c r="J781" s="121"/>
      <c r="K781" s="121"/>
      <c r="L781" s="121"/>
      <c r="M781" s="121"/>
      <c r="N781" s="121"/>
      <c r="O781" s="121"/>
      <c r="P781" s="121"/>
      <c r="Q781" s="121"/>
      <c r="R781" s="121"/>
      <c r="S781" s="121"/>
      <c r="T781" s="121"/>
    </row>
    <row r="782" spans="1:20" ht="15.75" customHeight="1" x14ac:dyDescent="0.25">
      <c r="A782" s="121"/>
      <c r="B782" s="121"/>
      <c r="C782" s="121"/>
      <c r="D782" s="121"/>
      <c r="E782" s="121"/>
      <c r="F782" s="121"/>
      <c r="G782" s="121"/>
      <c r="H782" s="121"/>
      <c r="I782" s="121"/>
      <c r="J782" s="121"/>
      <c r="K782" s="121"/>
      <c r="L782" s="121"/>
      <c r="M782" s="121"/>
      <c r="N782" s="121"/>
      <c r="O782" s="121"/>
      <c r="P782" s="121"/>
      <c r="Q782" s="121"/>
      <c r="R782" s="121"/>
      <c r="S782" s="121"/>
      <c r="T782" s="121"/>
    </row>
    <row r="783" spans="1:20" ht="15.75" customHeight="1" x14ac:dyDescent="0.25">
      <c r="A783" s="121"/>
      <c r="B783" s="121"/>
      <c r="C783" s="121"/>
      <c r="D783" s="121"/>
      <c r="E783" s="121"/>
      <c r="F783" s="121"/>
      <c r="G783" s="121"/>
      <c r="H783" s="121"/>
      <c r="I783" s="121"/>
      <c r="J783" s="121"/>
      <c r="K783" s="121"/>
      <c r="L783" s="121"/>
      <c r="M783" s="121"/>
      <c r="N783" s="121"/>
      <c r="O783" s="121"/>
      <c r="P783" s="121"/>
      <c r="Q783" s="121"/>
      <c r="R783" s="121"/>
      <c r="S783" s="121"/>
      <c r="T783" s="121"/>
    </row>
    <row r="784" spans="1:20" ht="15.75" customHeight="1" x14ac:dyDescent="0.25">
      <c r="A784" s="121"/>
      <c r="B784" s="121"/>
      <c r="C784" s="121"/>
      <c r="D784" s="121"/>
      <c r="E784" s="121"/>
      <c r="F784" s="121"/>
      <c r="G784" s="121"/>
      <c r="H784" s="121"/>
      <c r="I784" s="121"/>
      <c r="J784" s="121"/>
      <c r="K784" s="121"/>
      <c r="L784" s="121"/>
      <c r="M784" s="121"/>
      <c r="N784" s="121"/>
      <c r="O784" s="121"/>
      <c r="P784" s="121"/>
      <c r="Q784" s="121"/>
      <c r="R784" s="121"/>
      <c r="S784" s="121"/>
      <c r="T784" s="121"/>
    </row>
    <row r="785" spans="1:20" ht="15.75" customHeight="1" x14ac:dyDescent="0.25">
      <c r="A785" s="121"/>
      <c r="B785" s="121"/>
      <c r="C785" s="121"/>
      <c r="D785" s="121"/>
      <c r="E785" s="121"/>
      <c r="F785" s="121"/>
      <c r="G785" s="121"/>
      <c r="H785" s="121"/>
      <c r="I785" s="121"/>
      <c r="J785" s="121"/>
      <c r="K785" s="121"/>
      <c r="L785" s="121"/>
      <c r="M785" s="121"/>
      <c r="N785" s="121"/>
      <c r="O785" s="121"/>
      <c r="P785" s="121"/>
      <c r="Q785" s="121"/>
      <c r="R785" s="121"/>
      <c r="S785" s="121"/>
      <c r="T785" s="121"/>
    </row>
    <row r="786" spans="1:20" ht="15.75" customHeight="1" x14ac:dyDescent="0.25">
      <c r="A786" s="121"/>
      <c r="B786" s="121"/>
      <c r="C786" s="121"/>
      <c r="D786" s="121"/>
      <c r="E786" s="121"/>
      <c r="F786" s="121"/>
      <c r="G786" s="121"/>
      <c r="H786" s="121"/>
      <c r="I786" s="121"/>
      <c r="J786" s="121"/>
      <c r="K786" s="121"/>
      <c r="L786" s="121"/>
      <c r="M786" s="121"/>
      <c r="N786" s="121"/>
      <c r="O786" s="121"/>
      <c r="P786" s="121"/>
      <c r="Q786" s="121"/>
      <c r="R786" s="121"/>
      <c r="S786" s="121"/>
      <c r="T786" s="121"/>
    </row>
    <row r="787" spans="1:20" ht="15.75" customHeight="1" x14ac:dyDescent="0.25">
      <c r="A787" s="121"/>
      <c r="B787" s="121"/>
      <c r="C787" s="121"/>
      <c r="D787" s="121"/>
      <c r="E787" s="121"/>
      <c r="F787" s="121"/>
      <c r="G787" s="121"/>
      <c r="H787" s="121"/>
      <c r="I787" s="121"/>
      <c r="J787" s="121"/>
      <c r="K787" s="121"/>
      <c r="L787" s="121"/>
      <c r="M787" s="121"/>
      <c r="N787" s="121"/>
      <c r="O787" s="121"/>
      <c r="P787" s="121"/>
      <c r="Q787" s="121"/>
      <c r="R787" s="121"/>
      <c r="S787" s="121"/>
      <c r="T787" s="121"/>
    </row>
    <row r="788" spans="1:20" ht="15.75" customHeight="1" x14ac:dyDescent="0.25">
      <c r="A788" s="121"/>
      <c r="B788" s="121"/>
      <c r="C788" s="121"/>
      <c r="D788" s="121"/>
      <c r="E788" s="121"/>
      <c r="F788" s="121"/>
      <c r="G788" s="121"/>
      <c r="H788" s="121"/>
      <c r="I788" s="121"/>
      <c r="J788" s="121"/>
      <c r="K788" s="121"/>
      <c r="L788" s="121"/>
      <c r="M788" s="121"/>
      <c r="N788" s="121"/>
      <c r="O788" s="121"/>
      <c r="P788" s="121"/>
      <c r="Q788" s="121"/>
      <c r="R788" s="121"/>
      <c r="S788" s="121"/>
      <c r="T788" s="121"/>
    </row>
    <row r="789" spans="1:20" ht="15.75" customHeight="1" x14ac:dyDescent="0.25">
      <c r="A789" s="121"/>
      <c r="B789" s="121"/>
      <c r="C789" s="121"/>
      <c r="D789" s="121"/>
      <c r="E789" s="121"/>
      <c r="F789" s="121"/>
      <c r="G789" s="121"/>
      <c r="H789" s="121"/>
      <c r="I789" s="121"/>
      <c r="J789" s="121"/>
      <c r="K789" s="121"/>
      <c r="L789" s="121"/>
      <c r="M789" s="121"/>
      <c r="N789" s="121"/>
      <c r="O789" s="121"/>
      <c r="P789" s="121"/>
      <c r="Q789" s="121"/>
      <c r="R789" s="121"/>
      <c r="S789" s="121"/>
      <c r="T789" s="121"/>
    </row>
    <row r="790" spans="1:20" ht="15.75" customHeight="1" x14ac:dyDescent="0.25">
      <c r="A790" s="121"/>
      <c r="B790" s="121"/>
      <c r="C790" s="121"/>
      <c r="D790" s="121"/>
      <c r="E790" s="121"/>
      <c r="F790" s="121"/>
      <c r="G790" s="121"/>
      <c r="H790" s="121"/>
      <c r="I790" s="121"/>
      <c r="J790" s="121"/>
      <c r="K790" s="121"/>
      <c r="L790" s="121"/>
      <c r="M790" s="121"/>
      <c r="N790" s="121"/>
      <c r="O790" s="121"/>
      <c r="P790" s="121"/>
      <c r="Q790" s="121"/>
      <c r="R790" s="121"/>
      <c r="S790" s="121"/>
      <c r="T790" s="121"/>
    </row>
    <row r="791" spans="1:20" ht="15.75" customHeight="1" x14ac:dyDescent="0.25">
      <c r="A791" s="121"/>
      <c r="B791" s="121"/>
      <c r="C791" s="121"/>
      <c r="D791" s="121"/>
      <c r="E791" s="121"/>
      <c r="F791" s="121"/>
      <c r="G791" s="121"/>
      <c r="H791" s="121"/>
      <c r="I791" s="121"/>
      <c r="J791" s="121"/>
      <c r="K791" s="121"/>
      <c r="L791" s="121"/>
      <c r="M791" s="121"/>
      <c r="N791" s="121"/>
      <c r="O791" s="121"/>
      <c r="P791" s="121"/>
      <c r="Q791" s="121"/>
      <c r="R791" s="121"/>
      <c r="S791" s="121"/>
      <c r="T791" s="121"/>
    </row>
    <row r="792" spans="1:20" ht="15.75" customHeight="1" x14ac:dyDescent="0.25">
      <c r="A792" s="121"/>
      <c r="B792" s="121"/>
      <c r="C792" s="121"/>
      <c r="D792" s="121"/>
      <c r="E792" s="121"/>
      <c r="F792" s="121"/>
      <c r="G792" s="121"/>
      <c r="H792" s="121"/>
      <c r="I792" s="121"/>
      <c r="J792" s="121"/>
      <c r="K792" s="121"/>
      <c r="L792" s="121"/>
      <c r="M792" s="121"/>
      <c r="N792" s="121"/>
      <c r="O792" s="121"/>
      <c r="P792" s="121"/>
      <c r="Q792" s="121"/>
      <c r="R792" s="121"/>
      <c r="S792" s="121"/>
      <c r="T792" s="121"/>
    </row>
    <row r="793" spans="1:20" ht="15.75" customHeight="1" x14ac:dyDescent="0.25">
      <c r="A793" s="121"/>
      <c r="B793" s="121"/>
      <c r="C793" s="121"/>
      <c r="D793" s="121"/>
      <c r="E793" s="121"/>
      <c r="F793" s="121"/>
      <c r="G793" s="121"/>
      <c r="H793" s="121"/>
      <c r="I793" s="121"/>
      <c r="J793" s="121"/>
      <c r="K793" s="121"/>
      <c r="L793" s="121"/>
      <c r="M793" s="121"/>
      <c r="N793" s="121"/>
      <c r="O793" s="121"/>
      <c r="P793" s="121"/>
      <c r="Q793" s="121"/>
      <c r="R793" s="121"/>
      <c r="S793" s="121"/>
      <c r="T793" s="121"/>
    </row>
    <row r="794" spans="1:20" ht="15.75" customHeight="1" x14ac:dyDescent="0.25">
      <c r="A794" s="121"/>
      <c r="B794" s="121"/>
      <c r="C794" s="121"/>
      <c r="D794" s="121"/>
      <c r="E794" s="121"/>
      <c r="F794" s="121"/>
      <c r="G794" s="121"/>
      <c r="H794" s="121"/>
      <c r="I794" s="121"/>
      <c r="J794" s="121"/>
      <c r="K794" s="121"/>
      <c r="L794" s="121"/>
      <c r="M794" s="121"/>
      <c r="N794" s="121"/>
      <c r="O794" s="121"/>
      <c r="P794" s="121"/>
      <c r="Q794" s="121"/>
      <c r="R794" s="121"/>
      <c r="S794" s="121"/>
      <c r="T794" s="121"/>
    </row>
    <row r="795" spans="1:20" ht="15.75" customHeight="1" x14ac:dyDescent="0.25">
      <c r="A795" s="121"/>
      <c r="B795" s="121"/>
      <c r="C795" s="121"/>
      <c r="D795" s="121"/>
      <c r="E795" s="121"/>
      <c r="F795" s="121"/>
      <c r="G795" s="121"/>
      <c r="H795" s="121"/>
      <c r="I795" s="121"/>
      <c r="J795" s="121"/>
      <c r="K795" s="121"/>
      <c r="L795" s="121"/>
      <c r="M795" s="121"/>
      <c r="N795" s="121"/>
      <c r="O795" s="121"/>
      <c r="P795" s="121"/>
      <c r="Q795" s="121"/>
      <c r="R795" s="121"/>
      <c r="S795" s="121"/>
      <c r="T795" s="121"/>
    </row>
    <row r="796" spans="1:20" ht="15.75" customHeight="1" x14ac:dyDescent="0.25">
      <c r="A796" s="121"/>
      <c r="B796" s="121"/>
      <c r="C796" s="121"/>
      <c r="D796" s="121"/>
      <c r="E796" s="121"/>
      <c r="F796" s="121"/>
      <c r="G796" s="121"/>
      <c r="H796" s="121"/>
      <c r="I796" s="121"/>
      <c r="J796" s="121"/>
      <c r="K796" s="121"/>
      <c r="L796" s="121"/>
      <c r="M796" s="121"/>
      <c r="N796" s="121"/>
      <c r="O796" s="121"/>
      <c r="P796" s="121"/>
      <c r="Q796" s="121"/>
      <c r="R796" s="121"/>
      <c r="S796" s="121"/>
      <c r="T796" s="121"/>
    </row>
    <row r="797" spans="1:20" ht="15.75" customHeight="1" x14ac:dyDescent="0.25">
      <c r="A797" s="121"/>
      <c r="B797" s="121"/>
      <c r="C797" s="121"/>
      <c r="D797" s="121"/>
      <c r="E797" s="121"/>
      <c r="F797" s="121"/>
      <c r="G797" s="121"/>
      <c r="H797" s="121"/>
      <c r="I797" s="121"/>
      <c r="J797" s="121"/>
      <c r="K797" s="121"/>
      <c r="L797" s="121"/>
      <c r="M797" s="121"/>
      <c r="N797" s="121"/>
      <c r="O797" s="121"/>
      <c r="P797" s="121"/>
      <c r="Q797" s="121"/>
      <c r="R797" s="121"/>
      <c r="S797" s="121"/>
      <c r="T797" s="121"/>
    </row>
    <row r="798" spans="1:20" ht="15.75" customHeight="1" x14ac:dyDescent="0.25">
      <c r="A798" s="121"/>
      <c r="B798" s="121"/>
      <c r="C798" s="121"/>
      <c r="D798" s="121"/>
      <c r="E798" s="121"/>
      <c r="F798" s="121"/>
      <c r="G798" s="121"/>
      <c r="H798" s="121"/>
      <c r="I798" s="121"/>
      <c r="J798" s="121"/>
      <c r="K798" s="121"/>
      <c r="L798" s="121"/>
      <c r="M798" s="121"/>
      <c r="N798" s="121"/>
      <c r="O798" s="121"/>
      <c r="P798" s="121"/>
      <c r="Q798" s="121"/>
      <c r="R798" s="121"/>
      <c r="S798" s="121"/>
      <c r="T798" s="121"/>
    </row>
    <row r="799" spans="1:20" ht="15.75" customHeight="1" x14ac:dyDescent="0.25">
      <c r="A799" s="121"/>
      <c r="B799" s="121"/>
      <c r="C799" s="121"/>
      <c r="D799" s="121"/>
      <c r="E799" s="121"/>
      <c r="F799" s="121"/>
      <c r="G799" s="121"/>
      <c r="H799" s="121"/>
      <c r="I799" s="121"/>
      <c r="J799" s="121"/>
      <c r="K799" s="121"/>
      <c r="L799" s="121"/>
      <c r="M799" s="121"/>
      <c r="N799" s="121"/>
      <c r="O799" s="121"/>
      <c r="P799" s="121"/>
      <c r="Q799" s="121"/>
      <c r="R799" s="121"/>
      <c r="S799" s="121"/>
      <c r="T799" s="121"/>
    </row>
    <row r="800" spans="1:20" ht="15.75" customHeight="1" x14ac:dyDescent="0.25">
      <c r="A800" s="121"/>
      <c r="B800" s="121"/>
      <c r="C800" s="121"/>
      <c r="D800" s="121"/>
      <c r="E800" s="121"/>
      <c r="F800" s="121"/>
      <c r="G800" s="121"/>
      <c r="H800" s="121"/>
      <c r="I800" s="121"/>
      <c r="J800" s="121"/>
      <c r="K800" s="121"/>
      <c r="L800" s="121"/>
      <c r="M800" s="121"/>
      <c r="N800" s="121"/>
      <c r="O800" s="121"/>
      <c r="P800" s="121"/>
      <c r="Q800" s="121"/>
      <c r="R800" s="121"/>
      <c r="S800" s="121"/>
      <c r="T800" s="121"/>
    </row>
    <row r="801" spans="1:20" ht="15.75" customHeight="1" x14ac:dyDescent="0.25">
      <c r="A801" s="121"/>
      <c r="B801" s="121"/>
      <c r="C801" s="121"/>
      <c r="D801" s="121"/>
      <c r="E801" s="121"/>
      <c r="F801" s="121"/>
      <c r="G801" s="121"/>
      <c r="H801" s="121"/>
      <c r="I801" s="121"/>
      <c r="J801" s="121"/>
      <c r="K801" s="121"/>
      <c r="L801" s="121"/>
      <c r="M801" s="121"/>
      <c r="N801" s="121"/>
      <c r="O801" s="121"/>
      <c r="P801" s="121"/>
      <c r="Q801" s="121"/>
      <c r="R801" s="121"/>
      <c r="S801" s="121"/>
      <c r="T801" s="121"/>
    </row>
    <row r="802" spans="1:20" ht="15.75" customHeight="1" x14ac:dyDescent="0.25">
      <c r="A802" s="121"/>
      <c r="B802" s="121"/>
      <c r="C802" s="121"/>
      <c r="D802" s="121"/>
      <c r="E802" s="121"/>
      <c r="F802" s="121"/>
      <c r="G802" s="121"/>
      <c r="H802" s="121"/>
      <c r="I802" s="121"/>
      <c r="J802" s="121"/>
      <c r="K802" s="121"/>
      <c r="L802" s="121"/>
      <c r="M802" s="121"/>
      <c r="N802" s="121"/>
      <c r="O802" s="121"/>
      <c r="P802" s="121"/>
      <c r="Q802" s="121"/>
      <c r="R802" s="121"/>
      <c r="S802" s="121"/>
      <c r="T802" s="121"/>
    </row>
    <row r="803" spans="1:20" ht="15.75" customHeight="1" x14ac:dyDescent="0.25">
      <c r="A803" s="121"/>
      <c r="B803" s="121"/>
      <c r="C803" s="121"/>
      <c r="D803" s="121"/>
      <c r="E803" s="121"/>
      <c r="F803" s="121"/>
      <c r="G803" s="121"/>
      <c r="H803" s="121"/>
      <c r="I803" s="121"/>
      <c r="J803" s="121"/>
      <c r="K803" s="121"/>
      <c r="L803" s="121"/>
      <c r="M803" s="121"/>
      <c r="N803" s="121"/>
      <c r="O803" s="121"/>
      <c r="P803" s="121"/>
      <c r="Q803" s="121"/>
      <c r="R803" s="121"/>
      <c r="S803" s="121"/>
      <c r="T803" s="121"/>
    </row>
    <row r="804" spans="1:20" ht="15.75" customHeight="1" x14ac:dyDescent="0.25">
      <c r="A804" s="121"/>
      <c r="B804" s="121"/>
      <c r="C804" s="121"/>
      <c r="D804" s="121"/>
      <c r="E804" s="121"/>
      <c r="F804" s="121"/>
      <c r="G804" s="121"/>
      <c r="H804" s="121"/>
      <c r="I804" s="121"/>
      <c r="J804" s="121"/>
      <c r="K804" s="121"/>
      <c r="L804" s="121"/>
      <c r="M804" s="121"/>
      <c r="N804" s="121"/>
      <c r="O804" s="121"/>
      <c r="P804" s="121"/>
      <c r="Q804" s="121"/>
      <c r="R804" s="121"/>
      <c r="S804" s="121"/>
      <c r="T804" s="121"/>
    </row>
    <row r="805" spans="1:20" ht="15.75" customHeight="1" x14ac:dyDescent="0.25">
      <c r="A805" s="121"/>
      <c r="B805" s="121"/>
      <c r="C805" s="121"/>
      <c r="D805" s="121"/>
      <c r="E805" s="121"/>
      <c r="F805" s="121"/>
      <c r="G805" s="121"/>
      <c r="H805" s="121"/>
      <c r="I805" s="121"/>
      <c r="J805" s="121"/>
      <c r="K805" s="121"/>
      <c r="L805" s="121"/>
      <c r="M805" s="121"/>
      <c r="N805" s="121"/>
      <c r="O805" s="121"/>
      <c r="P805" s="121"/>
      <c r="Q805" s="121"/>
      <c r="R805" s="121"/>
      <c r="S805" s="121"/>
      <c r="T805" s="121"/>
    </row>
    <row r="806" spans="1:20" ht="15.75" customHeight="1" x14ac:dyDescent="0.25">
      <c r="A806" s="121"/>
      <c r="B806" s="121"/>
      <c r="C806" s="121"/>
      <c r="D806" s="121"/>
      <c r="E806" s="121"/>
      <c r="F806" s="121"/>
      <c r="G806" s="121"/>
      <c r="H806" s="121"/>
      <c r="I806" s="121"/>
      <c r="J806" s="121"/>
      <c r="K806" s="121"/>
      <c r="L806" s="121"/>
      <c r="M806" s="121"/>
      <c r="N806" s="121"/>
      <c r="O806" s="121"/>
      <c r="P806" s="121"/>
      <c r="Q806" s="121"/>
      <c r="R806" s="121"/>
      <c r="S806" s="121"/>
      <c r="T806" s="121"/>
    </row>
    <row r="807" spans="1:20" ht="15.75" customHeight="1" x14ac:dyDescent="0.25">
      <c r="A807" s="121"/>
      <c r="B807" s="121"/>
      <c r="C807" s="121"/>
      <c r="D807" s="121"/>
      <c r="E807" s="121"/>
      <c r="F807" s="121"/>
      <c r="G807" s="121"/>
      <c r="H807" s="121"/>
      <c r="I807" s="121"/>
      <c r="J807" s="121"/>
      <c r="K807" s="121"/>
      <c r="L807" s="121"/>
      <c r="M807" s="121"/>
      <c r="N807" s="121"/>
      <c r="O807" s="121"/>
      <c r="P807" s="121"/>
      <c r="Q807" s="121"/>
      <c r="R807" s="121"/>
      <c r="S807" s="121"/>
      <c r="T807" s="121"/>
    </row>
    <row r="808" spans="1:20" ht="15.75" customHeight="1" x14ac:dyDescent="0.25">
      <c r="A808" s="121"/>
      <c r="B808" s="121"/>
      <c r="C808" s="121"/>
      <c r="D808" s="121"/>
      <c r="E808" s="121"/>
      <c r="F808" s="121"/>
      <c r="G808" s="121"/>
      <c r="H808" s="121"/>
      <c r="I808" s="121"/>
      <c r="J808" s="121"/>
      <c r="K808" s="121"/>
      <c r="L808" s="121"/>
      <c r="M808" s="121"/>
      <c r="N808" s="121"/>
      <c r="O808" s="121"/>
      <c r="P808" s="121"/>
      <c r="Q808" s="121"/>
      <c r="R808" s="121"/>
      <c r="S808" s="121"/>
      <c r="T808" s="121"/>
    </row>
    <row r="809" spans="1:20" ht="15.75" customHeight="1" x14ac:dyDescent="0.25">
      <c r="A809" s="121"/>
      <c r="B809" s="121"/>
      <c r="C809" s="121"/>
      <c r="D809" s="121"/>
      <c r="E809" s="121"/>
      <c r="F809" s="121"/>
      <c r="G809" s="121"/>
      <c r="H809" s="121"/>
      <c r="I809" s="121"/>
      <c r="J809" s="121"/>
      <c r="K809" s="121"/>
      <c r="L809" s="121"/>
      <c r="M809" s="121"/>
      <c r="N809" s="121"/>
      <c r="O809" s="121"/>
      <c r="P809" s="121"/>
      <c r="Q809" s="121"/>
      <c r="R809" s="121"/>
      <c r="S809" s="121"/>
      <c r="T809" s="121"/>
    </row>
    <row r="810" spans="1:20" ht="15.75" customHeight="1" x14ac:dyDescent="0.25">
      <c r="A810" s="121"/>
      <c r="B810" s="121"/>
      <c r="C810" s="121"/>
      <c r="D810" s="121"/>
      <c r="E810" s="121"/>
      <c r="F810" s="121"/>
      <c r="G810" s="121"/>
      <c r="H810" s="121"/>
      <c r="I810" s="121"/>
      <c r="J810" s="121"/>
      <c r="K810" s="121"/>
      <c r="L810" s="121"/>
      <c r="M810" s="121"/>
      <c r="N810" s="121"/>
      <c r="O810" s="121"/>
      <c r="P810" s="121"/>
      <c r="Q810" s="121"/>
      <c r="R810" s="121"/>
      <c r="S810" s="121"/>
      <c r="T810" s="121"/>
    </row>
    <row r="811" spans="1:20" ht="15.75" customHeight="1" x14ac:dyDescent="0.25">
      <c r="A811" s="121"/>
      <c r="B811" s="121"/>
      <c r="C811" s="121"/>
      <c r="D811" s="121"/>
      <c r="E811" s="121"/>
      <c r="F811" s="121"/>
      <c r="G811" s="121"/>
      <c r="H811" s="121"/>
      <c r="I811" s="121"/>
      <c r="J811" s="121"/>
      <c r="K811" s="121"/>
      <c r="L811" s="121"/>
      <c r="M811" s="121"/>
      <c r="N811" s="121"/>
      <c r="O811" s="121"/>
      <c r="P811" s="121"/>
      <c r="Q811" s="121"/>
      <c r="R811" s="121"/>
      <c r="S811" s="121"/>
      <c r="T811" s="121"/>
    </row>
    <row r="812" spans="1:20" ht="15.75" customHeight="1" x14ac:dyDescent="0.25">
      <c r="A812" s="121"/>
      <c r="B812" s="121"/>
      <c r="C812" s="121"/>
      <c r="D812" s="121"/>
      <c r="E812" s="121"/>
      <c r="F812" s="121"/>
      <c r="G812" s="121"/>
      <c r="H812" s="121"/>
      <c r="I812" s="121"/>
      <c r="J812" s="121"/>
      <c r="K812" s="121"/>
      <c r="L812" s="121"/>
      <c r="M812" s="121"/>
      <c r="N812" s="121"/>
      <c r="O812" s="121"/>
      <c r="P812" s="121"/>
      <c r="Q812" s="121"/>
      <c r="R812" s="121"/>
      <c r="S812" s="121"/>
      <c r="T812" s="121"/>
    </row>
    <row r="813" spans="1:20" ht="15.75" customHeight="1" x14ac:dyDescent="0.25">
      <c r="A813" s="121"/>
      <c r="B813" s="121"/>
      <c r="C813" s="121"/>
      <c r="D813" s="121"/>
      <c r="E813" s="121"/>
      <c r="F813" s="121"/>
      <c r="G813" s="121"/>
      <c r="H813" s="121"/>
      <c r="I813" s="121"/>
      <c r="J813" s="121"/>
      <c r="K813" s="121"/>
      <c r="L813" s="121"/>
      <c r="M813" s="121"/>
      <c r="N813" s="121"/>
      <c r="O813" s="121"/>
      <c r="P813" s="121"/>
      <c r="Q813" s="121"/>
      <c r="R813" s="121"/>
      <c r="S813" s="121"/>
      <c r="T813" s="121"/>
    </row>
    <row r="814" spans="1:20" ht="15.75" customHeight="1" x14ac:dyDescent="0.25">
      <c r="A814" s="121"/>
      <c r="B814" s="121"/>
      <c r="C814" s="121"/>
      <c r="D814" s="121"/>
      <c r="E814" s="121"/>
      <c r="F814" s="121"/>
      <c r="G814" s="121"/>
      <c r="H814" s="121"/>
      <c r="I814" s="121"/>
      <c r="J814" s="121"/>
      <c r="K814" s="121"/>
      <c r="L814" s="121"/>
      <c r="M814" s="121"/>
      <c r="N814" s="121"/>
      <c r="O814" s="121"/>
      <c r="P814" s="121"/>
      <c r="Q814" s="121"/>
      <c r="R814" s="121"/>
      <c r="S814" s="121"/>
      <c r="T814" s="121"/>
    </row>
    <row r="815" spans="1:20" ht="15.75" customHeight="1" x14ac:dyDescent="0.25">
      <c r="A815" s="121"/>
      <c r="B815" s="121"/>
      <c r="C815" s="121"/>
      <c r="D815" s="121"/>
      <c r="E815" s="121"/>
      <c r="F815" s="121"/>
      <c r="G815" s="121"/>
      <c r="H815" s="121"/>
      <c r="I815" s="121"/>
      <c r="J815" s="121"/>
      <c r="K815" s="121"/>
      <c r="L815" s="121"/>
      <c r="M815" s="121"/>
      <c r="N815" s="121"/>
      <c r="O815" s="121"/>
      <c r="P815" s="121"/>
      <c r="Q815" s="121"/>
      <c r="R815" s="121"/>
      <c r="S815" s="121"/>
      <c r="T815" s="121"/>
    </row>
    <row r="816" spans="1:20" ht="15.75" customHeight="1" x14ac:dyDescent="0.25">
      <c r="A816" s="121"/>
      <c r="B816" s="121"/>
      <c r="C816" s="121"/>
      <c r="D816" s="121"/>
      <c r="E816" s="121"/>
      <c r="F816" s="121"/>
      <c r="G816" s="121"/>
      <c r="H816" s="121"/>
      <c r="I816" s="121"/>
      <c r="J816" s="121"/>
      <c r="K816" s="121"/>
      <c r="L816" s="121"/>
      <c r="M816" s="121"/>
      <c r="N816" s="121"/>
      <c r="O816" s="121"/>
      <c r="P816" s="121"/>
      <c r="Q816" s="121"/>
      <c r="R816" s="121"/>
      <c r="S816" s="121"/>
      <c r="T816" s="121"/>
    </row>
    <row r="817" spans="1:20" ht="15.75" customHeight="1" x14ac:dyDescent="0.25">
      <c r="A817" s="121"/>
      <c r="B817" s="121"/>
      <c r="C817" s="121"/>
      <c r="D817" s="121"/>
      <c r="E817" s="121"/>
      <c r="F817" s="121"/>
      <c r="G817" s="121"/>
      <c r="H817" s="121"/>
      <c r="I817" s="121"/>
      <c r="J817" s="121"/>
      <c r="K817" s="121"/>
      <c r="L817" s="121"/>
      <c r="M817" s="121"/>
      <c r="N817" s="121"/>
      <c r="O817" s="121"/>
      <c r="P817" s="121"/>
      <c r="Q817" s="121"/>
      <c r="R817" s="121"/>
      <c r="S817" s="121"/>
      <c r="T817" s="121"/>
    </row>
    <row r="818" spans="1:20" ht="15.75" customHeight="1" x14ac:dyDescent="0.25">
      <c r="A818" s="121"/>
      <c r="B818" s="121"/>
      <c r="C818" s="121"/>
      <c r="D818" s="121"/>
      <c r="E818" s="121"/>
      <c r="F818" s="121"/>
      <c r="G818" s="121"/>
      <c r="H818" s="121"/>
      <c r="I818" s="121"/>
      <c r="J818" s="121"/>
      <c r="K818" s="121"/>
      <c r="L818" s="121"/>
      <c r="M818" s="121"/>
      <c r="N818" s="121"/>
      <c r="O818" s="121"/>
      <c r="P818" s="121"/>
      <c r="Q818" s="121"/>
      <c r="R818" s="121"/>
      <c r="S818" s="121"/>
      <c r="T818" s="121"/>
    </row>
    <row r="819" spans="1:20" ht="15.75" customHeight="1" x14ac:dyDescent="0.25">
      <c r="A819" s="121"/>
      <c r="B819" s="121"/>
      <c r="C819" s="121"/>
      <c r="D819" s="121"/>
      <c r="E819" s="121"/>
      <c r="F819" s="121"/>
      <c r="G819" s="121"/>
      <c r="H819" s="121"/>
      <c r="I819" s="121"/>
      <c r="J819" s="121"/>
      <c r="K819" s="121"/>
      <c r="L819" s="121"/>
      <c r="M819" s="121"/>
      <c r="N819" s="121"/>
      <c r="O819" s="121"/>
      <c r="P819" s="121"/>
      <c r="Q819" s="121"/>
      <c r="R819" s="121"/>
      <c r="S819" s="121"/>
      <c r="T819" s="121"/>
    </row>
    <row r="820" spans="1:20" ht="15.75" customHeight="1" x14ac:dyDescent="0.25">
      <c r="A820" s="121"/>
      <c r="B820" s="121"/>
      <c r="C820" s="121"/>
      <c r="D820" s="121"/>
      <c r="E820" s="121"/>
      <c r="F820" s="121"/>
      <c r="G820" s="121"/>
      <c r="H820" s="121"/>
      <c r="I820" s="121"/>
      <c r="J820" s="121"/>
      <c r="K820" s="121"/>
      <c r="L820" s="121"/>
      <c r="M820" s="121"/>
      <c r="N820" s="121"/>
      <c r="O820" s="121"/>
      <c r="P820" s="121"/>
      <c r="Q820" s="121"/>
      <c r="R820" s="121"/>
      <c r="S820" s="121"/>
      <c r="T820" s="121"/>
    </row>
    <row r="821" spans="1:20" ht="15.75" customHeight="1" x14ac:dyDescent="0.25">
      <c r="A821" s="121"/>
      <c r="B821" s="121"/>
      <c r="C821" s="121"/>
      <c r="D821" s="121"/>
      <c r="E821" s="121"/>
      <c r="F821" s="121"/>
      <c r="G821" s="121"/>
      <c r="H821" s="121"/>
      <c r="I821" s="121"/>
      <c r="J821" s="121"/>
      <c r="K821" s="121"/>
      <c r="L821" s="121"/>
      <c r="M821" s="121"/>
      <c r="N821" s="121"/>
      <c r="O821" s="121"/>
      <c r="P821" s="121"/>
      <c r="Q821" s="121"/>
      <c r="R821" s="121"/>
      <c r="S821" s="121"/>
      <c r="T821" s="121"/>
    </row>
    <row r="822" spans="1:20" ht="15.75" customHeight="1" x14ac:dyDescent="0.25">
      <c r="A822" s="121"/>
      <c r="B822" s="121"/>
      <c r="C822" s="121"/>
      <c r="D822" s="121"/>
      <c r="E822" s="121"/>
      <c r="F822" s="121"/>
      <c r="G822" s="121"/>
      <c r="H822" s="121"/>
      <c r="I822" s="121"/>
      <c r="J822" s="121"/>
      <c r="K822" s="121"/>
      <c r="L822" s="121"/>
      <c r="M822" s="121"/>
      <c r="N822" s="121"/>
      <c r="O822" s="121"/>
      <c r="P822" s="121"/>
      <c r="Q822" s="121"/>
      <c r="R822" s="121"/>
      <c r="S822" s="121"/>
      <c r="T822" s="121"/>
    </row>
    <row r="823" spans="1:20" ht="15.75" customHeight="1" x14ac:dyDescent="0.25">
      <c r="A823" s="121"/>
      <c r="B823" s="121"/>
      <c r="C823" s="121"/>
      <c r="D823" s="121"/>
      <c r="E823" s="121"/>
      <c r="F823" s="121"/>
      <c r="G823" s="121"/>
      <c r="H823" s="121"/>
      <c r="I823" s="121"/>
      <c r="J823" s="121"/>
      <c r="K823" s="121"/>
      <c r="L823" s="121"/>
      <c r="M823" s="121"/>
      <c r="N823" s="121"/>
      <c r="O823" s="121"/>
      <c r="P823" s="121"/>
      <c r="Q823" s="121"/>
      <c r="R823" s="121"/>
      <c r="S823" s="121"/>
      <c r="T823" s="121"/>
    </row>
    <row r="824" spans="1:20" ht="15.75" customHeight="1" x14ac:dyDescent="0.25">
      <c r="A824" s="121"/>
      <c r="B824" s="121"/>
      <c r="C824" s="121"/>
      <c r="D824" s="121"/>
      <c r="E824" s="121"/>
      <c r="F824" s="121"/>
      <c r="G824" s="121"/>
      <c r="H824" s="121"/>
      <c r="I824" s="121"/>
      <c r="J824" s="121"/>
      <c r="K824" s="121"/>
      <c r="L824" s="121"/>
      <c r="M824" s="121"/>
      <c r="N824" s="121"/>
      <c r="O824" s="121"/>
      <c r="P824" s="121"/>
      <c r="Q824" s="121"/>
      <c r="R824" s="121"/>
      <c r="S824" s="121"/>
      <c r="T824" s="121"/>
    </row>
    <row r="825" spans="1:20" ht="15.75" customHeight="1" x14ac:dyDescent="0.25">
      <c r="A825" s="121"/>
      <c r="B825" s="121"/>
      <c r="C825" s="121"/>
      <c r="D825" s="121"/>
      <c r="E825" s="121"/>
      <c r="F825" s="121"/>
      <c r="G825" s="121"/>
      <c r="H825" s="121"/>
      <c r="I825" s="121"/>
      <c r="J825" s="121"/>
      <c r="K825" s="121"/>
      <c r="L825" s="121"/>
      <c r="M825" s="121"/>
      <c r="N825" s="121"/>
      <c r="O825" s="121"/>
      <c r="P825" s="121"/>
      <c r="Q825" s="121"/>
      <c r="R825" s="121"/>
      <c r="S825" s="121"/>
      <c r="T825" s="121"/>
    </row>
    <row r="826" spans="1:20" ht="15.75" customHeight="1" x14ac:dyDescent="0.25">
      <c r="A826" s="121"/>
      <c r="B826" s="121"/>
      <c r="C826" s="121"/>
      <c r="D826" s="121"/>
      <c r="E826" s="121"/>
      <c r="F826" s="121"/>
      <c r="G826" s="121"/>
      <c r="H826" s="121"/>
      <c r="I826" s="121"/>
      <c r="J826" s="121"/>
      <c r="K826" s="121"/>
      <c r="L826" s="121"/>
      <c r="M826" s="121"/>
      <c r="N826" s="121"/>
      <c r="O826" s="121"/>
      <c r="P826" s="121"/>
      <c r="Q826" s="121"/>
      <c r="R826" s="121"/>
      <c r="S826" s="121"/>
      <c r="T826" s="121"/>
    </row>
    <row r="827" spans="1:20" ht="15.75" customHeight="1" x14ac:dyDescent="0.25">
      <c r="A827" s="121"/>
      <c r="B827" s="121"/>
      <c r="C827" s="121"/>
      <c r="D827" s="121"/>
      <c r="E827" s="121"/>
      <c r="F827" s="121"/>
      <c r="G827" s="121"/>
      <c r="H827" s="121"/>
      <c r="I827" s="121"/>
      <c r="J827" s="121"/>
      <c r="K827" s="121"/>
      <c r="L827" s="121"/>
      <c r="M827" s="121"/>
      <c r="N827" s="121"/>
      <c r="O827" s="121"/>
      <c r="P827" s="121"/>
      <c r="Q827" s="121"/>
      <c r="R827" s="121"/>
      <c r="S827" s="121"/>
      <c r="T827" s="121"/>
    </row>
    <row r="828" spans="1:20" ht="15.75" customHeight="1" x14ac:dyDescent="0.25">
      <c r="A828" s="121"/>
      <c r="B828" s="121"/>
      <c r="C828" s="121"/>
      <c r="D828" s="121"/>
      <c r="E828" s="121"/>
      <c r="F828" s="121"/>
      <c r="G828" s="121"/>
      <c r="H828" s="121"/>
      <c r="I828" s="121"/>
      <c r="J828" s="121"/>
      <c r="K828" s="121"/>
      <c r="L828" s="121"/>
      <c r="M828" s="121"/>
      <c r="N828" s="121"/>
      <c r="O828" s="121"/>
      <c r="P828" s="121"/>
      <c r="Q828" s="121"/>
      <c r="R828" s="121"/>
      <c r="S828" s="121"/>
      <c r="T828" s="121"/>
    </row>
    <row r="829" spans="1:20" ht="15.75" customHeight="1" x14ac:dyDescent="0.25">
      <c r="A829" s="121"/>
      <c r="B829" s="121"/>
      <c r="C829" s="121"/>
      <c r="D829" s="121"/>
      <c r="E829" s="121"/>
      <c r="F829" s="121"/>
      <c r="G829" s="121"/>
      <c r="H829" s="121"/>
      <c r="I829" s="121"/>
      <c r="J829" s="121"/>
      <c r="K829" s="121"/>
      <c r="L829" s="121"/>
      <c r="M829" s="121"/>
      <c r="N829" s="121"/>
      <c r="O829" s="121"/>
      <c r="P829" s="121"/>
      <c r="Q829" s="121"/>
      <c r="R829" s="121"/>
      <c r="S829" s="121"/>
      <c r="T829" s="121"/>
    </row>
    <row r="830" spans="1:20" ht="15.75" customHeight="1" x14ac:dyDescent="0.25">
      <c r="A830" s="121"/>
      <c r="B830" s="121"/>
      <c r="C830" s="121"/>
      <c r="D830" s="121"/>
      <c r="E830" s="121"/>
      <c r="F830" s="121"/>
      <c r="G830" s="121"/>
      <c r="H830" s="121"/>
      <c r="I830" s="121"/>
      <c r="J830" s="121"/>
      <c r="K830" s="121"/>
      <c r="L830" s="121"/>
      <c r="M830" s="121"/>
      <c r="N830" s="121"/>
      <c r="O830" s="121"/>
      <c r="P830" s="121"/>
      <c r="Q830" s="121"/>
      <c r="R830" s="121"/>
      <c r="S830" s="121"/>
      <c r="T830" s="121"/>
    </row>
    <row r="831" spans="1:20" ht="15.75" customHeight="1" x14ac:dyDescent="0.25">
      <c r="A831" s="121"/>
      <c r="B831" s="121"/>
      <c r="C831" s="121"/>
      <c r="D831" s="121"/>
      <c r="E831" s="121"/>
      <c r="F831" s="121"/>
      <c r="G831" s="121"/>
      <c r="H831" s="121"/>
      <c r="I831" s="121"/>
      <c r="J831" s="121"/>
      <c r="K831" s="121"/>
      <c r="L831" s="121"/>
      <c r="M831" s="121"/>
      <c r="N831" s="121"/>
      <c r="O831" s="121"/>
      <c r="P831" s="121"/>
      <c r="Q831" s="121"/>
      <c r="R831" s="121"/>
      <c r="S831" s="121"/>
      <c r="T831" s="121"/>
    </row>
    <row r="832" spans="1:20" ht="15.75" customHeight="1" x14ac:dyDescent="0.25">
      <c r="A832" s="121"/>
      <c r="B832" s="121"/>
      <c r="C832" s="121"/>
      <c r="D832" s="121"/>
      <c r="E832" s="121"/>
      <c r="F832" s="121"/>
      <c r="G832" s="121"/>
      <c r="H832" s="121"/>
      <c r="I832" s="121"/>
      <c r="J832" s="121"/>
      <c r="K832" s="121"/>
      <c r="L832" s="121"/>
      <c r="M832" s="121"/>
      <c r="N832" s="121"/>
      <c r="O832" s="121"/>
      <c r="P832" s="121"/>
      <c r="Q832" s="121"/>
      <c r="R832" s="121"/>
      <c r="S832" s="121"/>
      <c r="T832" s="121"/>
    </row>
    <row r="833" spans="1:20" ht="15.75" customHeight="1" x14ac:dyDescent="0.25">
      <c r="A833" s="121"/>
      <c r="B833" s="121"/>
      <c r="C833" s="121"/>
      <c r="D833" s="121"/>
      <c r="E833" s="121"/>
      <c r="F833" s="121"/>
      <c r="G833" s="121"/>
      <c r="H833" s="121"/>
      <c r="I833" s="121"/>
      <c r="J833" s="121"/>
      <c r="K833" s="121"/>
      <c r="L833" s="121"/>
      <c r="M833" s="121"/>
      <c r="N833" s="121"/>
      <c r="O833" s="121"/>
      <c r="P833" s="121"/>
      <c r="Q833" s="121"/>
      <c r="R833" s="121"/>
      <c r="S833" s="121"/>
      <c r="T833" s="121"/>
    </row>
    <row r="834" spans="1:20" ht="15.75" customHeight="1" x14ac:dyDescent="0.25">
      <c r="A834" s="121"/>
      <c r="B834" s="121"/>
      <c r="C834" s="121"/>
      <c r="D834" s="121"/>
      <c r="E834" s="121"/>
      <c r="F834" s="121"/>
      <c r="G834" s="121"/>
      <c r="H834" s="121"/>
      <c r="I834" s="121"/>
      <c r="J834" s="121"/>
      <c r="K834" s="121"/>
      <c r="L834" s="121"/>
      <c r="M834" s="121"/>
      <c r="N834" s="121"/>
      <c r="O834" s="121"/>
      <c r="P834" s="121"/>
      <c r="Q834" s="121"/>
      <c r="R834" s="121"/>
      <c r="S834" s="121"/>
      <c r="T834" s="121"/>
    </row>
    <row r="835" spans="1:20" ht="15.75" customHeight="1" x14ac:dyDescent="0.25">
      <c r="A835" s="121"/>
      <c r="B835" s="121"/>
      <c r="C835" s="121"/>
      <c r="D835" s="121"/>
      <c r="E835" s="121"/>
      <c r="F835" s="121"/>
      <c r="G835" s="121"/>
      <c r="H835" s="121"/>
      <c r="I835" s="121"/>
      <c r="J835" s="121"/>
      <c r="K835" s="121"/>
      <c r="L835" s="121"/>
      <c r="M835" s="121"/>
      <c r="N835" s="121"/>
      <c r="O835" s="121"/>
      <c r="P835" s="121"/>
      <c r="Q835" s="121"/>
      <c r="R835" s="121"/>
      <c r="S835" s="121"/>
      <c r="T835" s="121"/>
    </row>
    <row r="836" spans="1:20" ht="15.75" customHeight="1" x14ac:dyDescent="0.25">
      <c r="A836" s="121"/>
      <c r="B836" s="121"/>
      <c r="C836" s="121"/>
      <c r="D836" s="121"/>
      <c r="E836" s="121"/>
      <c r="F836" s="121"/>
      <c r="G836" s="121"/>
      <c r="H836" s="121"/>
      <c r="I836" s="121"/>
      <c r="J836" s="121"/>
      <c r="K836" s="121"/>
      <c r="L836" s="121"/>
      <c r="M836" s="121"/>
      <c r="N836" s="121"/>
      <c r="O836" s="121"/>
      <c r="P836" s="121"/>
      <c r="Q836" s="121"/>
      <c r="R836" s="121"/>
      <c r="S836" s="121"/>
      <c r="T836" s="121"/>
    </row>
    <row r="837" spans="1:20" ht="15.75" customHeight="1" x14ac:dyDescent="0.25">
      <c r="A837" s="121"/>
      <c r="B837" s="121"/>
      <c r="C837" s="121"/>
      <c r="D837" s="121"/>
      <c r="E837" s="121"/>
      <c r="F837" s="121"/>
      <c r="G837" s="121"/>
      <c r="H837" s="121"/>
      <c r="I837" s="121"/>
      <c r="J837" s="121"/>
      <c r="K837" s="121"/>
      <c r="L837" s="121"/>
      <c r="M837" s="121"/>
      <c r="N837" s="121"/>
      <c r="O837" s="121"/>
      <c r="P837" s="121"/>
      <c r="Q837" s="121"/>
      <c r="R837" s="121"/>
      <c r="S837" s="121"/>
      <c r="T837" s="121"/>
    </row>
    <row r="838" spans="1:20" ht="15.75" customHeight="1" x14ac:dyDescent="0.25">
      <c r="A838" s="121"/>
      <c r="B838" s="121"/>
      <c r="C838" s="121"/>
      <c r="D838" s="121"/>
      <c r="E838" s="121"/>
      <c r="F838" s="121"/>
      <c r="G838" s="121"/>
      <c r="H838" s="121"/>
      <c r="I838" s="121"/>
      <c r="J838" s="121"/>
      <c r="K838" s="121"/>
      <c r="L838" s="121"/>
      <c r="M838" s="121"/>
      <c r="N838" s="121"/>
      <c r="O838" s="121"/>
      <c r="P838" s="121"/>
      <c r="Q838" s="121"/>
      <c r="R838" s="121"/>
      <c r="S838" s="121"/>
      <c r="T838" s="121"/>
    </row>
    <row r="839" spans="1:20" ht="15.75" customHeight="1" x14ac:dyDescent="0.25">
      <c r="A839" s="121"/>
      <c r="B839" s="121"/>
      <c r="C839" s="121"/>
      <c r="D839" s="121"/>
      <c r="E839" s="121"/>
      <c r="F839" s="121"/>
      <c r="G839" s="121"/>
      <c r="H839" s="121"/>
      <c r="I839" s="121"/>
      <c r="J839" s="121"/>
      <c r="K839" s="121"/>
      <c r="L839" s="121"/>
      <c r="M839" s="121"/>
      <c r="N839" s="121"/>
      <c r="O839" s="121"/>
      <c r="P839" s="121"/>
      <c r="Q839" s="121"/>
      <c r="R839" s="121"/>
      <c r="S839" s="121"/>
      <c r="T839" s="121"/>
    </row>
    <row r="840" spans="1:20" ht="15.75" customHeight="1" x14ac:dyDescent="0.25">
      <c r="A840" s="121"/>
      <c r="B840" s="121"/>
      <c r="C840" s="121"/>
      <c r="D840" s="121"/>
      <c r="E840" s="121"/>
      <c r="F840" s="121"/>
      <c r="G840" s="121"/>
      <c r="H840" s="121"/>
      <c r="I840" s="121"/>
      <c r="J840" s="121"/>
      <c r="K840" s="121"/>
      <c r="L840" s="121"/>
      <c r="M840" s="121"/>
      <c r="N840" s="121"/>
      <c r="O840" s="121"/>
      <c r="P840" s="121"/>
      <c r="Q840" s="121"/>
      <c r="R840" s="121"/>
      <c r="S840" s="121"/>
      <c r="T840" s="121"/>
    </row>
    <row r="841" spans="1:20" ht="15.75" customHeight="1" x14ac:dyDescent="0.25">
      <c r="A841" s="121"/>
      <c r="B841" s="121"/>
      <c r="C841" s="121"/>
      <c r="D841" s="121"/>
      <c r="E841" s="121"/>
      <c r="F841" s="121"/>
      <c r="G841" s="121"/>
      <c r="H841" s="121"/>
      <c r="I841" s="121"/>
      <c r="J841" s="121"/>
      <c r="K841" s="121"/>
      <c r="L841" s="121"/>
      <c r="M841" s="121"/>
      <c r="N841" s="121"/>
      <c r="O841" s="121"/>
      <c r="P841" s="121"/>
      <c r="Q841" s="121"/>
      <c r="R841" s="121"/>
      <c r="S841" s="121"/>
      <c r="T841" s="121"/>
    </row>
    <row r="842" spans="1:20" ht="15.75" customHeight="1" x14ac:dyDescent="0.25">
      <c r="A842" s="121"/>
      <c r="B842" s="121"/>
      <c r="C842" s="121"/>
      <c r="D842" s="121"/>
      <c r="E842" s="121"/>
      <c r="F842" s="121"/>
      <c r="G842" s="121"/>
      <c r="H842" s="121"/>
      <c r="I842" s="121"/>
      <c r="J842" s="121"/>
      <c r="K842" s="121"/>
      <c r="L842" s="121"/>
      <c r="M842" s="121"/>
      <c r="N842" s="121"/>
      <c r="O842" s="121"/>
      <c r="P842" s="121"/>
      <c r="Q842" s="121"/>
      <c r="R842" s="121"/>
      <c r="S842" s="121"/>
      <c r="T842" s="121"/>
    </row>
    <row r="843" spans="1:20" ht="15.75" customHeight="1" x14ac:dyDescent="0.25">
      <c r="A843" s="121"/>
      <c r="B843" s="121"/>
      <c r="C843" s="121"/>
      <c r="D843" s="121"/>
      <c r="E843" s="121"/>
      <c r="F843" s="121"/>
      <c r="G843" s="121"/>
      <c r="H843" s="121"/>
      <c r="I843" s="121"/>
      <c r="J843" s="121"/>
      <c r="K843" s="121"/>
      <c r="L843" s="121"/>
      <c r="M843" s="121"/>
      <c r="N843" s="121"/>
      <c r="O843" s="121"/>
      <c r="P843" s="121"/>
      <c r="Q843" s="121"/>
      <c r="R843" s="121"/>
      <c r="S843" s="121"/>
      <c r="T843" s="121"/>
    </row>
    <row r="844" spans="1:20" ht="15.75" customHeight="1" x14ac:dyDescent="0.25">
      <c r="A844" s="121"/>
      <c r="B844" s="121"/>
      <c r="C844" s="121"/>
      <c r="D844" s="121"/>
      <c r="E844" s="121"/>
      <c r="F844" s="121"/>
      <c r="G844" s="121"/>
      <c r="H844" s="121"/>
      <c r="I844" s="121"/>
      <c r="J844" s="121"/>
      <c r="K844" s="121"/>
      <c r="L844" s="121"/>
      <c r="M844" s="121"/>
      <c r="N844" s="121"/>
      <c r="O844" s="121"/>
      <c r="P844" s="121"/>
      <c r="Q844" s="121"/>
      <c r="R844" s="121"/>
      <c r="S844" s="121"/>
      <c r="T844" s="121"/>
    </row>
    <row r="845" spans="1:20" ht="15.75" customHeight="1" x14ac:dyDescent="0.25">
      <c r="A845" s="121"/>
      <c r="B845" s="121"/>
      <c r="C845" s="121"/>
      <c r="D845" s="121"/>
      <c r="E845" s="121"/>
      <c r="F845" s="121"/>
      <c r="G845" s="121"/>
      <c r="H845" s="121"/>
      <c r="I845" s="121"/>
      <c r="J845" s="121"/>
      <c r="K845" s="121"/>
      <c r="L845" s="121"/>
      <c r="M845" s="121"/>
      <c r="N845" s="121"/>
      <c r="O845" s="121"/>
      <c r="P845" s="121"/>
      <c r="Q845" s="121"/>
      <c r="R845" s="121"/>
      <c r="S845" s="121"/>
      <c r="T845" s="121"/>
    </row>
    <row r="846" spans="1:20" ht="15.75" customHeight="1" x14ac:dyDescent="0.25">
      <c r="A846" s="121"/>
      <c r="B846" s="121"/>
      <c r="C846" s="121"/>
      <c r="D846" s="121"/>
      <c r="E846" s="121"/>
      <c r="F846" s="121"/>
      <c r="G846" s="121"/>
      <c r="H846" s="121"/>
      <c r="I846" s="121"/>
      <c r="J846" s="121"/>
      <c r="K846" s="121"/>
      <c r="L846" s="121"/>
      <c r="M846" s="121"/>
      <c r="N846" s="121"/>
      <c r="O846" s="121"/>
      <c r="P846" s="121"/>
      <c r="Q846" s="121"/>
      <c r="R846" s="121"/>
      <c r="S846" s="121"/>
      <c r="T846" s="121"/>
    </row>
    <row r="847" spans="1:20" ht="15.75" customHeight="1" x14ac:dyDescent="0.25">
      <c r="A847" s="121"/>
      <c r="B847" s="121"/>
      <c r="C847" s="121"/>
      <c r="D847" s="121"/>
      <c r="E847" s="121"/>
      <c r="F847" s="121"/>
      <c r="G847" s="121"/>
      <c r="H847" s="121"/>
      <c r="I847" s="121"/>
      <c r="J847" s="121"/>
      <c r="K847" s="121"/>
      <c r="L847" s="121"/>
      <c r="M847" s="121"/>
      <c r="N847" s="121"/>
      <c r="O847" s="121"/>
      <c r="P847" s="121"/>
      <c r="Q847" s="121"/>
      <c r="R847" s="121"/>
      <c r="S847" s="121"/>
      <c r="T847" s="121"/>
    </row>
    <row r="848" spans="1:20" ht="15.75" customHeight="1" x14ac:dyDescent="0.25">
      <c r="A848" s="121"/>
      <c r="B848" s="121"/>
      <c r="C848" s="121"/>
      <c r="D848" s="121"/>
      <c r="E848" s="121"/>
      <c r="F848" s="121"/>
      <c r="G848" s="121"/>
      <c r="H848" s="121"/>
      <c r="I848" s="121"/>
      <c r="J848" s="121"/>
      <c r="K848" s="121"/>
      <c r="L848" s="121"/>
      <c r="M848" s="121"/>
      <c r="N848" s="121"/>
      <c r="O848" s="121"/>
      <c r="P848" s="121"/>
      <c r="Q848" s="121"/>
      <c r="R848" s="121"/>
      <c r="S848" s="121"/>
      <c r="T848" s="121"/>
    </row>
    <row r="849" spans="1:20" ht="15.75" customHeight="1" x14ac:dyDescent="0.25">
      <c r="A849" s="121"/>
      <c r="B849" s="121"/>
      <c r="C849" s="121"/>
      <c r="D849" s="121"/>
      <c r="E849" s="121"/>
      <c r="F849" s="121"/>
      <c r="G849" s="121"/>
      <c r="H849" s="121"/>
      <c r="I849" s="121"/>
      <c r="J849" s="121"/>
      <c r="K849" s="121"/>
      <c r="L849" s="121"/>
      <c r="M849" s="121"/>
      <c r="N849" s="121"/>
      <c r="O849" s="121"/>
      <c r="P849" s="121"/>
      <c r="Q849" s="121"/>
      <c r="R849" s="121"/>
      <c r="S849" s="121"/>
      <c r="T849" s="121"/>
    </row>
    <row r="850" spans="1:20" ht="15.75" customHeight="1" x14ac:dyDescent="0.25">
      <c r="A850" s="121"/>
      <c r="B850" s="121"/>
      <c r="C850" s="121"/>
      <c r="D850" s="121"/>
      <c r="E850" s="121"/>
      <c r="F850" s="121"/>
      <c r="G850" s="121"/>
      <c r="H850" s="121"/>
      <c r="I850" s="121"/>
      <c r="J850" s="121"/>
      <c r="K850" s="121"/>
      <c r="L850" s="121"/>
      <c r="M850" s="121"/>
      <c r="N850" s="121"/>
      <c r="O850" s="121"/>
      <c r="P850" s="121"/>
      <c r="Q850" s="121"/>
      <c r="R850" s="121"/>
      <c r="S850" s="121"/>
      <c r="T850" s="121"/>
    </row>
    <row r="851" spans="1:20" ht="15.75" customHeight="1" x14ac:dyDescent="0.25">
      <c r="A851" s="121"/>
      <c r="B851" s="121"/>
      <c r="C851" s="121"/>
      <c r="D851" s="121"/>
      <c r="E851" s="121"/>
      <c r="F851" s="121"/>
      <c r="G851" s="121"/>
      <c r="H851" s="121"/>
      <c r="I851" s="121"/>
      <c r="J851" s="121"/>
      <c r="K851" s="121"/>
      <c r="L851" s="121"/>
      <c r="M851" s="121"/>
      <c r="N851" s="121"/>
      <c r="O851" s="121"/>
      <c r="P851" s="121"/>
      <c r="Q851" s="121"/>
      <c r="R851" s="121"/>
      <c r="S851" s="121"/>
      <c r="T851" s="121"/>
    </row>
    <row r="852" spans="1:20" ht="15.75" customHeight="1" x14ac:dyDescent="0.25">
      <c r="A852" s="121"/>
      <c r="B852" s="121"/>
      <c r="C852" s="121"/>
      <c r="D852" s="121"/>
      <c r="E852" s="121"/>
      <c r="F852" s="121"/>
      <c r="G852" s="121"/>
      <c r="H852" s="121"/>
      <c r="I852" s="121"/>
      <c r="J852" s="121"/>
      <c r="K852" s="121"/>
      <c r="L852" s="121"/>
      <c r="M852" s="121"/>
      <c r="N852" s="121"/>
      <c r="O852" s="121"/>
      <c r="P852" s="121"/>
      <c r="Q852" s="121"/>
      <c r="R852" s="121"/>
      <c r="S852" s="121"/>
      <c r="T852" s="121"/>
    </row>
    <row r="853" spans="1:20" ht="15.75" customHeight="1" x14ac:dyDescent="0.25">
      <c r="A853" s="121"/>
      <c r="B853" s="121"/>
      <c r="C853" s="121"/>
      <c r="D853" s="121"/>
      <c r="E853" s="121"/>
      <c r="F853" s="121"/>
      <c r="G853" s="121"/>
      <c r="H853" s="121"/>
      <c r="I853" s="121"/>
      <c r="J853" s="121"/>
      <c r="K853" s="121"/>
      <c r="L853" s="121"/>
      <c r="M853" s="121"/>
      <c r="N853" s="121"/>
      <c r="O853" s="121"/>
      <c r="P853" s="121"/>
      <c r="Q853" s="121"/>
      <c r="R853" s="121"/>
      <c r="S853" s="121"/>
      <c r="T853" s="121"/>
    </row>
    <row r="854" spans="1:20" ht="15.75" customHeight="1" x14ac:dyDescent="0.25">
      <c r="A854" s="121"/>
      <c r="B854" s="121"/>
      <c r="C854" s="121"/>
      <c r="D854" s="121"/>
      <c r="E854" s="121"/>
      <c r="F854" s="121"/>
      <c r="G854" s="121"/>
      <c r="H854" s="121"/>
      <c r="I854" s="121"/>
      <c r="J854" s="121"/>
      <c r="K854" s="121"/>
      <c r="L854" s="121"/>
      <c r="M854" s="121"/>
      <c r="N854" s="121"/>
      <c r="O854" s="121"/>
      <c r="P854" s="121"/>
      <c r="Q854" s="121"/>
      <c r="R854" s="121"/>
      <c r="S854" s="121"/>
      <c r="T854" s="121"/>
    </row>
    <row r="855" spans="1:20" ht="15.75" customHeight="1" x14ac:dyDescent="0.25">
      <c r="A855" s="121"/>
      <c r="B855" s="121"/>
      <c r="C855" s="121"/>
      <c r="D855" s="121"/>
      <c r="E855" s="121"/>
      <c r="F855" s="121"/>
      <c r="G855" s="121"/>
      <c r="H855" s="121"/>
      <c r="I855" s="121"/>
      <c r="J855" s="121"/>
      <c r="K855" s="121"/>
      <c r="L855" s="121"/>
      <c r="M855" s="121"/>
      <c r="N855" s="121"/>
      <c r="O855" s="121"/>
      <c r="P855" s="121"/>
      <c r="Q855" s="121"/>
      <c r="R855" s="121"/>
      <c r="S855" s="121"/>
      <c r="T855" s="121"/>
    </row>
    <row r="856" spans="1:20" ht="15.75" customHeight="1" x14ac:dyDescent="0.25">
      <c r="A856" s="121"/>
      <c r="B856" s="121"/>
      <c r="C856" s="121"/>
      <c r="D856" s="121"/>
      <c r="E856" s="121"/>
      <c r="F856" s="121"/>
      <c r="G856" s="121"/>
      <c r="H856" s="121"/>
      <c r="I856" s="121"/>
      <c r="J856" s="121"/>
      <c r="K856" s="121"/>
      <c r="L856" s="121"/>
      <c r="M856" s="121"/>
      <c r="N856" s="121"/>
      <c r="O856" s="121"/>
      <c r="P856" s="121"/>
      <c r="Q856" s="121"/>
      <c r="R856" s="121"/>
      <c r="S856" s="121"/>
      <c r="T856" s="121"/>
    </row>
    <row r="857" spans="1:20" ht="15.75" customHeight="1" x14ac:dyDescent="0.25">
      <c r="A857" s="121"/>
      <c r="B857" s="121"/>
      <c r="C857" s="121"/>
      <c r="D857" s="121"/>
      <c r="E857" s="121"/>
      <c r="F857" s="121"/>
      <c r="G857" s="121"/>
      <c r="H857" s="121"/>
      <c r="I857" s="121"/>
      <c r="J857" s="121"/>
      <c r="K857" s="121"/>
      <c r="L857" s="121"/>
      <c r="M857" s="121"/>
      <c r="N857" s="121"/>
      <c r="O857" s="121"/>
      <c r="P857" s="121"/>
      <c r="Q857" s="121"/>
      <c r="R857" s="121"/>
      <c r="S857" s="121"/>
      <c r="T857" s="121"/>
    </row>
    <row r="858" spans="1:20" ht="15.75" customHeight="1" x14ac:dyDescent="0.25">
      <c r="A858" s="121"/>
      <c r="B858" s="121"/>
      <c r="C858" s="121"/>
      <c r="D858" s="121"/>
      <c r="E858" s="121"/>
      <c r="F858" s="121"/>
      <c r="G858" s="121"/>
      <c r="H858" s="121"/>
      <c r="I858" s="121"/>
      <c r="J858" s="121"/>
      <c r="K858" s="121"/>
      <c r="L858" s="121"/>
      <c r="M858" s="121"/>
      <c r="N858" s="121"/>
      <c r="O858" s="121"/>
      <c r="P858" s="121"/>
      <c r="Q858" s="121"/>
      <c r="R858" s="121"/>
      <c r="S858" s="121"/>
      <c r="T858" s="121"/>
    </row>
    <row r="859" spans="1:20" ht="15.75" customHeight="1" x14ac:dyDescent="0.25">
      <c r="A859" s="121"/>
      <c r="B859" s="121"/>
      <c r="C859" s="121"/>
      <c r="D859" s="121"/>
      <c r="E859" s="121"/>
      <c r="F859" s="121"/>
      <c r="G859" s="121"/>
      <c r="H859" s="121"/>
      <c r="I859" s="121"/>
      <c r="J859" s="121"/>
      <c r="K859" s="121"/>
      <c r="L859" s="121"/>
      <c r="M859" s="121"/>
      <c r="N859" s="121"/>
      <c r="O859" s="121"/>
      <c r="P859" s="121"/>
      <c r="Q859" s="121"/>
      <c r="R859" s="121"/>
      <c r="S859" s="121"/>
      <c r="T859" s="121"/>
    </row>
    <row r="860" spans="1:20" ht="15.75" customHeight="1" x14ac:dyDescent="0.25">
      <c r="A860" s="121"/>
      <c r="B860" s="121"/>
      <c r="C860" s="121"/>
      <c r="D860" s="121"/>
      <c r="E860" s="121"/>
      <c r="F860" s="121"/>
      <c r="G860" s="121"/>
      <c r="H860" s="121"/>
      <c r="I860" s="121"/>
      <c r="J860" s="121"/>
      <c r="K860" s="121"/>
      <c r="L860" s="121"/>
      <c r="M860" s="121"/>
      <c r="N860" s="121"/>
      <c r="O860" s="121"/>
      <c r="P860" s="121"/>
      <c r="Q860" s="121"/>
      <c r="R860" s="121"/>
      <c r="S860" s="121"/>
      <c r="T860" s="121"/>
    </row>
    <row r="861" spans="1:20" ht="15.75" customHeight="1" x14ac:dyDescent="0.25">
      <c r="A861" s="121"/>
      <c r="B861" s="121"/>
      <c r="C861" s="121"/>
      <c r="D861" s="121"/>
      <c r="E861" s="121"/>
      <c r="F861" s="121"/>
      <c r="G861" s="121"/>
      <c r="H861" s="121"/>
      <c r="I861" s="121"/>
      <c r="J861" s="121"/>
      <c r="K861" s="121"/>
      <c r="L861" s="121"/>
      <c r="M861" s="121"/>
      <c r="N861" s="121"/>
      <c r="O861" s="121"/>
      <c r="P861" s="121"/>
      <c r="Q861" s="121"/>
      <c r="R861" s="121"/>
      <c r="S861" s="121"/>
      <c r="T861" s="121"/>
    </row>
    <row r="862" spans="1:20" ht="15.75" customHeight="1" x14ac:dyDescent="0.25">
      <c r="A862" s="121"/>
      <c r="B862" s="121"/>
      <c r="C862" s="121"/>
      <c r="D862" s="121"/>
      <c r="E862" s="121"/>
      <c r="F862" s="121"/>
      <c r="G862" s="121"/>
      <c r="H862" s="121"/>
      <c r="I862" s="121"/>
      <c r="J862" s="121"/>
      <c r="K862" s="121"/>
      <c r="L862" s="121"/>
      <c r="M862" s="121"/>
      <c r="N862" s="121"/>
      <c r="O862" s="121"/>
      <c r="P862" s="121"/>
      <c r="Q862" s="121"/>
      <c r="R862" s="121"/>
      <c r="S862" s="121"/>
      <c r="T862" s="121"/>
    </row>
    <row r="863" spans="1:20" ht="15.75" customHeight="1" x14ac:dyDescent="0.25">
      <c r="A863" s="121"/>
      <c r="B863" s="121"/>
      <c r="C863" s="121"/>
      <c r="D863" s="121"/>
      <c r="E863" s="121"/>
      <c r="F863" s="121"/>
      <c r="G863" s="121"/>
      <c r="H863" s="121"/>
      <c r="I863" s="121"/>
      <c r="J863" s="121"/>
      <c r="K863" s="121"/>
      <c r="L863" s="121"/>
      <c r="M863" s="121"/>
      <c r="N863" s="121"/>
      <c r="O863" s="121"/>
      <c r="P863" s="121"/>
      <c r="Q863" s="121"/>
      <c r="R863" s="121"/>
      <c r="S863" s="121"/>
      <c r="T863" s="121"/>
    </row>
    <row r="864" spans="1:20" ht="15.75" customHeight="1" x14ac:dyDescent="0.25">
      <c r="A864" s="121"/>
      <c r="B864" s="121"/>
      <c r="C864" s="121"/>
      <c r="D864" s="121"/>
      <c r="E864" s="121"/>
      <c r="F864" s="121"/>
      <c r="G864" s="121"/>
      <c r="H864" s="121"/>
      <c r="I864" s="121"/>
      <c r="J864" s="121"/>
      <c r="K864" s="121"/>
      <c r="L864" s="121"/>
      <c r="M864" s="121"/>
      <c r="N864" s="121"/>
      <c r="O864" s="121"/>
      <c r="P864" s="121"/>
      <c r="Q864" s="121"/>
      <c r="R864" s="121"/>
      <c r="S864" s="121"/>
      <c r="T864" s="121"/>
    </row>
    <row r="865" spans="1:20" ht="15.75" customHeight="1" x14ac:dyDescent="0.25">
      <c r="A865" s="121"/>
      <c r="B865" s="121"/>
      <c r="C865" s="121"/>
      <c r="D865" s="121"/>
      <c r="E865" s="121"/>
      <c r="F865" s="121"/>
      <c r="G865" s="121"/>
      <c r="H865" s="121"/>
      <c r="I865" s="121"/>
      <c r="J865" s="121"/>
      <c r="K865" s="121"/>
      <c r="L865" s="121"/>
      <c r="M865" s="121"/>
      <c r="N865" s="121"/>
      <c r="O865" s="121"/>
      <c r="P865" s="121"/>
      <c r="Q865" s="121"/>
      <c r="R865" s="121"/>
      <c r="S865" s="121"/>
      <c r="T865" s="121"/>
    </row>
    <row r="866" spans="1:20" ht="15.75" customHeight="1" x14ac:dyDescent="0.25">
      <c r="A866" s="121"/>
      <c r="B866" s="121"/>
      <c r="C866" s="121"/>
      <c r="D866" s="121"/>
      <c r="E866" s="121"/>
      <c r="F866" s="121"/>
      <c r="G866" s="121"/>
      <c r="H866" s="121"/>
      <c r="I866" s="121"/>
      <c r="J866" s="121"/>
      <c r="K866" s="121"/>
      <c r="L866" s="121"/>
      <c r="M866" s="121"/>
      <c r="N866" s="121"/>
      <c r="O866" s="121"/>
      <c r="P866" s="121"/>
      <c r="Q866" s="121"/>
      <c r="R866" s="121"/>
      <c r="S866" s="121"/>
      <c r="T866" s="121"/>
    </row>
    <row r="867" spans="1:20" ht="15.75" customHeight="1" x14ac:dyDescent="0.25">
      <c r="A867" s="121"/>
      <c r="B867" s="121"/>
      <c r="C867" s="121"/>
      <c r="D867" s="121"/>
      <c r="E867" s="121"/>
      <c r="F867" s="121"/>
      <c r="G867" s="121"/>
      <c r="H867" s="121"/>
      <c r="I867" s="121"/>
      <c r="J867" s="121"/>
      <c r="K867" s="121"/>
      <c r="L867" s="121"/>
      <c r="M867" s="121"/>
      <c r="N867" s="121"/>
      <c r="O867" s="121"/>
      <c r="P867" s="121"/>
      <c r="Q867" s="121"/>
      <c r="R867" s="121"/>
      <c r="S867" s="121"/>
      <c r="T867" s="121"/>
    </row>
    <row r="868" spans="1:20" ht="15.75" customHeight="1" x14ac:dyDescent="0.25">
      <c r="A868" s="121"/>
      <c r="B868" s="121"/>
      <c r="C868" s="121"/>
      <c r="D868" s="121"/>
      <c r="E868" s="121"/>
      <c r="F868" s="121"/>
      <c r="G868" s="121"/>
      <c r="H868" s="121"/>
      <c r="I868" s="121"/>
      <c r="J868" s="121"/>
      <c r="K868" s="121"/>
      <c r="L868" s="121"/>
      <c r="M868" s="121"/>
      <c r="N868" s="121"/>
      <c r="O868" s="121"/>
      <c r="P868" s="121"/>
      <c r="Q868" s="121"/>
      <c r="R868" s="121"/>
      <c r="S868" s="121"/>
      <c r="T868" s="121"/>
    </row>
    <row r="869" spans="1:20" ht="15.75" customHeight="1" x14ac:dyDescent="0.25">
      <c r="A869" s="121"/>
      <c r="B869" s="121"/>
      <c r="C869" s="121"/>
      <c r="D869" s="121"/>
      <c r="E869" s="121"/>
      <c r="F869" s="121"/>
      <c r="G869" s="121"/>
      <c r="H869" s="121"/>
      <c r="I869" s="121"/>
      <c r="J869" s="121"/>
      <c r="K869" s="121"/>
      <c r="L869" s="121"/>
      <c r="M869" s="121"/>
      <c r="N869" s="121"/>
      <c r="O869" s="121"/>
      <c r="P869" s="121"/>
      <c r="Q869" s="121"/>
      <c r="R869" s="121"/>
      <c r="S869" s="121"/>
      <c r="T869" s="121"/>
    </row>
    <row r="870" spans="1:20" ht="15.75" customHeight="1" x14ac:dyDescent="0.25">
      <c r="A870" s="121"/>
      <c r="B870" s="121"/>
      <c r="C870" s="121"/>
      <c r="D870" s="121"/>
      <c r="E870" s="121"/>
      <c r="F870" s="121"/>
      <c r="G870" s="121"/>
      <c r="H870" s="121"/>
      <c r="I870" s="121"/>
      <c r="J870" s="121"/>
      <c r="K870" s="121"/>
      <c r="L870" s="121"/>
      <c r="M870" s="121"/>
      <c r="N870" s="121"/>
      <c r="O870" s="121"/>
      <c r="P870" s="121"/>
      <c r="Q870" s="121"/>
      <c r="R870" s="121"/>
      <c r="S870" s="121"/>
      <c r="T870" s="121"/>
    </row>
    <row r="871" spans="1:20" ht="15.75" customHeight="1" x14ac:dyDescent="0.25">
      <c r="A871" s="121"/>
      <c r="B871" s="121"/>
      <c r="C871" s="121"/>
      <c r="D871" s="121"/>
      <c r="E871" s="121"/>
      <c r="F871" s="121"/>
      <c r="G871" s="121"/>
      <c r="H871" s="121"/>
      <c r="I871" s="121"/>
      <c r="J871" s="121"/>
      <c r="K871" s="121"/>
      <c r="L871" s="121"/>
      <c r="M871" s="121"/>
      <c r="N871" s="121"/>
      <c r="O871" s="121"/>
      <c r="P871" s="121"/>
      <c r="Q871" s="121"/>
      <c r="R871" s="121"/>
      <c r="S871" s="121"/>
      <c r="T871" s="121"/>
    </row>
    <row r="872" spans="1:20" ht="15.75" customHeight="1" x14ac:dyDescent="0.25">
      <c r="A872" s="121"/>
      <c r="B872" s="121"/>
      <c r="C872" s="121"/>
      <c r="D872" s="121"/>
      <c r="E872" s="121"/>
      <c r="F872" s="121"/>
      <c r="G872" s="121"/>
      <c r="H872" s="121"/>
      <c r="I872" s="121"/>
      <c r="J872" s="121"/>
      <c r="K872" s="121"/>
      <c r="L872" s="121"/>
      <c r="M872" s="121"/>
      <c r="N872" s="121"/>
      <c r="O872" s="121"/>
      <c r="P872" s="121"/>
      <c r="Q872" s="121"/>
      <c r="R872" s="121"/>
      <c r="S872" s="121"/>
      <c r="T872" s="121"/>
    </row>
    <row r="873" spans="1:20" ht="15.75" customHeight="1" x14ac:dyDescent="0.25">
      <c r="A873" s="121"/>
      <c r="B873" s="121"/>
      <c r="C873" s="121"/>
      <c r="D873" s="121"/>
      <c r="E873" s="121"/>
      <c r="F873" s="121"/>
      <c r="G873" s="121"/>
      <c r="H873" s="121"/>
      <c r="I873" s="121"/>
      <c r="J873" s="121"/>
      <c r="K873" s="121"/>
      <c r="L873" s="121"/>
      <c r="M873" s="121"/>
      <c r="N873" s="121"/>
      <c r="O873" s="121"/>
      <c r="P873" s="121"/>
      <c r="Q873" s="121"/>
      <c r="R873" s="121"/>
      <c r="S873" s="121"/>
      <c r="T873" s="121"/>
    </row>
    <row r="874" spans="1:20" ht="15.75" customHeight="1" x14ac:dyDescent="0.25">
      <c r="A874" s="121"/>
      <c r="B874" s="121"/>
      <c r="C874" s="121"/>
      <c r="D874" s="121"/>
      <c r="E874" s="121"/>
      <c r="F874" s="121"/>
      <c r="G874" s="121"/>
      <c r="H874" s="121"/>
      <c r="I874" s="121"/>
      <c r="J874" s="121"/>
      <c r="K874" s="121"/>
      <c r="L874" s="121"/>
      <c r="M874" s="121"/>
      <c r="N874" s="121"/>
      <c r="O874" s="121"/>
      <c r="P874" s="121"/>
      <c r="Q874" s="121"/>
      <c r="R874" s="121"/>
      <c r="S874" s="121"/>
      <c r="T874" s="121"/>
    </row>
    <row r="875" spans="1:20" ht="15.75" customHeight="1" x14ac:dyDescent="0.25">
      <c r="A875" s="121"/>
      <c r="B875" s="121"/>
      <c r="C875" s="121"/>
      <c r="D875" s="121"/>
      <c r="E875" s="121"/>
      <c r="F875" s="121"/>
      <c r="G875" s="121"/>
      <c r="H875" s="121"/>
      <c r="I875" s="121"/>
      <c r="J875" s="121"/>
      <c r="K875" s="121"/>
      <c r="L875" s="121"/>
      <c r="M875" s="121"/>
      <c r="N875" s="121"/>
      <c r="O875" s="121"/>
      <c r="P875" s="121"/>
      <c r="Q875" s="121"/>
      <c r="R875" s="121"/>
      <c r="S875" s="121"/>
      <c r="T875" s="121"/>
    </row>
    <row r="876" spans="1:20" ht="15.75" customHeight="1" x14ac:dyDescent="0.25">
      <c r="A876" s="121"/>
      <c r="B876" s="121"/>
      <c r="C876" s="121"/>
      <c r="D876" s="121"/>
      <c r="E876" s="121"/>
      <c r="F876" s="121"/>
      <c r="G876" s="121"/>
      <c r="H876" s="121"/>
      <c r="I876" s="121"/>
      <c r="J876" s="121"/>
      <c r="K876" s="121"/>
      <c r="L876" s="121"/>
      <c r="M876" s="121"/>
      <c r="N876" s="121"/>
      <c r="O876" s="121"/>
      <c r="P876" s="121"/>
      <c r="Q876" s="121"/>
      <c r="R876" s="121"/>
      <c r="S876" s="121"/>
      <c r="T876" s="121"/>
    </row>
    <row r="877" spans="1:20" ht="15.75" customHeight="1" x14ac:dyDescent="0.25">
      <c r="A877" s="121"/>
      <c r="B877" s="121"/>
      <c r="C877" s="121"/>
      <c r="D877" s="121"/>
      <c r="E877" s="121"/>
      <c r="F877" s="121"/>
      <c r="G877" s="121"/>
      <c r="H877" s="121"/>
      <c r="I877" s="121"/>
      <c r="J877" s="121"/>
      <c r="K877" s="121"/>
      <c r="L877" s="121"/>
      <c r="M877" s="121"/>
      <c r="N877" s="121"/>
      <c r="O877" s="121"/>
      <c r="P877" s="121"/>
      <c r="Q877" s="121"/>
      <c r="R877" s="121"/>
      <c r="S877" s="121"/>
      <c r="T877" s="121"/>
    </row>
    <row r="878" spans="1:20" ht="15.75" customHeight="1" x14ac:dyDescent="0.25">
      <c r="A878" s="121"/>
      <c r="B878" s="121"/>
      <c r="C878" s="121"/>
      <c r="D878" s="121"/>
      <c r="E878" s="121"/>
      <c r="F878" s="121"/>
      <c r="G878" s="121"/>
      <c r="H878" s="121"/>
      <c r="I878" s="121"/>
      <c r="J878" s="121"/>
      <c r="K878" s="121"/>
      <c r="L878" s="121"/>
      <c r="M878" s="121"/>
      <c r="N878" s="121"/>
      <c r="O878" s="121"/>
      <c r="P878" s="121"/>
      <c r="Q878" s="121"/>
      <c r="R878" s="121"/>
      <c r="S878" s="121"/>
      <c r="T878" s="121"/>
    </row>
    <row r="879" spans="1:20" ht="15.75" customHeight="1" x14ac:dyDescent="0.25">
      <c r="A879" s="121"/>
      <c r="B879" s="121"/>
      <c r="C879" s="121"/>
      <c r="D879" s="121"/>
      <c r="E879" s="121"/>
      <c r="F879" s="121"/>
      <c r="G879" s="121"/>
      <c r="H879" s="121"/>
      <c r="I879" s="121"/>
      <c r="J879" s="121"/>
      <c r="K879" s="121"/>
      <c r="L879" s="121"/>
      <c r="M879" s="121"/>
      <c r="N879" s="121"/>
      <c r="O879" s="121"/>
      <c r="P879" s="121"/>
      <c r="Q879" s="121"/>
      <c r="R879" s="121"/>
      <c r="S879" s="121"/>
      <c r="T879" s="121"/>
    </row>
    <row r="880" spans="1:20" ht="15.75" customHeight="1" x14ac:dyDescent="0.25">
      <c r="A880" s="121"/>
      <c r="B880" s="121"/>
      <c r="C880" s="121"/>
      <c r="D880" s="121"/>
      <c r="E880" s="121"/>
      <c r="F880" s="121"/>
      <c r="G880" s="121"/>
      <c r="H880" s="121"/>
      <c r="I880" s="121"/>
      <c r="J880" s="121"/>
      <c r="K880" s="121"/>
      <c r="L880" s="121"/>
      <c r="M880" s="121"/>
      <c r="N880" s="121"/>
      <c r="O880" s="121"/>
      <c r="P880" s="121"/>
      <c r="Q880" s="121"/>
      <c r="R880" s="121"/>
      <c r="S880" s="121"/>
      <c r="T880" s="121"/>
    </row>
    <row r="881" spans="1:20" ht="15.75" customHeight="1" x14ac:dyDescent="0.25">
      <c r="A881" s="121"/>
      <c r="B881" s="121"/>
      <c r="C881" s="121"/>
      <c r="D881" s="121"/>
      <c r="E881" s="121"/>
      <c r="F881" s="121"/>
      <c r="G881" s="121"/>
      <c r="H881" s="121"/>
      <c r="I881" s="121"/>
      <c r="J881" s="121"/>
      <c r="K881" s="121"/>
      <c r="L881" s="121"/>
      <c r="M881" s="121"/>
      <c r="N881" s="121"/>
      <c r="O881" s="121"/>
      <c r="P881" s="121"/>
      <c r="Q881" s="121"/>
      <c r="R881" s="121"/>
      <c r="S881" s="121"/>
      <c r="T881" s="121"/>
    </row>
    <row r="882" spans="1:20" ht="15.75" customHeight="1" x14ac:dyDescent="0.25">
      <c r="A882" s="121"/>
      <c r="B882" s="121"/>
      <c r="C882" s="121"/>
      <c r="D882" s="121"/>
      <c r="E882" s="121"/>
      <c r="F882" s="121"/>
      <c r="G882" s="121"/>
      <c r="H882" s="121"/>
      <c r="I882" s="121"/>
      <c r="J882" s="121"/>
      <c r="K882" s="121"/>
      <c r="L882" s="121"/>
      <c r="M882" s="121"/>
      <c r="N882" s="121"/>
      <c r="O882" s="121"/>
      <c r="P882" s="121"/>
      <c r="Q882" s="121"/>
      <c r="R882" s="121"/>
      <c r="S882" s="121"/>
      <c r="T882" s="121"/>
    </row>
    <row r="883" spans="1:20" ht="15.75" customHeight="1" x14ac:dyDescent="0.25">
      <c r="A883" s="121"/>
      <c r="B883" s="121"/>
      <c r="C883" s="121"/>
      <c r="D883" s="121"/>
      <c r="E883" s="121"/>
      <c r="F883" s="121"/>
      <c r="G883" s="121"/>
      <c r="H883" s="121"/>
      <c r="I883" s="121"/>
      <c r="J883" s="121"/>
      <c r="K883" s="121"/>
      <c r="L883" s="121"/>
      <c r="M883" s="121"/>
      <c r="N883" s="121"/>
      <c r="O883" s="121"/>
      <c r="P883" s="121"/>
      <c r="Q883" s="121"/>
      <c r="R883" s="121"/>
      <c r="S883" s="121"/>
      <c r="T883" s="121"/>
    </row>
    <row r="884" spans="1:20" ht="15.75" customHeight="1" x14ac:dyDescent="0.25">
      <c r="A884" s="121"/>
      <c r="B884" s="121"/>
      <c r="C884" s="121"/>
      <c r="D884" s="121"/>
      <c r="E884" s="121"/>
      <c r="F884" s="121"/>
      <c r="G884" s="121"/>
      <c r="H884" s="121"/>
      <c r="I884" s="121"/>
      <c r="J884" s="121"/>
      <c r="K884" s="121"/>
      <c r="L884" s="121"/>
      <c r="M884" s="121"/>
      <c r="N884" s="121"/>
      <c r="O884" s="121"/>
      <c r="P884" s="121"/>
      <c r="Q884" s="121"/>
      <c r="R884" s="121"/>
      <c r="S884" s="121"/>
      <c r="T884" s="121"/>
    </row>
    <row r="885" spans="1:20" ht="15.75" customHeight="1" x14ac:dyDescent="0.25">
      <c r="A885" s="121"/>
      <c r="B885" s="121"/>
      <c r="C885" s="121"/>
      <c r="D885" s="121"/>
      <c r="E885" s="121"/>
      <c r="F885" s="121"/>
      <c r="G885" s="121"/>
      <c r="H885" s="121"/>
      <c r="I885" s="121"/>
      <c r="J885" s="121"/>
      <c r="K885" s="121"/>
      <c r="L885" s="121"/>
      <c r="M885" s="121"/>
      <c r="N885" s="121"/>
      <c r="O885" s="121"/>
      <c r="P885" s="121"/>
      <c r="Q885" s="121"/>
      <c r="R885" s="121"/>
      <c r="S885" s="121"/>
      <c r="T885" s="121"/>
    </row>
    <row r="886" spans="1:20" ht="15.75" customHeight="1" x14ac:dyDescent="0.25">
      <c r="A886" s="121"/>
      <c r="B886" s="121"/>
      <c r="C886" s="121"/>
      <c r="D886" s="121"/>
      <c r="E886" s="121"/>
      <c r="F886" s="121"/>
      <c r="G886" s="121"/>
      <c r="H886" s="121"/>
      <c r="I886" s="121"/>
      <c r="J886" s="121"/>
      <c r="K886" s="121"/>
      <c r="L886" s="121"/>
      <c r="M886" s="121"/>
      <c r="N886" s="121"/>
      <c r="O886" s="121"/>
      <c r="P886" s="121"/>
      <c r="Q886" s="121"/>
      <c r="R886" s="121"/>
      <c r="S886" s="121"/>
      <c r="T886" s="121"/>
    </row>
    <row r="887" spans="1:20" ht="15.75" customHeight="1" x14ac:dyDescent="0.25">
      <c r="A887" s="121"/>
      <c r="B887" s="121"/>
      <c r="C887" s="121"/>
      <c r="D887" s="121"/>
      <c r="E887" s="121"/>
      <c r="F887" s="121"/>
      <c r="G887" s="121"/>
      <c r="H887" s="121"/>
      <c r="I887" s="121"/>
      <c r="J887" s="121"/>
      <c r="K887" s="121"/>
      <c r="L887" s="121"/>
      <c r="M887" s="121"/>
      <c r="N887" s="121"/>
      <c r="O887" s="121"/>
      <c r="P887" s="121"/>
      <c r="Q887" s="121"/>
      <c r="R887" s="121"/>
      <c r="S887" s="121"/>
      <c r="T887" s="121"/>
    </row>
    <row r="888" spans="1:20" ht="15.75" customHeight="1" x14ac:dyDescent="0.25">
      <c r="A888" s="121"/>
      <c r="B888" s="121"/>
      <c r="C888" s="121"/>
      <c r="D888" s="121"/>
      <c r="E888" s="121"/>
      <c r="F888" s="121"/>
      <c r="G888" s="121"/>
      <c r="H888" s="121"/>
      <c r="I888" s="121"/>
      <c r="J888" s="121"/>
      <c r="K888" s="121"/>
      <c r="L888" s="121"/>
      <c r="M888" s="121"/>
      <c r="N888" s="121"/>
      <c r="O888" s="121"/>
      <c r="P888" s="121"/>
      <c r="Q888" s="121"/>
      <c r="R888" s="121"/>
      <c r="S888" s="121"/>
      <c r="T888" s="121"/>
    </row>
    <row r="889" spans="1:20" ht="15.75" customHeight="1" x14ac:dyDescent="0.25">
      <c r="A889" s="121"/>
      <c r="B889" s="121"/>
      <c r="C889" s="121"/>
      <c r="D889" s="121"/>
      <c r="E889" s="121"/>
      <c r="F889" s="121"/>
      <c r="G889" s="121"/>
      <c r="H889" s="121"/>
      <c r="I889" s="121"/>
      <c r="J889" s="121"/>
      <c r="K889" s="121"/>
      <c r="L889" s="121"/>
      <c r="M889" s="121"/>
      <c r="N889" s="121"/>
      <c r="O889" s="121"/>
      <c r="P889" s="121"/>
      <c r="Q889" s="121"/>
      <c r="R889" s="121"/>
      <c r="S889" s="121"/>
      <c r="T889" s="121"/>
    </row>
    <row r="890" spans="1:20" ht="15.75" customHeight="1" x14ac:dyDescent="0.25">
      <c r="A890" s="121"/>
      <c r="B890" s="121"/>
      <c r="C890" s="121"/>
      <c r="D890" s="121"/>
      <c r="E890" s="121"/>
      <c r="F890" s="121"/>
      <c r="G890" s="121"/>
      <c r="H890" s="121"/>
      <c r="I890" s="121"/>
      <c r="J890" s="121"/>
      <c r="K890" s="121"/>
      <c r="L890" s="121"/>
      <c r="M890" s="121"/>
      <c r="N890" s="121"/>
      <c r="O890" s="121"/>
      <c r="P890" s="121"/>
      <c r="Q890" s="121"/>
      <c r="R890" s="121"/>
      <c r="S890" s="121"/>
      <c r="T890" s="121"/>
    </row>
    <row r="891" spans="1:20" ht="15.75" customHeight="1" x14ac:dyDescent="0.25">
      <c r="A891" s="121"/>
      <c r="B891" s="121"/>
      <c r="C891" s="121"/>
      <c r="D891" s="121"/>
      <c r="E891" s="121"/>
      <c r="F891" s="121"/>
      <c r="G891" s="121"/>
      <c r="H891" s="121"/>
      <c r="I891" s="121"/>
      <c r="J891" s="121"/>
      <c r="K891" s="121"/>
      <c r="L891" s="121"/>
      <c r="M891" s="121"/>
      <c r="N891" s="121"/>
      <c r="O891" s="121"/>
      <c r="P891" s="121"/>
      <c r="Q891" s="121"/>
      <c r="R891" s="121"/>
      <c r="S891" s="121"/>
      <c r="T891" s="121"/>
    </row>
    <row r="892" spans="1:20" ht="15.75" customHeight="1" x14ac:dyDescent="0.25">
      <c r="A892" s="121"/>
      <c r="B892" s="121"/>
      <c r="C892" s="121"/>
      <c r="D892" s="121"/>
      <c r="E892" s="121"/>
      <c r="F892" s="121"/>
      <c r="G892" s="121"/>
      <c r="H892" s="121"/>
      <c r="I892" s="121"/>
      <c r="J892" s="121"/>
      <c r="K892" s="121"/>
      <c r="L892" s="121"/>
      <c r="M892" s="121"/>
      <c r="N892" s="121"/>
      <c r="O892" s="121"/>
      <c r="P892" s="121"/>
      <c r="Q892" s="121"/>
      <c r="R892" s="121"/>
      <c r="S892" s="121"/>
      <c r="T892" s="121"/>
    </row>
    <row r="893" spans="1:20" ht="15.75" customHeight="1" x14ac:dyDescent="0.25">
      <c r="A893" s="121"/>
      <c r="B893" s="121"/>
      <c r="C893" s="121"/>
      <c r="D893" s="121"/>
      <c r="E893" s="121"/>
      <c r="F893" s="121"/>
      <c r="G893" s="121"/>
      <c r="H893" s="121"/>
      <c r="I893" s="121"/>
      <c r="J893" s="121"/>
      <c r="K893" s="121"/>
      <c r="L893" s="121"/>
      <c r="M893" s="121"/>
      <c r="N893" s="121"/>
      <c r="O893" s="121"/>
      <c r="P893" s="121"/>
      <c r="Q893" s="121"/>
      <c r="R893" s="121"/>
      <c r="S893" s="121"/>
      <c r="T893" s="121"/>
    </row>
    <row r="894" spans="1:20" ht="15.75" customHeight="1" x14ac:dyDescent="0.25">
      <c r="A894" s="121"/>
      <c r="B894" s="121"/>
      <c r="C894" s="121"/>
      <c r="D894" s="121"/>
      <c r="E894" s="121"/>
      <c r="F894" s="121"/>
      <c r="G894" s="121"/>
      <c r="H894" s="121"/>
      <c r="I894" s="121"/>
      <c r="J894" s="121"/>
      <c r="K894" s="121"/>
      <c r="L894" s="121"/>
      <c r="M894" s="121"/>
      <c r="N894" s="121"/>
      <c r="O894" s="121"/>
      <c r="P894" s="121"/>
      <c r="Q894" s="121"/>
      <c r="R894" s="121"/>
      <c r="S894" s="121"/>
      <c r="T894" s="121"/>
    </row>
    <row r="895" spans="1:20" ht="15.75" customHeight="1" x14ac:dyDescent="0.25">
      <c r="A895" s="121"/>
      <c r="B895" s="121"/>
      <c r="C895" s="121"/>
      <c r="D895" s="121"/>
      <c r="E895" s="121"/>
      <c r="F895" s="121"/>
      <c r="G895" s="121"/>
      <c r="H895" s="121"/>
      <c r="I895" s="121"/>
      <c r="J895" s="121"/>
      <c r="K895" s="121"/>
      <c r="L895" s="121"/>
      <c r="M895" s="121"/>
      <c r="N895" s="121"/>
      <c r="O895" s="121"/>
      <c r="P895" s="121"/>
      <c r="Q895" s="121"/>
      <c r="R895" s="121"/>
      <c r="S895" s="121"/>
      <c r="T895" s="121"/>
    </row>
    <row r="896" spans="1:20" ht="15.75" customHeight="1" x14ac:dyDescent="0.25">
      <c r="A896" s="121"/>
      <c r="B896" s="121"/>
      <c r="C896" s="121"/>
      <c r="D896" s="121"/>
      <c r="E896" s="121"/>
      <c r="F896" s="121"/>
      <c r="G896" s="121"/>
      <c r="H896" s="121"/>
      <c r="I896" s="121"/>
      <c r="J896" s="121"/>
      <c r="K896" s="121"/>
      <c r="L896" s="121"/>
      <c r="M896" s="121"/>
      <c r="N896" s="121"/>
      <c r="O896" s="121"/>
      <c r="P896" s="121"/>
      <c r="Q896" s="121"/>
      <c r="R896" s="121"/>
      <c r="S896" s="121"/>
      <c r="T896" s="121"/>
    </row>
    <row r="897" spans="1:20" ht="15.75" customHeight="1" x14ac:dyDescent="0.25">
      <c r="A897" s="121"/>
      <c r="B897" s="121"/>
      <c r="C897" s="121"/>
      <c r="D897" s="121"/>
      <c r="E897" s="121"/>
      <c r="F897" s="121"/>
      <c r="G897" s="121"/>
      <c r="H897" s="121"/>
      <c r="I897" s="121"/>
      <c r="J897" s="121"/>
      <c r="K897" s="121"/>
      <c r="L897" s="121"/>
      <c r="M897" s="121"/>
      <c r="N897" s="121"/>
      <c r="O897" s="121"/>
      <c r="P897" s="121"/>
      <c r="Q897" s="121"/>
      <c r="R897" s="121"/>
      <c r="S897" s="121"/>
      <c r="T897" s="121"/>
    </row>
    <row r="898" spans="1:20" ht="15.75" customHeight="1" x14ac:dyDescent="0.25">
      <c r="A898" s="121"/>
      <c r="B898" s="121"/>
      <c r="C898" s="121"/>
      <c r="D898" s="121"/>
      <c r="E898" s="121"/>
      <c r="F898" s="121"/>
      <c r="G898" s="121"/>
      <c r="H898" s="121"/>
      <c r="I898" s="121"/>
      <c r="J898" s="121"/>
      <c r="K898" s="121"/>
      <c r="L898" s="121"/>
      <c r="M898" s="121"/>
      <c r="N898" s="121"/>
      <c r="O898" s="121"/>
      <c r="P898" s="121"/>
      <c r="Q898" s="121"/>
      <c r="R898" s="121"/>
      <c r="S898" s="121"/>
      <c r="T898" s="121"/>
    </row>
    <row r="899" spans="1:20" ht="15.75" customHeight="1" x14ac:dyDescent="0.25">
      <c r="A899" s="121"/>
      <c r="B899" s="121"/>
      <c r="C899" s="121"/>
      <c r="D899" s="121"/>
      <c r="E899" s="121"/>
      <c r="F899" s="121"/>
      <c r="G899" s="121"/>
      <c r="H899" s="121"/>
      <c r="I899" s="121"/>
      <c r="J899" s="121"/>
      <c r="K899" s="121"/>
      <c r="L899" s="121"/>
      <c r="M899" s="121"/>
      <c r="N899" s="121"/>
      <c r="O899" s="121"/>
      <c r="P899" s="121"/>
      <c r="Q899" s="121"/>
      <c r="R899" s="121"/>
      <c r="S899" s="121"/>
      <c r="T899" s="121"/>
    </row>
    <row r="900" spans="1:20" ht="15.75" customHeight="1" x14ac:dyDescent="0.25">
      <c r="A900" s="121"/>
      <c r="B900" s="121"/>
      <c r="C900" s="121"/>
      <c r="D900" s="121"/>
      <c r="E900" s="121"/>
      <c r="F900" s="121"/>
      <c r="G900" s="121"/>
      <c r="H900" s="121"/>
      <c r="I900" s="121"/>
      <c r="J900" s="121"/>
      <c r="K900" s="121"/>
      <c r="L900" s="121"/>
      <c r="M900" s="121"/>
      <c r="N900" s="121"/>
      <c r="O900" s="121"/>
      <c r="P900" s="121"/>
      <c r="Q900" s="121"/>
      <c r="R900" s="121"/>
      <c r="S900" s="121"/>
      <c r="T900" s="121"/>
    </row>
    <row r="901" spans="1:20" ht="15.75" customHeight="1" x14ac:dyDescent="0.25">
      <c r="A901" s="121"/>
      <c r="B901" s="121"/>
      <c r="C901" s="121"/>
      <c r="D901" s="121"/>
      <c r="E901" s="121"/>
      <c r="F901" s="121"/>
      <c r="G901" s="121"/>
      <c r="H901" s="121"/>
      <c r="I901" s="121"/>
      <c r="J901" s="121"/>
      <c r="K901" s="121"/>
      <c r="L901" s="121"/>
      <c r="M901" s="121"/>
      <c r="N901" s="121"/>
      <c r="O901" s="121"/>
      <c r="P901" s="121"/>
      <c r="Q901" s="121"/>
      <c r="R901" s="121"/>
      <c r="S901" s="121"/>
      <c r="T901" s="121"/>
    </row>
    <row r="902" spans="1:20" ht="15.75" customHeight="1" x14ac:dyDescent="0.25">
      <c r="A902" s="121"/>
      <c r="B902" s="121"/>
      <c r="C902" s="121"/>
      <c r="D902" s="121"/>
      <c r="E902" s="121"/>
      <c r="F902" s="121"/>
      <c r="G902" s="121"/>
      <c r="H902" s="121"/>
      <c r="I902" s="121"/>
      <c r="J902" s="121"/>
      <c r="K902" s="121"/>
      <c r="L902" s="121"/>
      <c r="M902" s="121"/>
      <c r="N902" s="121"/>
      <c r="O902" s="121"/>
      <c r="P902" s="121"/>
      <c r="Q902" s="121"/>
      <c r="R902" s="121"/>
      <c r="S902" s="121"/>
      <c r="T902" s="121"/>
    </row>
    <row r="903" spans="1:20" ht="15.75" customHeight="1" x14ac:dyDescent="0.25">
      <c r="A903" s="121"/>
      <c r="B903" s="121"/>
      <c r="C903" s="121"/>
      <c r="D903" s="121"/>
      <c r="E903" s="121"/>
      <c r="F903" s="121"/>
      <c r="G903" s="121"/>
      <c r="H903" s="121"/>
      <c r="I903" s="121"/>
      <c r="J903" s="121"/>
      <c r="K903" s="121"/>
      <c r="L903" s="121"/>
      <c r="M903" s="121"/>
      <c r="N903" s="121"/>
      <c r="O903" s="121"/>
      <c r="P903" s="121"/>
      <c r="Q903" s="121"/>
      <c r="R903" s="121"/>
      <c r="S903" s="121"/>
      <c r="T903" s="121"/>
    </row>
    <row r="904" spans="1:20" ht="15.75" customHeight="1" x14ac:dyDescent="0.25">
      <c r="A904" s="121"/>
      <c r="B904" s="121"/>
      <c r="C904" s="121"/>
      <c r="D904" s="121"/>
      <c r="E904" s="121"/>
      <c r="F904" s="121"/>
      <c r="G904" s="121"/>
      <c r="H904" s="121"/>
      <c r="I904" s="121"/>
      <c r="J904" s="121"/>
      <c r="K904" s="121"/>
      <c r="L904" s="121"/>
      <c r="M904" s="121"/>
      <c r="N904" s="121"/>
      <c r="O904" s="121"/>
      <c r="P904" s="121"/>
      <c r="Q904" s="121"/>
      <c r="R904" s="121"/>
      <c r="S904" s="121"/>
      <c r="T904" s="121"/>
    </row>
    <row r="905" spans="1:20" ht="15.75" customHeight="1" x14ac:dyDescent="0.25">
      <c r="A905" s="121"/>
      <c r="B905" s="121"/>
      <c r="C905" s="121"/>
      <c r="D905" s="121"/>
      <c r="E905" s="121"/>
      <c r="F905" s="121"/>
      <c r="G905" s="121"/>
      <c r="H905" s="121"/>
      <c r="I905" s="121"/>
      <c r="J905" s="121"/>
      <c r="K905" s="121"/>
      <c r="L905" s="121"/>
      <c r="M905" s="121"/>
      <c r="N905" s="121"/>
      <c r="O905" s="121"/>
      <c r="P905" s="121"/>
      <c r="Q905" s="121"/>
      <c r="R905" s="121"/>
      <c r="S905" s="121"/>
      <c r="T905" s="121"/>
    </row>
    <row r="906" spans="1:20" ht="15.75" customHeight="1" x14ac:dyDescent="0.25">
      <c r="A906" s="121"/>
      <c r="B906" s="121"/>
      <c r="C906" s="121"/>
      <c r="D906" s="121"/>
      <c r="E906" s="121"/>
      <c r="F906" s="121"/>
      <c r="G906" s="121"/>
      <c r="H906" s="121"/>
      <c r="I906" s="121"/>
      <c r="J906" s="121"/>
      <c r="K906" s="121"/>
      <c r="L906" s="121"/>
      <c r="M906" s="121"/>
      <c r="N906" s="121"/>
      <c r="O906" s="121"/>
      <c r="P906" s="121"/>
      <c r="Q906" s="121"/>
      <c r="R906" s="121"/>
      <c r="S906" s="121"/>
      <c r="T906" s="121"/>
    </row>
    <row r="907" spans="1:20" ht="15.75" customHeight="1" x14ac:dyDescent="0.25">
      <c r="A907" s="121"/>
      <c r="B907" s="121"/>
      <c r="C907" s="121"/>
      <c r="D907" s="121"/>
      <c r="E907" s="121"/>
      <c r="F907" s="121"/>
      <c r="G907" s="121"/>
      <c r="H907" s="121"/>
      <c r="I907" s="121"/>
      <c r="J907" s="121"/>
      <c r="K907" s="121"/>
      <c r="L907" s="121"/>
      <c r="M907" s="121"/>
      <c r="N907" s="121"/>
      <c r="O907" s="121"/>
      <c r="P907" s="121"/>
      <c r="Q907" s="121"/>
      <c r="R907" s="121"/>
      <c r="S907" s="121"/>
      <c r="T907" s="121"/>
    </row>
    <row r="908" spans="1:20" ht="15.75" customHeight="1" x14ac:dyDescent="0.25">
      <c r="A908" s="121"/>
      <c r="B908" s="121"/>
      <c r="C908" s="121"/>
      <c r="D908" s="121"/>
      <c r="E908" s="121"/>
      <c r="F908" s="121"/>
      <c r="G908" s="121"/>
      <c r="H908" s="121"/>
      <c r="I908" s="121"/>
      <c r="J908" s="121"/>
      <c r="K908" s="121"/>
      <c r="L908" s="121"/>
      <c r="M908" s="121"/>
      <c r="N908" s="121"/>
      <c r="O908" s="121"/>
      <c r="P908" s="121"/>
      <c r="Q908" s="121"/>
      <c r="R908" s="121"/>
      <c r="S908" s="121"/>
      <c r="T908" s="121"/>
    </row>
    <row r="909" spans="1:20" ht="15.75" customHeight="1" x14ac:dyDescent="0.25">
      <c r="A909" s="121"/>
      <c r="B909" s="121"/>
      <c r="C909" s="121"/>
      <c r="D909" s="121"/>
      <c r="E909" s="121"/>
      <c r="F909" s="121"/>
      <c r="G909" s="121"/>
      <c r="H909" s="121"/>
      <c r="I909" s="121"/>
      <c r="J909" s="121"/>
      <c r="K909" s="121"/>
      <c r="L909" s="121"/>
      <c r="M909" s="121"/>
      <c r="N909" s="121"/>
      <c r="O909" s="121"/>
      <c r="P909" s="121"/>
      <c r="Q909" s="121"/>
      <c r="R909" s="121"/>
      <c r="S909" s="121"/>
      <c r="T909" s="121"/>
    </row>
    <row r="910" spans="1:20" ht="15.75" customHeight="1" x14ac:dyDescent="0.25">
      <c r="A910" s="121"/>
      <c r="B910" s="121"/>
      <c r="C910" s="121"/>
      <c r="D910" s="121"/>
      <c r="E910" s="121"/>
      <c r="F910" s="121"/>
      <c r="G910" s="121"/>
      <c r="H910" s="121"/>
      <c r="I910" s="121"/>
      <c r="J910" s="121"/>
      <c r="K910" s="121"/>
      <c r="L910" s="121"/>
      <c r="M910" s="121"/>
      <c r="N910" s="121"/>
      <c r="O910" s="121"/>
      <c r="P910" s="121"/>
      <c r="Q910" s="121"/>
      <c r="R910" s="121"/>
      <c r="S910" s="121"/>
      <c r="T910" s="121"/>
    </row>
    <row r="911" spans="1:20" ht="15.75" customHeight="1" x14ac:dyDescent="0.25">
      <c r="A911" s="121"/>
      <c r="B911" s="121"/>
      <c r="C911" s="121"/>
      <c r="D911" s="121"/>
      <c r="E911" s="121"/>
      <c r="F911" s="121"/>
      <c r="G911" s="121"/>
      <c r="H911" s="121"/>
      <c r="I911" s="121"/>
      <c r="J911" s="121"/>
      <c r="K911" s="121"/>
      <c r="L911" s="121"/>
      <c r="M911" s="121"/>
      <c r="N911" s="121"/>
      <c r="O911" s="121"/>
      <c r="P911" s="121"/>
      <c r="Q911" s="121"/>
      <c r="R911" s="121"/>
      <c r="S911" s="121"/>
      <c r="T911" s="121"/>
    </row>
    <row r="912" spans="1:20" ht="15.75" customHeight="1" x14ac:dyDescent="0.25">
      <c r="A912" s="121"/>
      <c r="B912" s="121"/>
      <c r="C912" s="121"/>
      <c r="D912" s="121"/>
      <c r="E912" s="121"/>
      <c r="F912" s="121"/>
      <c r="G912" s="121"/>
      <c r="H912" s="121"/>
      <c r="I912" s="121"/>
      <c r="J912" s="121"/>
      <c r="K912" s="121"/>
      <c r="L912" s="121"/>
      <c r="M912" s="121"/>
      <c r="N912" s="121"/>
      <c r="O912" s="121"/>
      <c r="P912" s="121"/>
      <c r="Q912" s="121"/>
      <c r="R912" s="121"/>
      <c r="S912" s="121"/>
      <c r="T912" s="121"/>
    </row>
    <row r="913" spans="1:20" ht="15.75" customHeight="1" x14ac:dyDescent="0.25">
      <c r="A913" s="121"/>
      <c r="B913" s="121"/>
      <c r="C913" s="121"/>
      <c r="D913" s="121"/>
      <c r="E913" s="121"/>
      <c r="F913" s="121"/>
      <c r="G913" s="121"/>
      <c r="H913" s="121"/>
      <c r="I913" s="121"/>
      <c r="J913" s="121"/>
      <c r="K913" s="121"/>
      <c r="L913" s="121"/>
      <c r="M913" s="121"/>
      <c r="N913" s="121"/>
      <c r="O913" s="121"/>
      <c r="P913" s="121"/>
      <c r="Q913" s="121"/>
      <c r="R913" s="121"/>
      <c r="S913" s="121"/>
      <c r="T913" s="121"/>
    </row>
    <row r="914" spans="1:20" ht="15.75" customHeight="1" x14ac:dyDescent="0.25">
      <c r="A914" s="121"/>
      <c r="B914" s="121"/>
      <c r="C914" s="121"/>
      <c r="D914" s="121"/>
      <c r="E914" s="121"/>
      <c r="F914" s="121"/>
      <c r="G914" s="121"/>
      <c r="H914" s="121"/>
      <c r="I914" s="121"/>
      <c r="J914" s="121"/>
      <c r="K914" s="121"/>
      <c r="L914" s="121"/>
      <c r="M914" s="121"/>
      <c r="N914" s="121"/>
      <c r="O914" s="121"/>
      <c r="P914" s="121"/>
      <c r="Q914" s="121"/>
      <c r="R914" s="121"/>
      <c r="S914" s="121"/>
      <c r="T914" s="121"/>
    </row>
    <row r="915" spans="1:20" ht="15.75" customHeight="1" x14ac:dyDescent="0.25">
      <c r="A915" s="121"/>
      <c r="B915" s="121"/>
      <c r="C915" s="121"/>
      <c r="D915" s="121"/>
      <c r="E915" s="121"/>
      <c r="F915" s="121"/>
      <c r="G915" s="121"/>
      <c r="H915" s="121"/>
      <c r="I915" s="121"/>
      <c r="J915" s="121"/>
      <c r="K915" s="121"/>
      <c r="L915" s="121"/>
      <c r="M915" s="121"/>
      <c r="N915" s="121"/>
      <c r="O915" s="121"/>
      <c r="P915" s="121"/>
      <c r="Q915" s="121"/>
      <c r="R915" s="121"/>
      <c r="S915" s="121"/>
      <c r="T915" s="121"/>
    </row>
    <row r="916" spans="1:20" ht="15.75" customHeight="1" x14ac:dyDescent="0.25">
      <c r="A916" s="121"/>
      <c r="B916" s="121"/>
      <c r="C916" s="121"/>
      <c r="D916" s="121"/>
      <c r="E916" s="121"/>
      <c r="F916" s="121"/>
      <c r="G916" s="121"/>
      <c r="H916" s="121"/>
      <c r="I916" s="121"/>
      <c r="J916" s="121"/>
      <c r="K916" s="121"/>
      <c r="L916" s="121"/>
      <c r="M916" s="121"/>
      <c r="N916" s="121"/>
      <c r="O916" s="121"/>
      <c r="P916" s="121"/>
      <c r="Q916" s="121"/>
      <c r="R916" s="121"/>
      <c r="S916" s="121"/>
      <c r="T916" s="121"/>
    </row>
    <row r="917" spans="1:20" ht="15.75" customHeight="1" x14ac:dyDescent="0.25">
      <c r="A917" s="121"/>
      <c r="B917" s="121"/>
      <c r="C917" s="121"/>
      <c r="D917" s="121"/>
      <c r="E917" s="121"/>
      <c r="F917" s="121"/>
      <c r="G917" s="121"/>
      <c r="H917" s="121"/>
      <c r="I917" s="121"/>
      <c r="J917" s="121"/>
      <c r="K917" s="121"/>
      <c r="L917" s="121"/>
      <c r="M917" s="121"/>
      <c r="N917" s="121"/>
      <c r="O917" s="121"/>
      <c r="P917" s="121"/>
      <c r="Q917" s="121"/>
      <c r="R917" s="121"/>
      <c r="S917" s="121"/>
      <c r="T917" s="121"/>
    </row>
    <row r="918" spans="1:20" ht="15.75" customHeight="1" x14ac:dyDescent="0.25">
      <c r="A918" s="121"/>
      <c r="B918" s="121"/>
      <c r="C918" s="121"/>
      <c r="D918" s="121"/>
      <c r="E918" s="121"/>
      <c r="F918" s="121"/>
      <c r="G918" s="121"/>
      <c r="H918" s="121"/>
      <c r="I918" s="121"/>
      <c r="J918" s="121"/>
      <c r="K918" s="121"/>
      <c r="L918" s="121"/>
      <c r="M918" s="121"/>
      <c r="N918" s="121"/>
      <c r="O918" s="121"/>
      <c r="P918" s="121"/>
      <c r="Q918" s="121"/>
      <c r="R918" s="121"/>
      <c r="S918" s="121"/>
      <c r="T918" s="121"/>
    </row>
    <row r="919" spans="1:20" ht="15.75" customHeight="1" x14ac:dyDescent="0.25">
      <c r="A919" s="121"/>
      <c r="B919" s="121"/>
      <c r="C919" s="121"/>
      <c r="D919" s="121"/>
      <c r="E919" s="121"/>
      <c r="F919" s="121"/>
      <c r="G919" s="121"/>
      <c r="H919" s="121"/>
      <c r="I919" s="121"/>
      <c r="J919" s="121"/>
      <c r="K919" s="121"/>
      <c r="L919" s="121"/>
      <c r="M919" s="121"/>
      <c r="N919" s="121"/>
      <c r="O919" s="121"/>
      <c r="P919" s="121"/>
      <c r="Q919" s="121"/>
      <c r="R919" s="121"/>
      <c r="S919" s="121"/>
      <c r="T919" s="121"/>
    </row>
    <row r="920" spans="1:20" ht="15.75" customHeight="1" x14ac:dyDescent="0.25">
      <c r="A920" s="121"/>
      <c r="B920" s="121"/>
      <c r="C920" s="121"/>
      <c r="D920" s="121"/>
      <c r="E920" s="121"/>
      <c r="F920" s="121"/>
      <c r="G920" s="121"/>
      <c r="H920" s="121"/>
      <c r="I920" s="121"/>
      <c r="J920" s="121"/>
      <c r="K920" s="121"/>
      <c r="L920" s="121"/>
      <c r="M920" s="121"/>
      <c r="N920" s="121"/>
      <c r="O920" s="121"/>
      <c r="P920" s="121"/>
      <c r="Q920" s="121"/>
      <c r="R920" s="121"/>
      <c r="S920" s="121"/>
      <c r="T920" s="121"/>
    </row>
    <row r="921" spans="1:20" ht="15.75" customHeight="1" x14ac:dyDescent="0.25">
      <c r="A921" s="121"/>
      <c r="B921" s="121"/>
      <c r="C921" s="121"/>
      <c r="D921" s="121"/>
      <c r="E921" s="121"/>
      <c r="F921" s="121"/>
      <c r="G921" s="121"/>
      <c r="H921" s="121"/>
      <c r="I921" s="121"/>
      <c r="J921" s="121"/>
      <c r="K921" s="121"/>
      <c r="L921" s="121"/>
      <c r="M921" s="121"/>
      <c r="N921" s="121"/>
      <c r="O921" s="121"/>
      <c r="P921" s="121"/>
      <c r="Q921" s="121"/>
      <c r="R921" s="121"/>
      <c r="S921" s="121"/>
      <c r="T921" s="121"/>
    </row>
    <row r="922" spans="1:20" ht="15.75" customHeight="1" x14ac:dyDescent="0.25">
      <c r="A922" s="121"/>
      <c r="B922" s="121"/>
      <c r="C922" s="121"/>
      <c r="D922" s="121"/>
      <c r="E922" s="121"/>
      <c r="F922" s="121"/>
      <c r="G922" s="121"/>
      <c r="H922" s="121"/>
      <c r="I922" s="121"/>
      <c r="J922" s="121"/>
      <c r="K922" s="121"/>
      <c r="L922" s="121"/>
      <c r="M922" s="121"/>
      <c r="N922" s="121"/>
      <c r="O922" s="121"/>
      <c r="P922" s="121"/>
      <c r="Q922" s="121"/>
      <c r="R922" s="121"/>
      <c r="S922" s="121"/>
      <c r="T922" s="121"/>
    </row>
    <row r="923" spans="1:20" ht="15.75" customHeight="1" x14ac:dyDescent="0.25">
      <c r="A923" s="121"/>
      <c r="B923" s="121"/>
      <c r="C923" s="121"/>
      <c r="D923" s="121"/>
      <c r="E923" s="121"/>
      <c r="F923" s="121"/>
      <c r="G923" s="121"/>
      <c r="H923" s="121"/>
      <c r="I923" s="121"/>
      <c r="J923" s="121"/>
      <c r="K923" s="121"/>
      <c r="L923" s="121"/>
      <c r="M923" s="121"/>
      <c r="N923" s="121"/>
      <c r="O923" s="121"/>
      <c r="P923" s="121"/>
      <c r="Q923" s="121"/>
      <c r="R923" s="121"/>
      <c r="S923" s="121"/>
      <c r="T923" s="121"/>
    </row>
    <row r="924" spans="1:20" ht="15.75" customHeight="1" x14ac:dyDescent="0.25">
      <c r="A924" s="121"/>
      <c r="B924" s="121"/>
      <c r="C924" s="121"/>
      <c r="D924" s="121"/>
      <c r="E924" s="121"/>
      <c r="F924" s="121"/>
      <c r="G924" s="121"/>
      <c r="H924" s="121"/>
      <c r="I924" s="121"/>
      <c r="J924" s="121"/>
      <c r="K924" s="121"/>
      <c r="L924" s="121"/>
      <c r="M924" s="121"/>
      <c r="N924" s="121"/>
      <c r="O924" s="121"/>
      <c r="P924" s="121"/>
      <c r="Q924" s="121"/>
      <c r="R924" s="121"/>
      <c r="S924" s="121"/>
      <c r="T924" s="121"/>
    </row>
    <row r="925" spans="1:20" ht="15.75" customHeight="1" x14ac:dyDescent="0.25">
      <c r="A925" s="121"/>
      <c r="B925" s="121"/>
      <c r="C925" s="121"/>
      <c r="D925" s="121"/>
      <c r="E925" s="121"/>
      <c r="F925" s="121"/>
      <c r="G925" s="121"/>
      <c r="H925" s="121"/>
      <c r="I925" s="121"/>
      <c r="J925" s="121"/>
      <c r="K925" s="121"/>
      <c r="L925" s="121"/>
      <c r="M925" s="121"/>
      <c r="N925" s="121"/>
      <c r="O925" s="121"/>
      <c r="P925" s="121"/>
      <c r="Q925" s="121"/>
      <c r="R925" s="121"/>
      <c r="S925" s="121"/>
      <c r="T925" s="121"/>
    </row>
    <row r="926" spans="1:20" ht="15.75" customHeight="1" x14ac:dyDescent="0.25">
      <c r="A926" s="121"/>
      <c r="B926" s="121"/>
      <c r="C926" s="121"/>
      <c r="D926" s="121"/>
      <c r="E926" s="121"/>
      <c r="F926" s="121"/>
      <c r="G926" s="121"/>
      <c r="H926" s="121"/>
      <c r="I926" s="121"/>
      <c r="J926" s="121"/>
      <c r="K926" s="121"/>
      <c r="L926" s="121"/>
      <c r="M926" s="121"/>
      <c r="N926" s="121"/>
      <c r="O926" s="121"/>
      <c r="P926" s="121"/>
      <c r="Q926" s="121"/>
      <c r="R926" s="121"/>
      <c r="S926" s="121"/>
      <c r="T926" s="121"/>
    </row>
    <row r="927" spans="1:20" ht="15.75" customHeight="1" x14ac:dyDescent="0.25">
      <c r="A927" s="121"/>
      <c r="B927" s="121"/>
      <c r="C927" s="121"/>
      <c r="D927" s="121"/>
      <c r="E927" s="121"/>
      <c r="F927" s="121"/>
      <c r="G927" s="121"/>
      <c r="H927" s="121"/>
      <c r="I927" s="121"/>
      <c r="J927" s="121"/>
      <c r="K927" s="121"/>
      <c r="L927" s="121"/>
      <c r="M927" s="121"/>
      <c r="N927" s="121"/>
      <c r="O927" s="121"/>
      <c r="P927" s="121"/>
      <c r="Q927" s="121"/>
      <c r="R927" s="121"/>
      <c r="S927" s="121"/>
      <c r="T927" s="121"/>
    </row>
    <row r="928" spans="1:20" ht="15.75" customHeight="1" x14ac:dyDescent="0.25">
      <c r="A928" s="121"/>
      <c r="B928" s="121"/>
      <c r="C928" s="121"/>
      <c r="D928" s="121"/>
      <c r="E928" s="121"/>
      <c r="F928" s="121"/>
      <c r="G928" s="121"/>
      <c r="H928" s="121"/>
      <c r="I928" s="121"/>
      <c r="J928" s="121"/>
      <c r="K928" s="121"/>
      <c r="L928" s="121"/>
      <c r="M928" s="121"/>
      <c r="N928" s="121"/>
      <c r="O928" s="121"/>
      <c r="P928" s="121"/>
      <c r="Q928" s="121"/>
      <c r="R928" s="121"/>
      <c r="S928" s="121"/>
      <c r="T928" s="121"/>
    </row>
    <row r="929" spans="1:20" ht="15.75" customHeight="1" x14ac:dyDescent="0.25">
      <c r="A929" s="121"/>
      <c r="B929" s="121"/>
      <c r="C929" s="121"/>
      <c r="D929" s="121"/>
      <c r="E929" s="121"/>
      <c r="F929" s="121"/>
      <c r="G929" s="121"/>
      <c r="H929" s="121"/>
      <c r="I929" s="121"/>
      <c r="J929" s="121"/>
      <c r="K929" s="121"/>
      <c r="L929" s="121"/>
      <c r="M929" s="121"/>
      <c r="N929" s="121"/>
      <c r="O929" s="121"/>
      <c r="P929" s="121"/>
      <c r="Q929" s="121"/>
      <c r="R929" s="121"/>
      <c r="S929" s="121"/>
      <c r="T929" s="121"/>
    </row>
    <row r="930" spans="1:20" ht="15.75" customHeight="1" x14ac:dyDescent="0.25">
      <c r="A930" s="121"/>
      <c r="B930" s="121"/>
      <c r="C930" s="121"/>
      <c r="D930" s="121"/>
      <c r="E930" s="121"/>
      <c r="F930" s="121"/>
      <c r="G930" s="121"/>
      <c r="H930" s="121"/>
      <c r="I930" s="121"/>
      <c r="J930" s="121"/>
      <c r="K930" s="121"/>
      <c r="L930" s="121"/>
      <c r="M930" s="121"/>
      <c r="N930" s="121"/>
      <c r="O930" s="121"/>
      <c r="P930" s="121"/>
      <c r="Q930" s="121"/>
      <c r="R930" s="121"/>
      <c r="S930" s="121"/>
      <c r="T930" s="121"/>
    </row>
    <row r="931" spans="1:20" ht="15.75" customHeight="1" x14ac:dyDescent="0.25">
      <c r="A931" s="121"/>
      <c r="B931" s="121"/>
      <c r="C931" s="121"/>
      <c r="D931" s="121"/>
      <c r="E931" s="121"/>
      <c r="F931" s="121"/>
      <c r="G931" s="121"/>
      <c r="H931" s="121"/>
      <c r="I931" s="121"/>
      <c r="J931" s="121"/>
      <c r="K931" s="121"/>
      <c r="L931" s="121"/>
      <c r="M931" s="121"/>
      <c r="N931" s="121"/>
      <c r="O931" s="121"/>
      <c r="P931" s="121"/>
      <c r="Q931" s="121"/>
      <c r="R931" s="121"/>
      <c r="S931" s="121"/>
      <c r="T931" s="121"/>
    </row>
    <row r="932" spans="1:20" ht="15.75" customHeight="1" x14ac:dyDescent="0.25">
      <c r="A932" s="121"/>
      <c r="B932" s="121"/>
      <c r="C932" s="121"/>
      <c r="D932" s="121"/>
      <c r="E932" s="121"/>
      <c r="F932" s="121"/>
      <c r="G932" s="121"/>
      <c r="H932" s="121"/>
      <c r="I932" s="121"/>
      <c r="J932" s="121"/>
      <c r="K932" s="121"/>
      <c r="L932" s="121"/>
      <c r="M932" s="121"/>
      <c r="N932" s="121"/>
      <c r="O932" s="121"/>
      <c r="P932" s="121"/>
      <c r="Q932" s="121"/>
      <c r="R932" s="121"/>
      <c r="S932" s="121"/>
      <c r="T932" s="121"/>
    </row>
    <row r="933" spans="1:20" ht="15.75" customHeight="1" x14ac:dyDescent="0.25">
      <c r="A933" s="121"/>
      <c r="B933" s="121"/>
      <c r="C933" s="121"/>
      <c r="D933" s="121"/>
      <c r="E933" s="121"/>
      <c r="F933" s="121"/>
      <c r="G933" s="121"/>
      <c r="H933" s="121"/>
      <c r="I933" s="121"/>
      <c r="J933" s="121"/>
      <c r="K933" s="121"/>
      <c r="L933" s="121"/>
      <c r="M933" s="121"/>
      <c r="N933" s="121"/>
      <c r="O933" s="121"/>
      <c r="P933" s="121"/>
      <c r="Q933" s="121"/>
      <c r="R933" s="121"/>
      <c r="S933" s="121"/>
      <c r="T933" s="121"/>
    </row>
    <row r="934" spans="1:20" ht="15.75" customHeight="1" x14ac:dyDescent="0.25">
      <c r="A934" s="121"/>
      <c r="B934" s="121"/>
      <c r="C934" s="121"/>
      <c r="D934" s="121"/>
      <c r="E934" s="121"/>
      <c r="F934" s="121"/>
      <c r="G934" s="121"/>
      <c r="H934" s="121"/>
      <c r="I934" s="121"/>
      <c r="J934" s="121"/>
      <c r="K934" s="121"/>
      <c r="L934" s="121"/>
      <c r="M934" s="121"/>
      <c r="N934" s="121"/>
      <c r="O934" s="121"/>
      <c r="P934" s="121"/>
      <c r="Q934" s="121"/>
      <c r="R934" s="121"/>
      <c r="S934" s="121"/>
      <c r="T934" s="121"/>
    </row>
    <row r="935" spans="1:20" ht="15.75" customHeight="1" x14ac:dyDescent="0.25">
      <c r="A935" s="121"/>
      <c r="B935" s="121"/>
      <c r="C935" s="121"/>
      <c r="D935" s="121"/>
      <c r="E935" s="121"/>
      <c r="F935" s="121"/>
      <c r="G935" s="121"/>
      <c r="H935" s="121"/>
      <c r="I935" s="121"/>
      <c r="J935" s="121"/>
      <c r="K935" s="121"/>
      <c r="L935" s="121"/>
      <c r="M935" s="121"/>
      <c r="N935" s="121"/>
      <c r="O935" s="121"/>
      <c r="P935" s="121"/>
      <c r="Q935" s="121"/>
      <c r="R935" s="121"/>
      <c r="S935" s="121"/>
      <c r="T935" s="121"/>
    </row>
    <row r="936" spans="1:20" ht="15.75" customHeight="1" x14ac:dyDescent="0.25">
      <c r="A936" s="121"/>
      <c r="B936" s="121"/>
      <c r="C936" s="121"/>
      <c r="D936" s="121"/>
      <c r="E936" s="121"/>
      <c r="F936" s="121"/>
      <c r="G936" s="121"/>
      <c r="H936" s="121"/>
      <c r="I936" s="121"/>
      <c r="J936" s="121"/>
      <c r="K936" s="121"/>
      <c r="L936" s="121"/>
      <c r="M936" s="121"/>
      <c r="N936" s="121"/>
      <c r="O936" s="121"/>
      <c r="P936" s="121"/>
      <c r="Q936" s="121"/>
      <c r="R936" s="121"/>
      <c r="S936" s="121"/>
      <c r="T936" s="121"/>
    </row>
    <row r="937" spans="1:20" ht="15.75" customHeight="1" x14ac:dyDescent="0.25">
      <c r="A937" s="121"/>
      <c r="B937" s="121"/>
      <c r="C937" s="121"/>
      <c r="D937" s="121"/>
      <c r="E937" s="121"/>
      <c r="F937" s="121"/>
      <c r="G937" s="121"/>
      <c r="H937" s="121"/>
      <c r="I937" s="121"/>
      <c r="J937" s="121"/>
      <c r="K937" s="121"/>
      <c r="L937" s="121"/>
      <c r="M937" s="121"/>
      <c r="N937" s="121"/>
      <c r="O937" s="121"/>
      <c r="P937" s="121"/>
      <c r="Q937" s="121"/>
      <c r="R937" s="121"/>
      <c r="S937" s="121"/>
      <c r="T937" s="121"/>
    </row>
    <row r="938" spans="1:20" ht="15.75" customHeight="1" x14ac:dyDescent="0.25">
      <c r="A938" s="121"/>
      <c r="B938" s="121"/>
      <c r="C938" s="121"/>
      <c r="D938" s="121"/>
      <c r="E938" s="121"/>
      <c r="F938" s="121"/>
      <c r="G938" s="121"/>
      <c r="H938" s="121"/>
      <c r="I938" s="121"/>
      <c r="J938" s="121"/>
      <c r="K938" s="121"/>
      <c r="L938" s="121"/>
      <c r="M938" s="121"/>
      <c r="N938" s="121"/>
      <c r="O938" s="121"/>
      <c r="P938" s="121"/>
      <c r="Q938" s="121"/>
      <c r="R938" s="121"/>
      <c r="S938" s="121"/>
      <c r="T938" s="121"/>
    </row>
    <row r="939" spans="1:20" ht="15.75" customHeight="1" x14ac:dyDescent="0.25">
      <c r="A939" s="121"/>
      <c r="B939" s="121"/>
      <c r="C939" s="121"/>
      <c r="D939" s="121"/>
      <c r="E939" s="121"/>
      <c r="F939" s="121"/>
      <c r="G939" s="121"/>
      <c r="H939" s="121"/>
      <c r="I939" s="121"/>
      <c r="J939" s="121"/>
      <c r="K939" s="121"/>
      <c r="L939" s="121"/>
      <c r="M939" s="121"/>
      <c r="N939" s="121"/>
      <c r="O939" s="121"/>
      <c r="P939" s="121"/>
      <c r="Q939" s="121"/>
      <c r="R939" s="121"/>
      <c r="S939" s="121"/>
      <c r="T939" s="121"/>
    </row>
    <row r="940" spans="1:20" ht="15.75" customHeight="1" x14ac:dyDescent="0.25">
      <c r="A940" s="121"/>
      <c r="B940" s="121"/>
      <c r="C940" s="121"/>
      <c r="D940" s="121"/>
      <c r="E940" s="121"/>
      <c r="F940" s="121"/>
      <c r="G940" s="121"/>
      <c r="H940" s="121"/>
      <c r="I940" s="121"/>
      <c r="J940" s="121"/>
      <c r="K940" s="121"/>
      <c r="L940" s="121"/>
      <c r="M940" s="121"/>
      <c r="N940" s="121"/>
      <c r="O940" s="121"/>
      <c r="P940" s="121"/>
      <c r="Q940" s="121"/>
      <c r="R940" s="121"/>
      <c r="S940" s="121"/>
      <c r="T940" s="121"/>
    </row>
    <row r="941" spans="1:20" ht="15.75" customHeight="1" x14ac:dyDescent="0.25">
      <c r="A941" s="121"/>
      <c r="B941" s="121"/>
      <c r="C941" s="121"/>
      <c r="D941" s="121"/>
      <c r="E941" s="121"/>
      <c r="F941" s="121"/>
      <c r="G941" s="121"/>
      <c r="H941" s="121"/>
      <c r="I941" s="121"/>
      <c r="J941" s="121"/>
      <c r="K941" s="121"/>
      <c r="L941" s="121"/>
      <c r="M941" s="121"/>
      <c r="N941" s="121"/>
      <c r="O941" s="121"/>
      <c r="P941" s="121"/>
      <c r="Q941" s="121"/>
      <c r="R941" s="121"/>
      <c r="S941" s="121"/>
      <c r="T941" s="121"/>
    </row>
    <row r="942" spans="1:20" ht="15.75" customHeight="1" x14ac:dyDescent="0.25">
      <c r="A942" s="121"/>
      <c r="B942" s="121"/>
      <c r="C942" s="121"/>
      <c r="D942" s="121"/>
      <c r="E942" s="121"/>
      <c r="F942" s="121"/>
      <c r="G942" s="121"/>
      <c r="H942" s="121"/>
      <c r="I942" s="121"/>
      <c r="J942" s="121"/>
      <c r="K942" s="121"/>
      <c r="L942" s="121"/>
      <c r="M942" s="121"/>
      <c r="N942" s="121"/>
      <c r="O942" s="121"/>
      <c r="P942" s="121"/>
      <c r="Q942" s="121"/>
      <c r="R942" s="121"/>
      <c r="S942" s="121"/>
      <c r="T942" s="121"/>
    </row>
    <row r="943" spans="1:20" ht="15.75" customHeight="1" x14ac:dyDescent="0.25">
      <c r="A943" s="121"/>
      <c r="B943" s="121"/>
      <c r="C943" s="121"/>
      <c r="D943" s="121"/>
      <c r="E943" s="121"/>
      <c r="F943" s="121"/>
      <c r="G943" s="121"/>
      <c r="H943" s="121"/>
      <c r="I943" s="121"/>
      <c r="J943" s="121"/>
      <c r="K943" s="121"/>
      <c r="L943" s="121"/>
      <c r="M943" s="121"/>
      <c r="N943" s="121"/>
      <c r="O943" s="121"/>
      <c r="P943" s="121"/>
      <c r="Q943" s="121"/>
      <c r="R943" s="121"/>
      <c r="S943" s="121"/>
      <c r="T943" s="121"/>
    </row>
    <row r="944" spans="1:20" ht="15.75" customHeight="1" x14ac:dyDescent="0.25">
      <c r="A944" s="121"/>
      <c r="B944" s="121"/>
      <c r="C944" s="121"/>
      <c r="D944" s="121"/>
      <c r="E944" s="121"/>
      <c r="F944" s="121"/>
      <c r="G944" s="121"/>
      <c r="H944" s="121"/>
      <c r="I944" s="121"/>
      <c r="J944" s="121"/>
      <c r="K944" s="121"/>
      <c r="L944" s="121"/>
      <c r="M944" s="121"/>
      <c r="N944" s="121"/>
      <c r="O944" s="121"/>
      <c r="P944" s="121"/>
      <c r="Q944" s="121"/>
      <c r="R944" s="121"/>
      <c r="S944" s="121"/>
      <c r="T944" s="121"/>
    </row>
    <row r="945" spans="1:20" ht="15.75" customHeight="1" x14ac:dyDescent="0.25">
      <c r="A945" s="121"/>
      <c r="B945" s="121"/>
      <c r="C945" s="121"/>
      <c r="D945" s="121"/>
      <c r="E945" s="121"/>
      <c r="F945" s="121"/>
      <c r="G945" s="121"/>
      <c r="H945" s="121"/>
      <c r="I945" s="121"/>
      <c r="J945" s="121"/>
      <c r="K945" s="121"/>
      <c r="L945" s="121"/>
      <c r="M945" s="121"/>
      <c r="N945" s="121"/>
      <c r="O945" s="121"/>
      <c r="P945" s="121"/>
      <c r="Q945" s="121"/>
      <c r="R945" s="121"/>
      <c r="S945" s="121"/>
      <c r="T945" s="121"/>
    </row>
    <row r="946" spans="1:20" ht="15.75" customHeight="1" x14ac:dyDescent="0.25">
      <c r="A946" s="121"/>
      <c r="B946" s="121"/>
      <c r="C946" s="121"/>
      <c r="D946" s="121"/>
      <c r="E946" s="121"/>
      <c r="F946" s="121"/>
      <c r="G946" s="121"/>
      <c r="H946" s="121"/>
      <c r="I946" s="121"/>
      <c r="J946" s="121"/>
      <c r="K946" s="121"/>
      <c r="L946" s="121"/>
      <c r="M946" s="121"/>
      <c r="N946" s="121"/>
      <c r="O946" s="121"/>
      <c r="P946" s="121"/>
      <c r="Q946" s="121"/>
      <c r="R946" s="121"/>
      <c r="S946" s="121"/>
      <c r="T946" s="121"/>
    </row>
    <row r="947" spans="1:20" ht="15.75" customHeight="1" x14ac:dyDescent="0.25">
      <c r="A947" s="121"/>
      <c r="B947" s="121"/>
      <c r="C947" s="121"/>
      <c r="D947" s="121"/>
      <c r="E947" s="121"/>
      <c r="F947" s="121"/>
      <c r="G947" s="121"/>
      <c r="H947" s="121"/>
      <c r="I947" s="121"/>
      <c r="J947" s="121"/>
      <c r="K947" s="121"/>
      <c r="L947" s="121"/>
      <c r="M947" s="121"/>
      <c r="N947" s="121"/>
      <c r="O947" s="121"/>
      <c r="P947" s="121"/>
      <c r="Q947" s="121"/>
      <c r="R947" s="121"/>
      <c r="S947" s="121"/>
      <c r="T947" s="121"/>
    </row>
    <row r="948" spans="1:20" ht="15.75" customHeight="1" x14ac:dyDescent="0.25">
      <c r="A948" s="121"/>
      <c r="B948" s="121"/>
      <c r="C948" s="121"/>
      <c r="D948" s="121"/>
      <c r="E948" s="121"/>
      <c r="F948" s="121"/>
      <c r="G948" s="121"/>
      <c r="H948" s="121"/>
      <c r="I948" s="121"/>
      <c r="J948" s="121"/>
      <c r="K948" s="121"/>
      <c r="L948" s="121"/>
      <c r="M948" s="121"/>
      <c r="N948" s="121"/>
      <c r="O948" s="121"/>
      <c r="P948" s="121"/>
      <c r="Q948" s="121"/>
      <c r="R948" s="121"/>
      <c r="S948" s="121"/>
      <c r="T948" s="121"/>
    </row>
    <row r="949" spans="1:20" ht="15.75" customHeight="1" x14ac:dyDescent="0.25">
      <c r="A949" s="121"/>
      <c r="B949" s="121"/>
      <c r="C949" s="121"/>
      <c r="D949" s="121"/>
      <c r="E949" s="121"/>
      <c r="F949" s="121"/>
      <c r="G949" s="121"/>
      <c r="H949" s="121"/>
      <c r="I949" s="121"/>
      <c r="J949" s="121"/>
      <c r="K949" s="121"/>
      <c r="L949" s="121"/>
      <c r="M949" s="121"/>
      <c r="N949" s="121"/>
      <c r="O949" s="121"/>
      <c r="P949" s="121"/>
      <c r="Q949" s="121"/>
      <c r="R949" s="121"/>
      <c r="S949" s="121"/>
      <c r="T949" s="121"/>
    </row>
    <row r="950" spans="1:20" ht="15.75" customHeight="1" x14ac:dyDescent="0.25">
      <c r="A950" s="121"/>
      <c r="B950" s="121"/>
      <c r="C950" s="121"/>
      <c r="D950" s="121"/>
      <c r="E950" s="121"/>
      <c r="F950" s="121"/>
      <c r="G950" s="121"/>
      <c r="H950" s="121"/>
      <c r="I950" s="121"/>
      <c r="J950" s="121"/>
      <c r="K950" s="121"/>
      <c r="L950" s="121"/>
      <c r="M950" s="121"/>
      <c r="N950" s="121"/>
      <c r="O950" s="121"/>
      <c r="P950" s="121"/>
      <c r="Q950" s="121"/>
      <c r="R950" s="121"/>
      <c r="S950" s="121"/>
      <c r="T950" s="121"/>
    </row>
    <row r="951" spans="1:20" ht="15.75" customHeight="1" x14ac:dyDescent="0.25">
      <c r="A951" s="121"/>
      <c r="B951" s="121"/>
      <c r="C951" s="121"/>
      <c r="D951" s="121"/>
      <c r="E951" s="121"/>
      <c r="F951" s="121"/>
      <c r="G951" s="121"/>
      <c r="H951" s="121"/>
      <c r="I951" s="121"/>
      <c r="J951" s="121"/>
      <c r="K951" s="121"/>
      <c r="L951" s="121"/>
      <c r="M951" s="121"/>
      <c r="N951" s="121"/>
      <c r="O951" s="121"/>
      <c r="P951" s="121"/>
      <c r="Q951" s="121"/>
      <c r="R951" s="121"/>
      <c r="S951" s="121"/>
      <c r="T951" s="121"/>
    </row>
    <row r="952" spans="1:20" ht="15.75" customHeight="1" x14ac:dyDescent="0.25">
      <c r="A952" s="121"/>
      <c r="B952" s="121"/>
      <c r="C952" s="121"/>
      <c r="D952" s="121"/>
      <c r="E952" s="121"/>
      <c r="F952" s="121"/>
      <c r="G952" s="121"/>
      <c r="H952" s="121"/>
      <c r="I952" s="121"/>
      <c r="J952" s="121"/>
      <c r="K952" s="121"/>
      <c r="L952" s="121"/>
      <c r="M952" s="121"/>
      <c r="N952" s="121"/>
      <c r="O952" s="121"/>
      <c r="P952" s="121"/>
      <c r="Q952" s="121"/>
      <c r="R952" s="121"/>
      <c r="S952" s="121"/>
      <c r="T952" s="121"/>
    </row>
    <row r="953" spans="1:20" ht="15.75" customHeight="1" x14ac:dyDescent="0.25">
      <c r="A953" s="121"/>
      <c r="B953" s="121"/>
      <c r="C953" s="121"/>
      <c r="D953" s="121"/>
      <c r="E953" s="121"/>
      <c r="F953" s="121"/>
      <c r="G953" s="121"/>
      <c r="H953" s="121"/>
      <c r="I953" s="121"/>
      <c r="J953" s="121"/>
      <c r="K953" s="121"/>
      <c r="L953" s="121"/>
      <c r="M953" s="121"/>
      <c r="N953" s="121"/>
      <c r="O953" s="121"/>
      <c r="P953" s="121"/>
      <c r="Q953" s="121"/>
      <c r="R953" s="121"/>
      <c r="S953" s="121"/>
      <c r="T953" s="121"/>
    </row>
    <row r="954" spans="1:20" ht="15.75" customHeight="1" x14ac:dyDescent="0.25">
      <c r="A954" s="121"/>
      <c r="B954" s="121"/>
      <c r="C954" s="121"/>
      <c r="D954" s="121"/>
      <c r="E954" s="121"/>
      <c r="F954" s="121"/>
      <c r="G954" s="121"/>
      <c r="H954" s="121"/>
      <c r="I954" s="121"/>
      <c r="J954" s="121"/>
      <c r="K954" s="121"/>
      <c r="L954" s="121"/>
      <c r="M954" s="121"/>
      <c r="N954" s="121"/>
      <c r="O954" s="121"/>
      <c r="P954" s="121"/>
      <c r="Q954" s="121"/>
      <c r="R954" s="121"/>
      <c r="S954" s="121"/>
      <c r="T954" s="121"/>
    </row>
    <row r="955" spans="1:20" ht="15.75" customHeight="1" x14ac:dyDescent="0.25">
      <c r="A955" s="121"/>
      <c r="B955" s="121"/>
      <c r="C955" s="121"/>
      <c r="D955" s="121"/>
      <c r="E955" s="121"/>
      <c r="F955" s="121"/>
      <c r="G955" s="121"/>
      <c r="H955" s="121"/>
      <c r="I955" s="121"/>
      <c r="J955" s="121"/>
      <c r="K955" s="121"/>
      <c r="L955" s="121"/>
      <c r="M955" s="121"/>
      <c r="N955" s="121"/>
      <c r="O955" s="121"/>
      <c r="P955" s="121"/>
      <c r="Q955" s="121"/>
      <c r="R955" s="121"/>
      <c r="S955" s="121"/>
      <c r="T955" s="121"/>
    </row>
    <row r="956" spans="1:20" ht="15.75" customHeight="1" x14ac:dyDescent="0.25">
      <c r="A956" s="121"/>
      <c r="B956" s="121"/>
      <c r="C956" s="121"/>
      <c r="D956" s="121"/>
      <c r="E956" s="121"/>
      <c r="F956" s="121"/>
      <c r="G956" s="121"/>
      <c r="H956" s="121"/>
      <c r="I956" s="121"/>
      <c r="J956" s="121"/>
      <c r="K956" s="121"/>
      <c r="L956" s="121"/>
      <c r="M956" s="121"/>
      <c r="N956" s="121"/>
      <c r="O956" s="121"/>
      <c r="P956" s="121"/>
      <c r="Q956" s="121"/>
      <c r="R956" s="121"/>
      <c r="S956" s="121"/>
      <c r="T956" s="121"/>
    </row>
    <row r="957" spans="1:20" ht="15.75" customHeight="1" x14ac:dyDescent="0.25">
      <c r="A957" s="121"/>
      <c r="B957" s="121"/>
      <c r="C957" s="121"/>
      <c r="D957" s="121"/>
      <c r="E957" s="121"/>
      <c r="F957" s="121"/>
      <c r="G957" s="121"/>
      <c r="H957" s="121"/>
      <c r="I957" s="121"/>
      <c r="J957" s="121"/>
      <c r="K957" s="121"/>
      <c r="L957" s="121"/>
      <c r="M957" s="121"/>
      <c r="N957" s="121"/>
      <c r="O957" s="121"/>
      <c r="P957" s="121"/>
      <c r="Q957" s="121"/>
      <c r="R957" s="121"/>
      <c r="S957" s="121"/>
      <c r="T957" s="121"/>
    </row>
    <row r="958" spans="1:20" ht="15.75" customHeight="1" x14ac:dyDescent="0.25">
      <c r="A958" s="121"/>
      <c r="B958" s="121"/>
      <c r="C958" s="121"/>
      <c r="D958" s="121"/>
      <c r="E958" s="121"/>
      <c r="F958" s="121"/>
      <c r="G958" s="121"/>
      <c r="H958" s="121"/>
      <c r="I958" s="121"/>
      <c r="J958" s="121"/>
      <c r="K958" s="121"/>
      <c r="L958" s="121"/>
      <c r="M958" s="121"/>
      <c r="N958" s="121"/>
      <c r="O958" s="121"/>
      <c r="P958" s="121"/>
      <c r="Q958" s="121"/>
      <c r="R958" s="121"/>
      <c r="S958" s="121"/>
      <c r="T958" s="121"/>
    </row>
    <row r="959" spans="1:20" ht="15.75" customHeight="1" x14ac:dyDescent="0.25">
      <c r="A959" s="121"/>
      <c r="B959" s="121"/>
      <c r="C959" s="121"/>
      <c r="D959" s="121"/>
      <c r="E959" s="121"/>
      <c r="F959" s="121"/>
      <c r="G959" s="121"/>
      <c r="H959" s="121"/>
      <c r="I959" s="121"/>
      <c r="J959" s="121"/>
      <c r="K959" s="121"/>
      <c r="L959" s="121"/>
      <c r="M959" s="121"/>
      <c r="N959" s="121"/>
      <c r="O959" s="121"/>
      <c r="P959" s="121"/>
      <c r="Q959" s="121"/>
      <c r="R959" s="121"/>
      <c r="S959" s="121"/>
      <c r="T959" s="121"/>
    </row>
    <row r="960" spans="1:20" ht="15.75" customHeight="1" x14ac:dyDescent="0.25">
      <c r="A960" s="121"/>
      <c r="B960" s="121"/>
      <c r="C960" s="121"/>
      <c r="D960" s="121"/>
      <c r="E960" s="121"/>
      <c r="F960" s="121"/>
      <c r="G960" s="121"/>
      <c r="H960" s="121"/>
      <c r="I960" s="121"/>
      <c r="J960" s="121"/>
      <c r="K960" s="121"/>
      <c r="L960" s="121"/>
      <c r="M960" s="121"/>
      <c r="N960" s="121"/>
      <c r="O960" s="121"/>
      <c r="P960" s="121"/>
      <c r="Q960" s="121"/>
      <c r="R960" s="121"/>
      <c r="S960" s="121"/>
      <c r="T960" s="121"/>
    </row>
    <row r="961" spans="1:20" ht="15.75" customHeight="1" x14ac:dyDescent="0.25">
      <c r="A961" s="121"/>
      <c r="B961" s="121"/>
      <c r="C961" s="121"/>
      <c r="D961" s="121"/>
      <c r="E961" s="121"/>
      <c r="F961" s="121"/>
      <c r="G961" s="121"/>
      <c r="H961" s="121"/>
      <c r="I961" s="121"/>
      <c r="J961" s="121"/>
      <c r="K961" s="121"/>
      <c r="L961" s="121"/>
      <c r="M961" s="121"/>
      <c r="N961" s="121"/>
      <c r="O961" s="121"/>
      <c r="P961" s="121"/>
      <c r="Q961" s="121"/>
      <c r="R961" s="121"/>
      <c r="S961" s="121"/>
      <c r="T961" s="121"/>
    </row>
    <row r="962" spans="1:20" ht="15.75" customHeight="1" x14ac:dyDescent="0.25">
      <c r="A962" s="121"/>
      <c r="B962" s="121"/>
      <c r="C962" s="121"/>
      <c r="D962" s="121"/>
      <c r="E962" s="121"/>
      <c r="F962" s="121"/>
      <c r="G962" s="121"/>
      <c r="H962" s="121"/>
      <c r="I962" s="121"/>
      <c r="J962" s="121"/>
      <c r="K962" s="121"/>
      <c r="L962" s="121"/>
      <c r="M962" s="121"/>
      <c r="N962" s="121"/>
      <c r="O962" s="121"/>
      <c r="P962" s="121"/>
      <c r="Q962" s="121"/>
      <c r="R962" s="121"/>
      <c r="S962" s="121"/>
      <c r="T962" s="121"/>
    </row>
    <row r="963" spans="1:20" ht="15.75" customHeight="1" x14ac:dyDescent="0.25">
      <c r="A963" s="121"/>
      <c r="B963" s="121"/>
      <c r="C963" s="121"/>
      <c r="D963" s="121"/>
      <c r="E963" s="121"/>
      <c r="F963" s="121"/>
      <c r="G963" s="121"/>
      <c r="H963" s="121"/>
      <c r="I963" s="121"/>
      <c r="J963" s="121"/>
      <c r="K963" s="121"/>
      <c r="L963" s="121"/>
      <c r="M963" s="121"/>
      <c r="N963" s="121"/>
      <c r="O963" s="121"/>
      <c r="P963" s="121"/>
      <c r="Q963" s="121"/>
      <c r="R963" s="121"/>
      <c r="S963" s="121"/>
      <c r="T963" s="121"/>
    </row>
    <row r="964" spans="1:20" ht="15.75" customHeight="1" x14ac:dyDescent="0.25">
      <c r="A964" s="121"/>
      <c r="B964" s="121"/>
      <c r="C964" s="121"/>
      <c r="D964" s="121"/>
      <c r="E964" s="121"/>
      <c r="F964" s="121"/>
      <c r="G964" s="121"/>
      <c r="H964" s="121"/>
      <c r="I964" s="121"/>
      <c r="J964" s="121"/>
      <c r="K964" s="121"/>
      <c r="L964" s="121"/>
      <c r="M964" s="121"/>
      <c r="N964" s="121"/>
      <c r="O964" s="121"/>
      <c r="P964" s="121"/>
      <c r="Q964" s="121"/>
      <c r="R964" s="121"/>
      <c r="S964" s="121"/>
      <c r="T964" s="121"/>
    </row>
    <row r="965" spans="1:20" ht="15.75" customHeight="1" x14ac:dyDescent="0.25">
      <c r="A965" s="121"/>
      <c r="B965" s="121"/>
      <c r="C965" s="121"/>
      <c r="D965" s="121"/>
      <c r="E965" s="121"/>
      <c r="F965" s="121"/>
      <c r="G965" s="121"/>
      <c r="H965" s="121"/>
      <c r="I965" s="121"/>
      <c r="J965" s="121"/>
      <c r="K965" s="121"/>
      <c r="L965" s="121"/>
      <c r="M965" s="121"/>
      <c r="N965" s="121"/>
      <c r="O965" s="121"/>
      <c r="P965" s="121"/>
      <c r="Q965" s="121"/>
      <c r="R965" s="121"/>
      <c r="S965" s="121"/>
      <c r="T965" s="121"/>
    </row>
    <row r="966" spans="1:20" ht="15.75" customHeight="1" x14ac:dyDescent="0.25">
      <c r="A966" s="121"/>
      <c r="B966" s="121"/>
      <c r="C966" s="121"/>
      <c r="D966" s="121"/>
      <c r="E966" s="121"/>
      <c r="F966" s="121"/>
      <c r="G966" s="121"/>
      <c r="H966" s="121"/>
      <c r="I966" s="121"/>
      <c r="J966" s="121"/>
      <c r="K966" s="121"/>
      <c r="L966" s="121"/>
      <c r="M966" s="121"/>
      <c r="N966" s="121"/>
      <c r="O966" s="121"/>
      <c r="P966" s="121"/>
      <c r="Q966" s="121"/>
      <c r="R966" s="121"/>
      <c r="S966" s="121"/>
      <c r="T966" s="121"/>
    </row>
    <row r="967" spans="1:20" ht="15.75" customHeight="1" x14ac:dyDescent="0.25">
      <c r="A967" s="121"/>
      <c r="B967" s="121"/>
      <c r="C967" s="121"/>
      <c r="D967" s="121"/>
      <c r="E967" s="121"/>
      <c r="F967" s="121"/>
      <c r="G967" s="121"/>
      <c r="H967" s="121"/>
      <c r="I967" s="121"/>
      <c r="J967" s="121"/>
      <c r="K967" s="121"/>
      <c r="L967" s="121"/>
      <c r="M967" s="121"/>
      <c r="N967" s="121"/>
      <c r="O967" s="121"/>
      <c r="P967" s="121"/>
      <c r="Q967" s="121"/>
      <c r="R967" s="121"/>
      <c r="S967" s="121"/>
      <c r="T967" s="121"/>
    </row>
    <row r="968" spans="1:20" ht="15.75" customHeight="1" x14ac:dyDescent="0.25">
      <c r="A968" s="121"/>
      <c r="B968" s="121"/>
      <c r="C968" s="121"/>
      <c r="D968" s="121"/>
      <c r="E968" s="121"/>
      <c r="F968" s="121"/>
      <c r="G968" s="121"/>
      <c r="H968" s="121"/>
      <c r="I968" s="121"/>
      <c r="J968" s="121"/>
      <c r="K968" s="121"/>
      <c r="L968" s="121"/>
      <c r="M968" s="121"/>
      <c r="N968" s="121"/>
      <c r="O968" s="121"/>
      <c r="P968" s="121"/>
      <c r="Q968" s="121"/>
      <c r="R968" s="121"/>
      <c r="S968" s="121"/>
      <c r="T968" s="121"/>
    </row>
    <row r="969" spans="1:20" ht="15.75" customHeight="1" x14ac:dyDescent="0.25">
      <c r="A969" s="121"/>
      <c r="B969" s="121"/>
      <c r="C969" s="121"/>
      <c r="D969" s="121"/>
      <c r="E969" s="121"/>
      <c r="F969" s="121"/>
      <c r="G969" s="121"/>
      <c r="H969" s="121"/>
      <c r="I969" s="121"/>
      <c r="J969" s="121"/>
      <c r="K969" s="121"/>
      <c r="L969" s="121"/>
      <c r="M969" s="121"/>
      <c r="N969" s="121"/>
      <c r="O969" s="121"/>
      <c r="P969" s="121"/>
      <c r="Q969" s="121"/>
      <c r="R969" s="121"/>
      <c r="S969" s="121"/>
      <c r="T969" s="121"/>
    </row>
    <row r="970" spans="1:20" ht="15.75" customHeight="1" x14ac:dyDescent="0.25">
      <c r="A970" s="121"/>
      <c r="B970" s="121"/>
      <c r="C970" s="121"/>
      <c r="D970" s="121"/>
      <c r="E970" s="121"/>
      <c r="F970" s="121"/>
      <c r="G970" s="121"/>
      <c r="H970" s="121"/>
      <c r="I970" s="121"/>
      <c r="J970" s="121"/>
      <c r="K970" s="121"/>
      <c r="L970" s="121"/>
      <c r="M970" s="121"/>
      <c r="N970" s="121"/>
      <c r="O970" s="121"/>
      <c r="P970" s="121"/>
      <c r="Q970" s="121"/>
      <c r="R970" s="121"/>
      <c r="S970" s="121"/>
      <c r="T970" s="121"/>
    </row>
    <row r="971" spans="1:20" ht="15.75" customHeight="1" x14ac:dyDescent="0.25">
      <c r="A971" s="121"/>
      <c r="B971" s="121"/>
      <c r="C971" s="121"/>
      <c r="D971" s="121"/>
      <c r="E971" s="121"/>
      <c r="F971" s="121"/>
      <c r="G971" s="121"/>
      <c r="H971" s="121"/>
      <c r="I971" s="121"/>
      <c r="J971" s="121"/>
      <c r="K971" s="121"/>
      <c r="L971" s="121"/>
      <c r="M971" s="121"/>
      <c r="N971" s="121"/>
      <c r="O971" s="121"/>
      <c r="P971" s="121"/>
      <c r="Q971" s="121"/>
      <c r="R971" s="121"/>
      <c r="S971" s="121"/>
      <c r="T971" s="121"/>
    </row>
    <row r="972" spans="1:20" ht="15.75" customHeight="1" x14ac:dyDescent="0.25">
      <c r="A972" s="121"/>
      <c r="B972" s="121"/>
      <c r="C972" s="121"/>
      <c r="D972" s="121"/>
      <c r="E972" s="121"/>
      <c r="F972" s="121"/>
      <c r="G972" s="121"/>
      <c r="H972" s="121"/>
      <c r="I972" s="121"/>
      <c r="J972" s="121"/>
      <c r="K972" s="121"/>
      <c r="L972" s="121"/>
      <c r="M972" s="121"/>
      <c r="N972" s="121"/>
      <c r="O972" s="121"/>
      <c r="P972" s="121"/>
      <c r="Q972" s="121"/>
      <c r="R972" s="121"/>
      <c r="S972" s="121"/>
      <c r="T972" s="121"/>
    </row>
    <row r="973" spans="1:20" ht="15.75" customHeight="1" x14ac:dyDescent="0.25">
      <c r="A973" s="121"/>
      <c r="B973" s="121"/>
      <c r="C973" s="121"/>
      <c r="D973" s="121"/>
      <c r="E973" s="121"/>
      <c r="F973" s="121"/>
      <c r="G973" s="121"/>
      <c r="H973" s="121"/>
      <c r="I973" s="121"/>
      <c r="J973" s="121"/>
      <c r="K973" s="121"/>
      <c r="L973" s="121"/>
      <c r="M973" s="121"/>
      <c r="N973" s="121"/>
      <c r="O973" s="121"/>
      <c r="P973" s="121"/>
      <c r="Q973" s="121"/>
      <c r="R973" s="121"/>
      <c r="S973" s="121"/>
      <c r="T973" s="121"/>
    </row>
    <row r="974" spans="1:20" ht="15.75" customHeight="1" x14ac:dyDescent="0.25">
      <c r="A974" s="121"/>
      <c r="B974" s="121"/>
      <c r="C974" s="121"/>
      <c r="D974" s="121"/>
      <c r="E974" s="121"/>
      <c r="F974" s="121"/>
      <c r="G974" s="121"/>
      <c r="H974" s="121"/>
      <c r="I974" s="121"/>
      <c r="J974" s="121"/>
      <c r="K974" s="121"/>
      <c r="L974" s="121"/>
      <c r="M974" s="121"/>
      <c r="N974" s="121"/>
      <c r="O974" s="121"/>
      <c r="P974" s="121"/>
      <c r="Q974" s="121"/>
      <c r="R974" s="121"/>
      <c r="S974" s="121"/>
      <c r="T974" s="121"/>
    </row>
    <row r="975" spans="1:20" ht="15.75" customHeight="1" x14ac:dyDescent="0.25">
      <c r="A975" s="121"/>
      <c r="B975" s="121"/>
      <c r="C975" s="121"/>
      <c r="D975" s="121"/>
      <c r="E975" s="121"/>
      <c r="F975" s="121"/>
      <c r="G975" s="121"/>
      <c r="H975" s="121"/>
      <c r="I975" s="121"/>
      <c r="J975" s="121"/>
      <c r="K975" s="121"/>
      <c r="L975" s="121"/>
      <c r="M975" s="121"/>
      <c r="N975" s="121"/>
      <c r="O975" s="121"/>
      <c r="P975" s="121"/>
      <c r="Q975" s="121"/>
      <c r="R975" s="121"/>
      <c r="S975" s="121"/>
      <c r="T975" s="121"/>
    </row>
    <row r="976" spans="1:20" ht="15.75" customHeight="1" x14ac:dyDescent="0.25">
      <c r="A976" s="121"/>
      <c r="B976" s="121"/>
      <c r="C976" s="121"/>
      <c r="D976" s="121"/>
      <c r="E976" s="121"/>
      <c r="F976" s="121"/>
      <c r="G976" s="121"/>
      <c r="H976" s="121"/>
      <c r="I976" s="121"/>
      <c r="J976" s="121"/>
      <c r="K976" s="121"/>
      <c r="L976" s="121"/>
      <c r="M976" s="121"/>
      <c r="N976" s="121"/>
      <c r="O976" s="121"/>
      <c r="P976" s="121"/>
      <c r="Q976" s="121"/>
      <c r="R976" s="121"/>
      <c r="S976" s="121"/>
      <c r="T976" s="121"/>
    </row>
    <row r="977" spans="1:20" ht="15.75" customHeight="1" x14ac:dyDescent="0.25">
      <c r="A977" s="121"/>
      <c r="B977" s="121"/>
      <c r="C977" s="121"/>
      <c r="D977" s="121"/>
      <c r="E977" s="121"/>
      <c r="F977" s="121"/>
      <c r="G977" s="121"/>
      <c r="H977" s="121"/>
      <c r="I977" s="121"/>
      <c r="J977" s="121"/>
      <c r="K977" s="121"/>
      <c r="L977" s="121"/>
      <c r="M977" s="121"/>
      <c r="N977" s="121"/>
      <c r="O977" s="121"/>
      <c r="P977" s="121"/>
      <c r="Q977" s="121"/>
      <c r="R977" s="121"/>
      <c r="S977" s="121"/>
      <c r="T977" s="121"/>
    </row>
    <row r="978" spans="1:20" ht="15.75" customHeight="1" x14ac:dyDescent="0.25">
      <c r="A978" s="121"/>
      <c r="B978" s="121"/>
      <c r="C978" s="121"/>
      <c r="D978" s="121"/>
      <c r="E978" s="121"/>
      <c r="F978" s="121"/>
      <c r="G978" s="121"/>
      <c r="H978" s="121"/>
      <c r="I978" s="121"/>
      <c r="J978" s="121"/>
      <c r="K978" s="121"/>
      <c r="L978" s="121"/>
      <c r="M978" s="121"/>
      <c r="N978" s="121"/>
      <c r="O978" s="121"/>
      <c r="P978" s="121"/>
      <c r="Q978" s="121"/>
      <c r="R978" s="121"/>
      <c r="S978" s="121"/>
      <c r="T978" s="121"/>
    </row>
    <row r="979" spans="1:20" ht="15.75" customHeight="1" x14ac:dyDescent="0.25">
      <c r="A979" s="121"/>
      <c r="B979" s="121"/>
      <c r="C979" s="121"/>
      <c r="D979" s="121"/>
      <c r="E979" s="121"/>
      <c r="F979" s="121"/>
      <c r="G979" s="121"/>
      <c r="H979" s="121"/>
      <c r="I979" s="121"/>
      <c r="J979" s="121"/>
      <c r="K979" s="121"/>
      <c r="L979" s="121"/>
      <c r="M979" s="121"/>
      <c r="N979" s="121"/>
      <c r="O979" s="121"/>
      <c r="P979" s="121"/>
      <c r="Q979" s="121"/>
      <c r="R979" s="121"/>
      <c r="S979" s="121"/>
      <c r="T979" s="121"/>
    </row>
    <row r="980" spans="1:20" ht="15.75" customHeight="1" x14ac:dyDescent="0.25">
      <c r="A980" s="121"/>
      <c r="B980" s="121"/>
      <c r="C980" s="121"/>
      <c r="D980" s="121"/>
      <c r="E980" s="121"/>
      <c r="F980" s="121"/>
      <c r="G980" s="121"/>
      <c r="H980" s="121"/>
      <c r="I980" s="121"/>
      <c r="J980" s="121"/>
      <c r="K980" s="121"/>
      <c r="L980" s="121"/>
      <c r="M980" s="121"/>
      <c r="N980" s="121"/>
      <c r="O980" s="121"/>
      <c r="P980" s="121"/>
      <c r="Q980" s="121"/>
      <c r="R980" s="121"/>
      <c r="S980" s="121"/>
      <c r="T980" s="121"/>
    </row>
    <row r="981" spans="1:20" ht="15.75" customHeight="1" x14ac:dyDescent="0.25">
      <c r="A981" s="121"/>
      <c r="B981" s="121"/>
      <c r="C981" s="121"/>
      <c r="D981" s="121"/>
      <c r="E981" s="121"/>
      <c r="F981" s="121"/>
      <c r="G981" s="121"/>
      <c r="H981" s="121"/>
      <c r="I981" s="121"/>
      <c r="J981" s="121"/>
      <c r="K981" s="121"/>
      <c r="L981" s="121"/>
      <c r="M981" s="121"/>
      <c r="N981" s="121"/>
      <c r="O981" s="121"/>
      <c r="P981" s="121"/>
      <c r="Q981" s="121"/>
      <c r="R981" s="121"/>
      <c r="S981" s="121"/>
      <c r="T981" s="121"/>
    </row>
    <row r="982" spans="1:20" ht="15.75" customHeight="1" x14ac:dyDescent="0.25">
      <c r="A982" s="121"/>
      <c r="B982" s="121"/>
      <c r="C982" s="121"/>
      <c r="D982" s="121"/>
      <c r="E982" s="121"/>
      <c r="F982" s="121"/>
      <c r="G982" s="121"/>
      <c r="H982" s="121"/>
      <c r="I982" s="121"/>
      <c r="J982" s="121"/>
      <c r="K982" s="121"/>
      <c r="L982" s="121"/>
      <c r="M982" s="121"/>
      <c r="N982" s="121"/>
      <c r="O982" s="121"/>
      <c r="P982" s="121"/>
      <c r="Q982" s="121"/>
      <c r="R982" s="121"/>
      <c r="S982" s="121"/>
      <c r="T982" s="121"/>
    </row>
    <row r="983" spans="1:20" ht="15.75" customHeight="1" x14ac:dyDescent="0.25">
      <c r="A983" s="121"/>
      <c r="B983" s="121"/>
      <c r="C983" s="121"/>
      <c r="D983" s="121"/>
      <c r="E983" s="121"/>
      <c r="F983" s="121"/>
      <c r="G983" s="121"/>
      <c r="H983" s="121"/>
      <c r="I983" s="121"/>
      <c r="J983" s="121"/>
      <c r="K983" s="121"/>
      <c r="L983" s="121"/>
      <c r="M983" s="121"/>
      <c r="N983" s="121"/>
      <c r="O983" s="121"/>
      <c r="P983" s="121"/>
      <c r="Q983" s="121"/>
      <c r="R983" s="121"/>
      <c r="S983" s="121"/>
      <c r="T983" s="121"/>
    </row>
    <row r="984" spans="1:20" ht="15.75" customHeight="1" x14ac:dyDescent="0.25">
      <c r="A984" s="121"/>
      <c r="B984" s="121"/>
      <c r="C984" s="121"/>
      <c r="D984" s="121"/>
      <c r="E984" s="121"/>
      <c r="F984" s="121"/>
      <c r="G984" s="121"/>
      <c r="H984" s="121"/>
      <c r="I984" s="121"/>
      <c r="J984" s="121"/>
      <c r="K984" s="121"/>
      <c r="L984" s="121"/>
      <c r="M984" s="121"/>
      <c r="N984" s="121"/>
      <c r="O984" s="121"/>
      <c r="P984" s="121"/>
      <c r="Q984" s="121"/>
      <c r="R984" s="121"/>
      <c r="S984" s="121"/>
      <c r="T984" s="121"/>
    </row>
    <row r="985" spans="1:20" ht="15.75" customHeight="1" x14ac:dyDescent="0.25">
      <c r="A985" s="121"/>
      <c r="B985" s="121"/>
      <c r="C985" s="121"/>
      <c r="D985" s="121"/>
      <c r="E985" s="121"/>
      <c r="F985" s="121"/>
      <c r="G985" s="121"/>
      <c r="H985" s="121"/>
      <c r="I985" s="121"/>
      <c r="J985" s="121"/>
      <c r="K985" s="121"/>
      <c r="L985" s="121"/>
      <c r="M985" s="121"/>
      <c r="N985" s="121"/>
      <c r="O985" s="121"/>
      <c r="P985" s="121"/>
      <c r="Q985" s="121"/>
      <c r="R985" s="121"/>
      <c r="S985" s="121"/>
      <c r="T985" s="121"/>
    </row>
    <row r="986" spans="1:20" ht="15.75" customHeight="1" x14ac:dyDescent="0.25">
      <c r="A986" s="121"/>
      <c r="B986" s="121"/>
      <c r="C986" s="121"/>
      <c r="D986" s="121"/>
      <c r="E986" s="121"/>
      <c r="F986" s="121"/>
      <c r="G986" s="121"/>
      <c r="H986" s="121"/>
      <c r="I986" s="121"/>
      <c r="J986" s="121"/>
      <c r="K986" s="121"/>
      <c r="L986" s="121"/>
      <c r="M986" s="121"/>
      <c r="N986" s="121"/>
      <c r="O986" s="121"/>
      <c r="P986" s="121"/>
      <c r="Q986" s="121"/>
      <c r="R986" s="121"/>
      <c r="S986" s="121"/>
      <c r="T986" s="121"/>
    </row>
    <row r="987" spans="1:20" ht="15.75" customHeight="1" x14ac:dyDescent="0.25">
      <c r="A987" s="121"/>
      <c r="B987" s="121"/>
      <c r="C987" s="121"/>
      <c r="D987" s="121"/>
      <c r="E987" s="121"/>
      <c r="F987" s="121"/>
      <c r="G987" s="121"/>
      <c r="H987" s="121"/>
      <c r="I987" s="121"/>
      <c r="J987" s="121"/>
      <c r="K987" s="121"/>
      <c r="L987" s="121"/>
      <c r="M987" s="121"/>
      <c r="N987" s="121"/>
      <c r="O987" s="121"/>
      <c r="P987" s="121"/>
      <c r="Q987" s="121"/>
      <c r="R987" s="121"/>
      <c r="S987" s="121"/>
      <c r="T987" s="121"/>
    </row>
    <row r="988" spans="1:20" ht="15.75" customHeight="1" x14ac:dyDescent="0.25">
      <c r="A988" s="121"/>
      <c r="B988" s="121"/>
      <c r="C988" s="121"/>
      <c r="D988" s="121"/>
      <c r="E988" s="121"/>
      <c r="F988" s="121"/>
      <c r="G988" s="121"/>
      <c r="H988" s="121"/>
      <c r="I988" s="121"/>
      <c r="J988" s="121"/>
      <c r="K988" s="121"/>
      <c r="L988" s="121"/>
      <c r="M988" s="121"/>
      <c r="N988" s="121"/>
      <c r="O988" s="121"/>
      <c r="P988" s="121"/>
      <c r="Q988" s="121"/>
      <c r="R988" s="121"/>
      <c r="S988" s="121"/>
      <c r="T988" s="121"/>
    </row>
    <row r="989" spans="1:20" ht="15.75" customHeight="1" x14ac:dyDescent="0.25">
      <c r="A989" s="121"/>
      <c r="B989" s="121"/>
      <c r="C989" s="121"/>
      <c r="D989" s="121"/>
      <c r="E989" s="121"/>
      <c r="F989" s="121"/>
      <c r="G989" s="121"/>
      <c r="H989" s="121"/>
      <c r="I989" s="121"/>
      <c r="J989" s="121"/>
      <c r="K989" s="121"/>
      <c r="L989" s="121"/>
      <c r="M989" s="121"/>
      <c r="N989" s="121"/>
      <c r="O989" s="121"/>
      <c r="P989" s="121"/>
      <c r="Q989" s="121"/>
      <c r="R989" s="121"/>
      <c r="S989" s="121"/>
      <c r="T989" s="121"/>
    </row>
    <row r="990" spans="1:20" ht="15.75" customHeight="1" x14ac:dyDescent="0.25">
      <c r="A990" s="121"/>
      <c r="B990" s="121"/>
      <c r="C990" s="121"/>
      <c r="D990" s="121"/>
      <c r="E990" s="121"/>
      <c r="F990" s="121"/>
      <c r="G990" s="121"/>
      <c r="H990" s="121"/>
      <c r="I990" s="121"/>
      <c r="J990" s="121"/>
      <c r="K990" s="121"/>
      <c r="L990" s="121"/>
      <c r="M990" s="121"/>
      <c r="N990" s="121"/>
      <c r="O990" s="121"/>
      <c r="P990" s="121"/>
      <c r="Q990" s="121"/>
      <c r="R990" s="121"/>
      <c r="S990" s="121"/>
      <c r="T990" s="121"/>
    </row>
    <row r="991" spans="1:20" ht="15.75" customHeight="1" x14ac:dyDescent="0.25">
      <c r="A991" s="121"/>
      <c r="B991" s="121"/>
      <c r="C991" s="121"/>
      <c r="D991" s="121"/>
      <c r="E991" s="121"/>
      <c r="F991" s="121"/>
      <c r="G991" s="121"/>
      <c r="H991" s="121"/>
      <c r="I991" s="121"/>
      <c r="J991" s="121"/>
      <c r="K991" s="121"/>
      <c r="L991" s="121"/>
      <c r="M991" s="121"/>
      <c r="N991" s="121"/>
      <c r="O991" s="121"/>
      <c r="P991" s="121"/>
      <c r="Q991" s="121"/>
      <c r="R991" s="121"/>
      <c r="S991" s="121"/>
      <c r="T991" s="121"/>
    </row>
    <row r="992" spans="1:20" ht="15.75" customHeight="1" x14ac:dyDescent="0.25">
      <c r="A992" s="121"/>
      <c r="B992" s="121"/>
      <c r="C992" s="121"/>
      <c r="D992" s="121"/>
      <c r="E992" s="121"/>
      <c r="F992" s="121"/>
      <c r="G992" s="121"/>
      <c r="H992" s="121"/>
      <c r="I992" s="121"/>
      <c r="J992" s="121"/>
      <c r="K992" s="121"/>
      <c r="L992" s="121"/>
      <c r="M992" s="121"/>
      <c r="N992" s="121"/>
      <c r="O992" s="121"/>
      <c r="P992" s="121"/>
      <c r="Q992" s="121"/>
      <c r="R992" s="121"/>
      <c r="S992" s="121"/>
      <c r="T992" s="121"/>
    </row>
    <row r="993" spans="1:20" ht="15.75" customHeight="1" x14ac:dyDescent="0.25">
      <c r="A993" s="121"/>
      <c r="B993" s="121"/>
      <c r="C993" s="121"/>
      <c r="D993" s="121"/>
      <c r="E993" s="121"/>
      <c r="F993" s="121"/>
      <c r="G993" s="121"/>
      <c r="H993" s="121"/>
      <c r="I993" s="121"/>
      <c r="J993" s="121"/>
      <c r="K993" s="121"/>
      <c r="L993" s="121"/>
      <c r="M993" s="121"/>
      <c r="N993" s="121"/>
      <c r="O993" s="121"/>
      <c r="P993" s="121"/>
      <c r="Q993" s="121"/>
      <c r="R993" s="121"/>
      <c r="S993" s="121"/>
      <c r="T993" s="121"/>
    </row>
    <row r="994" spans="1:20" ht="15.75" customHeight="1" x14ac:dyDescent="0.25">
      <c r="A994" s="121"/>
      <c r="B994" s="121"/>
      <c r="C994" s="121"/>
      <c r="D994" s="121"/>
      <c r="E994" s="121"/>
      <c r="F994" s="121"/>
      <c r="G994" s="121"/>
      <c r="H994" s="121"/>
      <c r="I994" s="121"/>
      <c r="J994" s="121"/>
      <c r="K994" s="121"/>
      <c r="L994" s="121"/>
      <c r="M994" s="121"/>
      <c r="N994" s="121"/>
      <c r="O994" s="121"/>
      <c r="P994" s="121"/>
      <c r="Q994" s="121"/>
      <c r="R994" s="121"/>
      <c r="S994" s="121"/>
      <c r="T994" s="121"/>
    </row>
    <row r="995" spans="1:20" ht="15.75" customHeight="1" x14ac:dyDescent="0.25">
      <c r="A995" s="121"/>
      <c r="B995" s="121"/>
      <c r="C995" s="121"/>
      <c r="D995" s="121"/>
      <c r="E995" s="121"/>
      <c r="F995" s="121"/>
      <c r="G995" s="121"/>
      <c r="H995" s="121"/>
      <c r="I995" s="121"/>
      <c r="J995" s="121"/>
      <c r="K995" s="121"/>
      <c r="L995" s="121"/>
      <c r="M995" s="121"/>
      <c r="N995" s="121"/>
      <c r="O995" s="121"/>
      <c r="P995" s="121"/>
      <c r="Q995" s="121"/>
      <c r="R995" s="121"/>
      <c r="S995" s="121"/>
      <c r="T995" s="121"/>
    </row>
    <row r="996" spans="1:20" ht="15.75" customHeight="1" x14ac:dyDescent="0.25">
      <c r="A996" s="121"/>
      <c r="B996" s="121"/>
      <c r="C996" s="121"/>
      <c r="D996" s="121"/>
      <c r="E996" s="121"/>
      <c r="F996" s="121"/>
      <c r="G996" s="121"/>
      <c r="H996" s="121"/>
      <c r="I996" s="121"/>
      <c r="J996" s="121"/>
      <c r="K996" s="121"/>
      <c r="L996" s="121"/>
      <c r="M996" s="121"/>
      <c r="N996" s="121"/>
      <c r="O996" s="121"/>
      <c r="P996" s="121"/>
      <c r="Q996" s="121"/>
      <c r="R996" s="121"/>
      <c r="S996" s="121"/>
      <c r="T996" s="121"/>
    </row>
    <row r="997" spans="1:20" ht="15.75" customHeight="1" x14ac:dyDescent="0.25">
      <c r="A997" s="121"/>
      <c r="B997" s="121"/>
      <c r="C997" s="121"/>
      <c r="D997" s="121"/>
      <c r="E997" s="121"/>
      <c r="F997" s="121"/>
      <c r="G997" s="121"/>
      <c r="H997" s="121"/>
      <c r="I997" s="121"/>
      <c r="J997" s="121"/>
      <c r="K997" s="121"/>
      <c r="L997" s="121"/>
      <c r="M997" s="121"/>
      <c r="N997" s="121"/>
      <c r="O997" s="121"/>
      <c r="P997" s="121"/>
      <c r="Q997" s="121"/>
      <c r="R997" s="121"/>
      <c r="S997" s="121"/>
      <c r="T997" s="121"/>
    </row>
    <row r="998" spans="1:20" ht="15.75" customHeight="1" x14ac:dyDescent="0.25">
      <c r="A998" s="121"/>
      <c r="B998" s="121"/>
      <c r="C998" s="121"/>
      <c r="D998" s="121"/>
      <c r="E998" s="121"/>
      <c r="F998" s="121"/>
      <c r="G998" s="121"/>
      <c r="H998" s="121"/>
      <c r="I998" s="121"/>
      <c r="J998" s="121"/>
      <c r="K998" s="121"/>
      <c r="L998" s="121"/>
      <c r="M998" s="121"/>
      <c r="N998" s="121"/>
      <c r="O998" s="121"/>
      <c r="P998" s="121"/>
      <c r="Q998" s="121"/>
      <c r="R998" s="121"/>
      <c r="S998" s="121"/>
      <c r="T998" s="121"/>
    </row>
    <row r="999" spans="1:20" ht="15.75" customHeight="1" x14ac:dyDescent="0.25">
      <c r="A999" s="121"/>
      <c r="B999" s="121"/>
      <c r="C999" s="121"/>
      <c r="D999" s="121"/>
      <c r="E999" s="121"/>
      <c r="F999" s="121"/>
      <c r="G999" s="121"/>
      <c r="H999" s="121"/>
      <c r="I999" s="121"/>
      <c r="J999" s="121"/>
      <c r="K999" s="121"/>
      <c r="L999" s="121"/>
      <c r="M999" s="121"/>
      <c r="N999" s="121"/>
      <c r="O999" s="121"/>
      <c r="P999" s="121"/>
      <c r="Q999" s="121"/>
      <c r="R999" s="121"/>
      <c r="S999" s="121"/>
      <c r="T999" s="121"/>
    </row>
    <row r="1000" spans="1:20" ht="15.75" customHeight="1" x14ac:dyDescent="0.25">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row>
  </sheetData>
  <mergeCells count="7">
    <mergeCell ref="B63:B65"/>
    <mergeCell ref="B50:B51"/>
    <mergeCell ref="B52:B53"/>
    <mergeCell ref="B54:B55"/>
    <mergeCell ref="B56:B58"/>
    <mergeCell ref="B59:B60"/>
    <mergeCell ref="B61:B6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S97"/>
  <sheetViews>
    <sheetView topLeftCell="A44" zoomScale="70" zoomScaleNormal="70" workbookViewId="0">
      <selection activeCell="A58" sqref="A58"/>
    </sheetView>
  </sheetViews>
  <sheetFormatPr baseColWidth="10" defaultRowHeight="15" x14ac:dyDescent="0.25"/>
  <cols>
    <col min="1" max="1" width="47.140625" customWidth="1"/>
    <col min="2" max="2" width="52.7109375" customWidth="1"/>
    <col min="8" max="8" width="57.42578125" customWidth="1"/>
    <col min="9" max="9" width="27.140625" bestFit="1" customWidth="1"/>
    <col min="10" max="10" width="14.42578125" customWidth="1"/>
    <col min="12" max="12" width="90.28515625" bestFit="1" customWidth="1"/>
    <col min="13" max="13" width="5" bestFit="1" customWidth="1"/>
    <col min="14" max="14" width="23.5703125" customWidth="1"/>
    <col min="15" max="15" width="27.28515625" customWidth="1"/>
    <col min="16" max="16" width="25.7109375" customWidth="1"/>
  </cols>
  <sheetData>
    <row r="1" spans="1:19" x14ac:dyDescent="0.25">
      <c r="A1" t="s">
        <v>108</v>
      </c>
      <c r="C1" t="s">
        <v>109</v>
      </c>
      <c r="H1" t="s">
        <v>108</v>
      </c>
      <c r="I1" t="s">
        <v>111</v>
      </c>
      <c r="J1" t="s">
        <v>4</v>
      </c>
      <c r="L1" t="s">
        <v>39</v>
      </c>
      <c r="N1" t="s">
        <v>3</v>
      </c>
    </row>
    <row r="2" spans="1:19" ht="25.5" x14ac:dyDescent="0.25">
      <c r="A2" t="s">
        <v>89</v>
      </c>
      <c r="C2" t="s">
        <v>215</v>
      </c>
      <c r="H2" t="s">
        <v>96</v>
      </c>
      <c r="I2" s="3" t="s">
        <v>110</v>
      </c>
      <c r="J2" s="22">
        <v>0.2</v>
      </c>
      <c r="L2" t="s">
        <v>70</v>
      </c>
      <c r="M2">
        <v>2</v>
      </c>
      <c r="N2" s="20">
        <v>0.2</v>
      </c>
      <c r="O2" s="3" t="s">
        <v>38</v>
      </c>
    </row>
    <row r="3" spans="1:19" ht="25.5" x14ac:dyDescent="0.25">
      <c r="A3" t="s">
        <v>185</v>
      </c>
      <c r="C3" t="s">
        <v>186</v>
      </c>
      <c r="H3" t="s">
        <v>64</v>
      </c>
      <c r="I3" s="4" t="s">
        <v>61</v>
      </c>
      <c r="J3" s="23">
        <v>0.4</v>
      </c>
      <c r="L3" t="s">
        <v>71</v>
      </c>
      <c r="M3">
        <v>24</v>
      </c>
      <c r="N3" s="20">
        <v>0.4</v>
      </c>
      <c r="O3" s="4" t="s">
        <v>40</v>
      </c>
      <c r="S3" t="s">
        <v>271</v>
      </c>
    </row>
    <row r="4" spans="1:19" ht="51" x14ac:dyDescent="0.25">
      <c r="A4" t="s">
        <v>90</v>
      </c>
      <c r="C4" t="s">
        <v>85</v>
      </c>
      <c r="H4" t="s">
        <v>65</v>
      </c>
      <c r="I4" s="5" t="s">
        <v>58</v>
      </c>
      <c r="J4" s="24">
        <v>0.6</v>
      </c>
      <c r="L4" t="s">
        <v>72</v>
      </c>
      <c r="M4">
        <v>500</v>
      </c>
      <c r="N4" s="20">
        <v>0.6</v>
      </c>
      <c r="O4" s="5" t="s">
        <v>75</v>
      </c>
      <c r="S4" s="5" t="s">
        <v>58</v>
      </c>
    </row>
    <row r="5" spans="1:19" ht="25.5" x14ac:dyDescent="0.25">
      <c r="C5" t="s">
        <v>189</v>
      </c>
      <c r="H5" t="s">
        <v>66</v>
      </c>
      <c r="I5" s="6" t="s">
        <v>6</v>
      </c>
      <c r="J5" s="25">
        <v>0.8</v>
      </c>
      <c r="L5" t="s">
        <v>73</v>
      </c>
      <c r="M5">
        <v>5000</v>
      </c>
      <c r="N5" s="20">
        <v>0.8</v>
      </c>
      <c r="O5" s="6" t="s">
        <v>5</v>
      </c>
      <c r="S5" s="6" t="s">
        <v>6</v>
      </c>
    </row>
    <row r="6" spans="1:19" ht="51" x14ac:dyDescent="0.25">
      <c r="H6" t="s">
        <v>67</v>
      </c>
      <c r="I6" s="7" t="s">
        <v>62</v>
      </c>
      <c r="J6" s="26">
        <v>1</v>
      </c>
      <c r="L6" t="s">
        <v>74</v>
      </c>
      <c r="M6">
        <v>5000</v>
      </c>
      <c r="N6" s="20">
        <v>1</v>
      </c>
      <c r="O6" s="7" t="s">
        <v>41</v>
      </c>
      <c r="S6" s="7" t="s">
        <v>62</v>
      </c>
    </row>
    <row r="7" spans="1:19" ht="25.5" x14ac:dyDescent="0.25">
      <c r="H7" t="s">
        <v>68</v>
      </c>
      <c r="I7" s="3" t="s">
        <v>110</v>
      </c>
      <c r="J7" s="22">
        <v>0.2</v>
      </c>
    </row>
    <row r="8" spans="1:19" ht="25.5" x14ac:dyDescent="0.25">
      <c r="A8" t="s">
        <v>3</v>
      </c>
      <c r="H8" t="s">
        <v>187</v>
      </c>
      <c r="I8" s="4" t="s">
        <v>61</v>
      </c>
      <c r="J8" s="23">
        <v>0.4</v>
      </c>
    </row>
    <row r="9" spans="1:19" ht="25.5" x14ac:dyDescent="0.25">
      <c r="A9" t="s">
        <v>1</v>
      </c>
      <c r="H9" t="s">
        <v>69</v>
      </c>
      <c r="I9" s="5" t="s">
        <v>58</v>
      </c>
      <c r="J9" s="24">
        <v>0.6</v>
      </c>
    </row>
    <row r="10" spans="1:19" ht="25.5" x14ac:dyDescent="0.25">
      <c r="A10" t="s">
        <v>115</v>
      </c>
      <c r="H10" t="s">
        <v>188</v>
      </c>
      <c r="I10" s="6" t="s">
        <v>6</v>
      </c>
      <c r="J10" s="25">
        <v>0.8</v>
      </c>
    </row>
    <row r="11" spans="1:19" ht="25.5" x14ac:dyDescent="0.25">
      <c r="H11" t="s">
        <v>76</v>
      </c>
      <c r="I11" s="7" t="s">
        <v>62</v>
      </c>
      <c r="J11" s="26">
        <v>1</v>
      </c>
    </row>
    <row r="12" spans="1:19" ht="26.25" x14ac:dyDescent="0.4">
      <c r="I12" s="21"/>
    </row>
    <row r="15" spans="1:19" x14ac:dyDescent="0.25">
      <c r="A15" s="27" t="s">
        <v>115</v>
      </c>
      <c r="B15" s="27"/>
    </row>
    <row r="16" spans="1:19" ht="42.75" x14ac:dyDescent="0.25">
      <c r="A16" t="s">
        <v>12</v>
      </c>
      <c r="B16" s="28" t="s">
        <v>3</v>
      </c>
      <c r="N16" s="94" t="s">
        <v>1</v>
      </c>
      <c r="O16" s="94" t="s">
        <v>3</v>
      </c>
      <c r="P16" s="94" t="s">
        <v>273</v>
      </c>
      <c r="Q16" s="94" t="s">
        <v>274</v>
      </c>
    </row>
    <row r="17" spans="1:17" ht="33" x14ac:dyDescent="0.25">
      <c r="A17" t="s">
        <v>13</v>
      </c>
      <c r="B17" s="28" t="s">
        <v>3</v>
      </c>
      <c r="I17" s="30" t="s">
        <v>108</v>
      </c>
      <c r="J17" s="30" t="s">
        <v>112</v>
      </c>
      <c r="K17" t="s">
        <v>113</v>
      </c>
      <c r="L17" t="s">
        <v>114</v>
      </c>
      <c r="N17" s="95" t="s">
        <v>58</v>
      </c>
      <c r="O17" s="95" t="s">
        <v>288</v>
      </c>
      <c r="P17" s="95" t="str">
        <f t="shared" ref="P17:P36" si="0">+CONCATENATE(N17,"-",O17)</f>
        <v>Moderado-Rara Vez</v>
      </c>
      <c r="Q17" s="95" t="s">
        <v>58</v>
      </c>
    </row>
    <row r="18" spans="1:17" ht="33" x14ac:dyDescent="0.25">
      <c r="A18" t="s">
        <v>14</v>
      </c>
      <c r="B18" s="28" t="s">
        <v>1</v>
      </c>
      <c r="I18" s="3" t="s">
        <v>110</v>
      </c>
      <c r="J18" s="3" t="s">
        <v>38</v>
      </c>
      <c r="K18" t="str">
        <f>CONCATENATE(I18,J18)</f>
        <v>LeveMuy Baja</v>
      </c>
      <c r="L18" t="s">
        <v>59</v>
      </c>
      <c r="N18" s="95" t="s">
        <v>58</v>
      </c>
      <c r="O18" s="95" t="s">
        <v>280</v>
      </c>
      <c r="P18" s="95" t="str">
        <f t="shared" si="0"/>
        <v>Moderado-Improbable</v>
      </c>
      <c r="Q18" s="95" t="s">
        <v>58</v>
      </c>
    </row>
    <row r="19" spans="1:17" ht="33" x14ac:dyDescent="0.25">
      <c r="B19" s="28"/>
      <c r="I19" s="3" t="s">
        <v>110</v>
      </c>
      <c r="J19" s="4" t="s">
        <v>40</v>
      </c>
      <c r="K19" t="str">
        <f t="shared" ref="K19:K42" si="1">CONCATENATE(I19,J19)</f>
        <v>LeveBaja</v>
      </c>
      <c r="L19" t="s">
        <v>59</v>
      </c>
      <c r="N19" s="95" t="s">
        <v>61</v>
      </c>
      <c r="O19" s="95" t="s">
        <v>279</v>
      </c>
      <c r="P19" s="95" t="str">
        <f t="shared" si="0"/>
        <v>Menor-Posible</v>
      </c>
      <c r="Q19" s="95" t="s">
        <v>58</v>
      </c>
    </row>
    <row r="20" spans="1:17" ht="33" x14ac:dyDescent="0.25">
      <c r="B20" s="28"/>
      <c r="I20" s="3" t="s">
        <v>110</v>
      </c>
      <c r="J20" s="5" t="s">
        <v>75</v>
      </c>
      <c r="K20" t="str">
        <f t="shared" si="1"/>
        <v>LeveMedia</v>
      </c>
      <c r="L20" t="s">
        <v>58</v>
      </c>
      <c r="N20" s="95" t="s">
        <v>60</v>
      </c>
      <c r="O20" s="95" t="s">
        <v>278</v>
      </c>
      <c r="P20" s="95" t="str">
        <f t="shared" si="0"/>
        <v>Insignificante-Probable</v>
      </c>
      <c r="Q20" s="95" t="s">
        <v>58</v>
      </c>
    </row>
    <row r="21" spans="1:17" ht="25.5" x14ac:dyDescent="0.25">
      <c r="A21" s="27" t="s">
        <v>117</v>
      </c>
      <c r="B21" s="28"/>
      <c r="I21" s="3" t="s">
        <v>110</v>
      </c>
      <c r="J21" s="6" t="s">
        <v>5</v>
      </c>
      <c r="K21" t="str">
        <f t="shared" si="1"/>
        <v>LeveAlta</v>
      </c>
      <c r="L21" t="s">
        <v>58</v>
      </c>
      <c r="N21" s="95" t="s">
        <v>6</v>
      </c>
      <c r="O21" s="95" t="s">
        <v>288</v>
      </c>
      <c r="P21" s="95" t="str">
        <f t="shared" si="0"/>
        <v>Mayor-Rara Vez</v>
      </c>
      <c r="Q21" s="95" t="s">
        <v>57</v>
      </c>
    </row>
    <row r="22" spans="1:17" ht="25.5" x14ac:dyDescent="0.25">
      <c r="A22" t="s">
        <v>30</v>
      </c>
      <c r="B22" s="28"/>
      <c r="I22" s="3" t="s">
        <v>110</v>
      </c>
      <c r="J22" s="7" t="s">
        <v>41</v>
      </c>
      <c r="K22" t="str">
        <f t="shared" si="1"/>
        <v>LeveMuy Alta</v>
      </c>
      <c r="L22" t="s">
        <v>57</v>
      </c>
      <c r="N22" s="95" t="s">
        <v>6</v>
      </c>
      <c r="O22" s="95" t="s">
        <v>280</v>
      </c>
      <c r="P22" s="95" t="str">
        <f t="shared" si="0"/>
        <v>Mayor-Improbable</v>
      </c>
      <c r="Q22" s="95" t="s">
        <v>57</v>
      </c>
    </row>
    <row r="23" spans="1:17" ht="25.5" x14ac:dyDescent="0.25">
      <c r="A23" t="s">
        <v>118</v>
      </c>
      <c r="B23" s="28"/>
      <c r="I23" s="4" t="s">
        <v>61</v>
      </c>
      <c r="J23" s="3" t="s">
        <v>38</v>
      </c>
      <c r="K23" t="str">
        <f t="shared" si="1"/>
        <v>MenorMuy Baja</v>
      </c>
      <c r="L23" t="s">
        <v>59</v>
      </c>
      <c r="N23" s="95" t="s">
        <v>58</v>
      </c>
      <c r="O23" s="95" t="s">
        <v>279</v>
      </c>
      <c r="P23" s="95" t="str">
        <f t="shared" si="0"/>
        <v>Moderado-Posible</v>
      </c>
      <c r="Q23" s="95" t="s">
        <v>57</v>
      </c>
    </row>
    <row r="24" spans="1:17" ht="25.5" x14ac:dyDescent="0.25">
      <c r="B24" s="28"/>
      <c r="I24" s="4" t="s">
        <v>61</v>
      </c>
      <c r="J24" s="4" t="s">
        <v>40</v>
      </c>
      <c r="K24" t="str">
        <f t="shared" si="1"/>
        <v>MenorBaja</v>
      </c>
      <c r="L24" t="s">
        <v>58</v>
      </c>
      <c r="N24" s="95" t="s">
        <v>58</v>
      </c>
      <c r="O24" s="95" t="s">
        <v>278</v>
      </c>
      <c r="P24" s="95" t="str">
        <f t="shared" si="0"/>
        <v>Moderado-Probable</v>
      </c>
      <c r="Q24" s="95" t="s">
        <v>57</v>
      </c>
    </row>
    <row r="25" spans="1:17" ht="25.5" x14ac:dyDescent="0.25">
      <c r="B25" s="28"/>
      <c r="I25" s="4" t="s">
        <v>61</v>
      </c>
      <c r="J25" s="5" t="s">
        <v>75</v>
      </c>
      <c r="K25" t="str">
        <f t="shared" si="1"/>
        <v>MenorMedia</v>
      </c>
      <c r="L25" t="s">
        <v>58</v>
      </c>
      <c r="N25" s="95" t="s">
        <v>61</v>
      </c>
      <c r="O25" s="95" t="s">
        <v>278</v>
      </c>
      <c r="P25" s="95" t="str">
        <f t="shared" si="0"/>
        <v>Menor-Probable</v>
      </c>
      <c r="Q25" s="95" t="s">
        <v>57</v>
      </c>
    </row>
    <row r="26" spans="1:17" ht="25.5" x14ac:dyDescent="0.25">
      <c r="B26" s="28"/>
      <c r="I26" s="4" t="s">
        <v>61</v>
      </c>
      <c r="J26" s="6" t="s">
        <v>5</v>
      </c>
      <c r="K26" t="str">
        <f t="shared" si="1"/>
        <v>MenorAlta</v>
      </c>
      <c r="L26" t="s">
        <v>58</v>
      </c>
      <c r="N26" s="95" t="s">
        <v>61</v>
      </c>
      <c r="O26" s="95" t="s">
        <v>277</v>
      </c>
      <c r="P26" s="95" t="str">
        <f t="shared" si="0"/>
        <v>Menor-Casi Seguro</v>
      </c>
      <c r="Q26" s="95" t="s">
        <v>57</v>
      </c>
    </row>
    <row r="27" spans="1:17" ht="33" x14ac:dyDescent="0.25">
      <c r="B27" s="28"/>
      <c r="I27" s="4" t="s">
        <v>61</v>
      </c>
      <c r="J27" s="7" t="s">
        <v>41</v>
      </c>
      <c r="K27" t="str">
        <f t="shared" si="1"/>
        <v>MenorMuy Alta</v>
      </c>
      <c r="L27" t="s">
        <v>57</v>
      </c>
      <c r="N27" s="95" t="s">
        <v>60</v>
      </c>
      <c r="O27" s="95" t="s">
        <v>277</v>
      </c>
      <c r="P27" s="95" t="str">
        <f t="shared" si="0"/>
        <v>Insignificante-Casi Seguro</v>
      </c>
      <c r="Q27" s="95" t="s">
        <v>57</v>
      </c>
    </row>
    <row r="28" spans="1:17" ht="25.5" x14ac:dyDescent="0.25">
      <c r="B28" s="28"/>
      <c r="I28" s="5" t="s">
        <v>58</v>
      </c>
      <c r="J28" s="3" t="s">
        <v>38</v>
      </c>
      <c r="K28" t="str">
        <f t="shared" si="1"/>
        <v>ModeradoMuy Baja</v>
      </c>
      <c r="L28" t="s">
        <v>58</v>
      </c>
      <c r="N28" s="95" t="s">
        <v>62</v>
      </c>
      <c r="O28" s="95" t="s">
        <v>288</v>
      </c>
      <c r="P28" s="95" t="str">
        <f t="shared" si="0"/>
        <v>Catastrófico-Rara Vez</v>
      </c>
      <c r="Q28" s="95" t="s">
        <v>56</v>
      </c>
    </row>
    <row r="29" spans="1:17" ht="33.75" thickBot="1" x14ac:dyDescent="0.3">
      <c r="B29" s="28"/>
      <c r="I29" s="5" t="s">
        <v>58</v>
      </c>
      <c r="J29" s="4" t="s">
        <v>40</v>
      </c>
      <c r="K29" t="str">
        <f t="shared" si="1"/>
        <v>ModeradoBaja</v>
      </c>
      <c r="L29" t="s">
        <v>58</v>
      </c>
      <c r="N29" s="95" t="s">
        <v>62</v>
      </c>
      <c r="O29" s="95" t="s">
        <v>280</v>
      </c>
      <c r="P29" s="95" t="str">
        <f t="shared" si="0"/>
        <v>Catastrófico-Improbable</v>
      </c>
      <c r="Q29" s="95" t="s">
        <v>56</v>
      </c>
    </row>
    <row r="30" spans="1:17" ht="33.75" thickBot="1" x14ac:dyDescent="0.35">
      <c r="A30" s="38" t="s">
        <v>121</v>
      </c>
      <c r="B30" s="38" t="s">
        <v>122</v>
      </c>
      <c r="C30" s="62" t="s">
        <v>139</v>
      </c>
      <c r="I30" s="5" t="s">
        <v>58</v>
      </c>
      <c r="J30" s="5" t="s">
        <v>75</v>
      </c>
      <c r="K30" t="str">
        <f t="shared" si="1"/>
        <v>ModeradoMedia</v>
      </c>
      <c r="L30" t="s">
        <v>58</v>
      </c>
      <c r="N30" s="95" t="s">
        <v>6</v>
      </c>
      <c r="O30" s="95" t="s">
        <v>279</v>
      </c>
      <c r="P30" s="95" t="str">
        <f t="shared" si="0"/>
        <v>Mayor-Posible</v>
      </c>
      <c r="Q30" s="95" t="s">
        <v>56</v>
      </c>
    </row>
    <row r="31" spans="1:17" ht="162.75" thickBot="1" x14ac:dyDescent="0.3">
      <c r="A31" s="39" t="s">
        <v>123</v>
      </c>
      <c r="B31" s="40" t="s">
        <v>771</v>
      </c>
      <c r="C31" s="43" t="s">
        <v>140</v>
      </c>
      <c r="I31" s="5" t="s">
        <v>58</v>
      </c>
      <c r="J31" s="6" t="s">
        <v>5</v>
      </c>
      <c r="K31" t="str">
        <f t="shared" si="1"/>
        <v>ModeradoAlta</v>
      </c>
      <c r="L31" t="s">
        <v>57</v>
      </c>
      <c r="N31" s="95" t="s">
        <v>62</v>
      </c>
      <c r="O31" s="95" t="s">
        <v>279</v>
      </c>
      <c r="P31" s="95" t="str">
        <f t="shared" si="0"/>
        <v>Catastrófico-Posible</v>
      </c>
      <c r="Q31" s="95" t="s">
        <v>56</v>
      </c>
    </row>
    <row r="32" spans="1:17" ht="135.75" thickBot="1" x14ac:dyDescent="0.3">
      <c r="A32" s="41" t="s">
        <v>124</v>
      </c>
      <c r="B32" s="40" t="s">
        <v>216</v>
      </c>
      <c r="C32" s="43" t="s">
        <v>141</v>
      </c>
      <c r="I32" s="5" t="s">
        <v>58</v>
      </c>
      <c r="J32" s="7" t="s">
        <v>41</v>
      </c>
      <c r="K32" t="str">
        <f t="shared" si="1"/>
        <v>ModeradoMuy Alta</v>
      </c>
      <c r="L32" t="s">
        <v>57</v>
      </c>
      <c r="N32" s="95" t="s">
        <v>6</v>
      </c>
      <c r="O32" s="95" t="s">
        <v>278</v>
      </c>
      <c r="P32" s="95" t="str">
        <f t="shared" si="0"/>
        <v>Mayor-Probable</v>
      </c>
      <c r="Q32" s="95" t="s">
        <v>56</v>
      </c>
    </row>
    <row r="33" spans="1:17" ht="81.75" thickBot="1" x14ac:dyDescent="0.3">
      <c r="A33" s="41" t="s">
        <v>125</v>
      </c>
      <c r="B33" s="40" t="s">
        <v>770</v>
      </c>
      <c r="C33" s="43" t="s">
        <v>142</v>
      </c>
      <c r="I33" s="6" t="s">
        <v>6</v>
      </c>
      <c r="J33" s="3" t="s">
        <v>38</v>
      </c>
      <c r="K33" t="str">
        <f t="shared" si="1"/>
        <v>MayorMuy Baja</v>
      </c>
      <c r="L33" t="s">
        <v>57</v>
      </c>
      <c r="N33" s="95" t="s">
        <v>62</v>
      </c>
      <c r="O33" s="95" t="s">
        <v>278</v>
      </c>
      <c r="P33" s="95" t="str">
        <f t="shared" si="0"/>
        <v>Catastrófico-Probable</v>
      </c>
      <c r="Q33" s="95" t="s">
        <v>56</v>
      </c>
    </row>
    <row r="34" spans="1:17" ht="81.75" thickBot="1" x14ac:dyDescent="0.35">
      <c r="A34" s="41" t="s">
        <v>190</v>
      </c>
      <c r="B34" s="40" t="s">
        <v>769</v>
      </c>
      <c r="C34" s="43" t="s">
        <v>143</v>
      </c>
      <c r="I34" s="6" t="s">
        <v>6</v>
      </c>
      <c r="J34" s="4" t="s">
        <v>40</v>
      </c>
      <c r="K34" t="str">
        <f t="shared" si="1"/>
        <v>MayorBaja</v>
      </c>
      <c r="L34" t="s">
        <v>57</v>
      </c>
      <c r="N34" s="65" t="s">
        <v>58</v>
      </c>
      <c r="O34" s="95" t="s">
        <v>277</v>
      </c>
      <c r="P34" s="95" t="str">
        <f t="shared" si="0"/>
        <v>Moderado-Casi Seguro</v>
      </c>
      <c r="Q34" s="95" t="s">
        <v>56</v>
      </c>
    </row>
    <row r="35" spans="1:17" ht="108.75" thickBot="1" x14ac:dyDescent="0.3">
      <c r="A35" s="41" t="s">
        <v>126</v>
      </c>
      <c r="B35" s="40" t="s">
        <v>768</v>
      </c>
      <c r="C35" s="44" t="s">
        <v>144</v>
      </c>
      <c r="I35" s="6" t="s">
        <v>6</v>
      </c>
      <c r="J35" s="5" t="s">
        <v>75</v>
      </c>
      <c r="K35" t="str">
        <f t="shared" si="1"/>
        <v>MayorMedia</v>
      </c>
      <c r="L35" t="s">
        <v>57</v>
      </c>
      <c r="N35" s="95" t="s">
        <v>6</v>
      </c>
      <c r="O35" s="95" t="s">
        <v>277</v>
      </c>
      <c r="P35" s="95" t="str">
        <f t="shared" si="0"/>
        <v>Mayor-Casi Seguro</v>
      </c>
      <c r="Q35" s="95" t="s">
        <v>56</v>
      </c>
    </row>
    <row r="36" spans="1:17" ht="108.75" thickBot="1" x14ac:dyDescent="0.3">
      <c r="A36" s="41" t="s">
        <v>127</v>
      </c>
      <c r="B36" s="40" t="s">
        <v>795</v>
      </c>
      <c r="C36" s="44" t="s">
        <v>145</v>
      </c>
      <c r="I36" s="6" t="s">
        <v>6</v>
      </c>
      <c r="J36" s="6" t="s">
        <v>5</v>
      </c>
      <c r="K36" t="str">
        <f t="shared" si="1"/>
        <v>MayorAlta</v>
      </c>
      <c r="L36" t="s">
        <v>57</v>
      </c>
      <c r="N36" s="95" t="s">
        <v>62</v>
      </c>
      <c r="O36" s="95" t="s">
        <v>277</v>
      </c>
      <c r="P36" s="95" t="str">
        <f t="shared" si="0"/>
        <v>Catastrófico-Casi Seguro</v>
      </c>
      <c r="Q36" s="95" t="s">
        <v>56</v>
      </c>
    </row>
    <row r="37" spans="1:17" ht="135.75" thickBot="1" x14ac:dyDescent="0.3">
      <c r="A37" s="41" t="s">
        <v>128</v>
      </c>
      <c r="B37" s="40" t="s">
        <v>796</v>
      </c>
      <c r="C37" s="44" t="s">
        <v>146</v>
      </c>
      <c r="I37" s="6" t="s">
        <v>6</v>
      </c>
      <c r="J37" s="7" t="s">
        <v>41</v>
      </c>
      <c r="K37" t="str">
        <f t="shared" si="1"/>
        <v>MayorMuy Alta</v>
      </c>
      <c r="L37" t="s">
        <v>57</v>
      </c>
    </row>
    <row r="38" spans="1:17" ht="122.25" thickBot="1" x14ac:dyDescent="0.3">
      <c r="A38" s="41" t="s">
        <v>129</v>
      </c>
      <c r="B38" s="40" t="s">
        <v>767</v>
      </c>
      <c r="C38" s="44" t="s">
        <v>797</v>
      </c>
      <c r="I38" s="7" t="s">
        <v>62</v>
      </c>
      <c r="J38" s="3" t="s">
        <v>38</v>
      </c>
      <c r="K38" t="str">
        <f t="shared" si="1"/>
        <v>CatastróficoMuy Baja</v>
      </c>
      <c r="L38" t="s">
        <v>56</v>
      </c>
    </row>
    <row r="39" spans="1:17" ht="81.75" thickBot="1" x14ac:dyDescent="0.3">
      <c r="A39" s="41" t="s">
        <v>130</v>
      </c>
      <c r="B39" s="40" t="s">
        <v>131</v>
      </c>
      <c r="C39" s="44" t="s">
        <v>147</v>
      </c>
      <c r="I39" s="7" t="s">
        <v>62</v>
      </c>
      <c r="J39" s="4" t="s">
        <v>40</v>
      </c>
      <c r="K39" t="str">
        <f t="shared" si="1"/>
        <v>CatastróficoBaja</v>
      </c>
      <c r="L39" t="s">
        <v>56</v>
      </c>
    </row>
    <row r="40" spans="1:17" ht="95.25" thickBot="1" x14ac:dyDescent="0.3">
      <c r="A40" s="41" t="s">
        <v>132</v>
      </c>
      <c r="B40" s="40" t="s">
        <v>766</v>
      </c>
      <c r="C40" s="44" t="s">
        <v>148</v>
      </c>
      <c r="I40" s="7" t="s">
        <v>62</v>
      </c>
      <c r="J40" s="5" t="s">
        <v>75</v>
      </c>
      <c r="K40" t="str">
        <f t="shared" si="1"/>
        <v>CatastróficoMedia</v>
      </c>
      <c r="L40" t="s">
        <v>56</v>
      </c>
    </row>
    <row r="41" spans="1:17" ht="41.25" thickBot="1" x14ac:dyDescent="0.3">
      <c r="A41" s="41" t="s">
        <v>133</v>
      </c>
      <c r="B41" s="40" t="s">
        <v>762</v>
      </c>
      <c r="C41" s="44" t="s">
        <v>147</v>
      </c>
      <c r="I41" s="7" t="s">
        <v>62</v>
      </c>
      <c r="J41" s="6" t="s">
        <v>5</v>
      </c>
      <c r="K41" t="str">
        <f t="shared" si="1"/>
        <v>CatastróficoAlta</v>
      </c>
      <c r="L41" t="s">
        <v>56</v>
      </c>
    </row>
    <row r="42" spans="1:17" ht="108.75" thickBot="1" x14ac:dyDescent="0.35">
      <c r="A42" s="41" t="s">
        <v>134</v>
      </c>
      <c r="B42" s="40" t="s">
        <v>763</v>
      </c>
      <c r="C42" s="44" t="s">
        <v>147</v>
      </c>
      <c r="I42" s="7" t="s">
        <v>62</v>
      </c>
      <c r="J42" s="7" t="s">
        <v>41</v>
      </c>
      <c r="K42" t="str">
        <f t="shared" si="1"/>
        <v>CatastróficoMuy Alta</v>
      </c>
      <c r="L42" t="s">
        <v>56</v>
      </c>
      <c r="N42" s="65"/>
      <c r="O42" s="65"/>
      <c r="P42" s="65"/>
      <c r="Q42" s="65"/>
    </row>
    <row r="43" spans="1:17" ht="41.25" thickBot="1" x14ac:dyDescent="0.3">
      <c r="A43" s="41" t="s">
        <v>135</v>
      </c>
      <c r="B43" s="40" t="s">
        <v>237</v>
      </c>
      <c r="C43" s="44" t="s">
        <v>797</v>
      </c>
      <c r="I43" s="29"/>
    </row>
    <row r="44" spans="1:17" ht="122.25" thickBot="1" x14ac:dyDescent="0.3">
      <c r="A44" s="41" t="s">
        <v>136</v>
      </c>
      <c r="B44" s="40" t="s">
        <v>772</v>
      </c>
      <c r="C44" s="44" t="s">
        <v>149</v>
      </c>
      <c r="I44" s="8"/>
    </row>
    <row r="45" spans="1:17" ht="122.25" thickBot="1" x14ac:dyDescent="0.3">
      <c r="A45" s="41" t="s">
        <v>798</v>
      </c>
      <c r="B45" s="40" t="s">
        <v>764</v>
      </c>
      <c r="C45" s="44" t="s">
        <v>799</v>
      </c>
      <c r="I45" s="8"/>
    </row>
    <row r="46" spans="1:17" ht="149.25" thickBot="1" x14ac:dyDescent="0.3">
      <c r="A46" s="41" t="s">
        <v>137</v>
      </c>
      <c r="B46" s="40" t="s">
        <v>765</v>
      </c>
      <c r="C46" s="44" t="s">
        <v>150</v>
      </c>
      <c r="I46" s="8"/>
    </row>
    <row r="51" spans="1:3" ht="15.75" thickBot="1" x14ac:dyDescent="0.3">
      <c r="A51" s="41"/>
      <c r="B51" s="40"/>
      <c r="C51" s="44"/>
    </row>
    <row r="52" spans="1:3" ht="15.75" thickBot="1" x14ac:dyDescent="0.3">
      <c r="A52" s="41"/>
      <c r="B52" s="40"/>
      <c r="C52" s="44"/>
    </row>
    <row r="58" spans="1:3" x14ac:dyDescent="0.25">
      <c r="A58" t="s">
        <v>171</v>
      </c>
    </row>
    <row r="59" spans="1:3" x14ac:dyDescent="0.25">
      <c r="A59" t="s">
        <v>172</v>
      </c>
    </row>
    <row r="60" spans="1:3" x14ac:dyDescent="0.25">
      <c r="A60" t="s">
        <v>173</v>
      </c>
    </row>
    <row r="62" spans="1:3" ht="15.75" thickBot="1" x14ac:dyDescent="0.3"/>
    <row r="63" spans="1:3" ht="15.75" thickBot="1" x14ac:dyDescent="0.3">
      <c r="A63" s="63" t="s">
        <v>217</v>
      </c>
    </row>
    <row r="64" spans="1:3" ht="16.5" x14ac:dyDescent="0.25">
      <c r="A64" s="64" t="s">
        <v>218</v>
      </c>
    </row>
    <row r="65" spans="1:10" ht="16.5" x14ac:dyDescent="0.25">
      <c r="A65" s="64" t="s">
        <v>219</v>
      </c>
    </row>
    <row r="66" spans="1:10" ht="16.5" x14ac:dyDescent="0.25">
      <c r="A66" s="64" t="s">
        <v>220</v>
      </c>
    </row>
    <row r="67" spans="1:10" ht="16.5" x14ac:dyDescent="0.25">
      <c r="A67" s="64" t="s">
        <v>221</v>
      </c>
    </row>
    <row r="68" spans="1:10" ht="16.5" x14ac:dyDescent="0.25">
      <c r="A68" s="64" t="s">
        <v>222</v>
      </c>
    </row>
    <row r="69" spans="1:10" ht="16.5" x14ac:dyDescent="0.25">
      <c r="A69" s="64" t="s">
        <v>223</v>
      </c>
    </row>
    <row r="70" spans="1:10" ht="16.5" x14ac:dyDescent="0.3">
      <c r="A70" s="62" t="s">
        <v>224</v>
      </c>
    </row>
    <row r="71" spans="1:10" ht="16.5" x14ac:dyDescent="0.25">
      <c r="A71" s="64" t="s">
        <v>225</v>
      </c>
    </row>
    <row r="72" spans="1:10" ht="16.5" x14ac:dyDescent="0.3">
      <c r="A72" s="65" t="s">
        <v>226</v>
      </c>
    </row>
    <row r="77" spans="1:10" ht="28.5" x14ac:dyDescent="0.25">
      <c r="A77" s="91" t="s">
        <v>3</v>
      </c>
      <c r="B77" s="91" t="s">
        <v>3</v>
      </c>
      <c r="G77" s="94" t="s">
        <v>1</v>
      </c>
      <c r="H77" s="94" t="s">
        <v>3</v>
      </c>
      <c r="I77" s="94" t="s">
        <v>273</v>
      </c>
      <c r="J77" s="94" t="s">
        <v>274</v>
      </c>
    </row>
    <row r="78" spans="1:10" ht="16.5" x14ac:dyDescent="0.25">
      <c r="A78" s="92" t="s">
        <v>282</v>
      </c>
      <c r="B78" s="93" t="s">
        <v>277</v>
      </c>
      <c r="G78" s="95" t="s">
        <v>61</v>
      </c>
      <c r="H78" s="93" t="s">
        <v>277</v>
      </c>
      <c r="I78" s="95" t="str">
        <f t="shared" ref="I78:I97" si="2">+CONCATENATE(G78,"-",H78)</f>
        <v>Menor-Casi Seguro</v>
      </c>
      <c r="J78" s="95" t="s">
        <v>57</v>
      </c>
    </row>
    <row r="79" spans="1:10" ht="33" x14ac:dyDescent="0.25">
      <c r="A79" s="92" t="s">
        <v>283</v>
      </c>
      <c r="B79" s="93" t="s">
        <v>278</v>
      </c>
      <c r="G79" s="95" t="s">
        <v>60</v>
      </c>
      <c r="H79" s="93" t="s">
        <v>277</v>
      </c>
      <c r="I79" s="95" t="str">
        <f t="shared" si="2"/>
        <v>Insignificante-Casi Seguro</v>
      </c>
      <c r="J79" s="95" t="s">
        <v>57</v>
      </c>
    </row>
    <row r="80" spans="1:10" ht="33" x14ac:dyDescent="0.3">
      <c r="A80" s="92" t="s">
        <v>284</v>
      </c>
      <c r="B80" s="93" t="s">
        <v>279</v>
      </c>
      <c r="G80" s="65" t="s">
        <v>58</v>
      </c>
      <c r="H80" s="93" t="s">
        <v>277</v>
      </c>
      <c r="I80" s="95" t="str">
        <f t="shared" si="2"/>
        <v>Moderado-Casi Seguro</v>
      </c>
      <c r="J80" s="95" t="s">
        <v>56</v>
      </c>
    </row>
    <row r="81" spans="1:10" ht="33" x14ac:dyDescent="0.25">
      <c r="A81" s="92" t="s">
        <v>285</v>
      </c>
      <c r="B81" s="93" t="s">
        <v>280</v>
      </c>
      <c r="G81" s="95" t="s">
        <v>6</v>
      </c>
      <c r="H81" s="93" t="s">
        <v>277</v>
      </c>
      <c r="I81" s="95" t="str">
        <f t="shared" si="2"/>
        <v>Mayor-Casi Seguro</v>
      </c>
      <c r="J81" s="95" t="s">
        <v>56</v>
      </c>
    </row>
    <row r="82" spans="1:10" ht="33" x14ac:dyDescent="0.25">
      <c r="A82" s="92" t="s">
        <v>286</v>
      </c>
      <c r="B82" s="93" t="s">
        <v>281</v>
      </c>
      <c r="G82" s="95" t="s">
        <v>62</v>
      </c>
      <c r="H82" s="93" t="s">
        <v>277</v>
      </c>
      <c r="I82" s="95" t="str">
        <f t="shared" si="2"/>
        <v>Catastrófico-Casi Seguro</v>
      </c>
      <c r="J82" s="95" t="s">
        <v>56</v>
      </c>
    </row>
    <row r="83" spans="1:10" ht="33" x14ac:dyDescent="0.25">
      <c r="B83" s="28"/>
      <c r="G83" s="95" t="s">
        <v>58</v>
      </c>
      <c r="H83" s="93" t="s">
        <v>280</v>
      </c>
      <c r="I83" s="95" t="str">
        <f t="shared" si="2"/>
        <v>Moderado-Improbable</v>
      </c>
      <c r="J83" s="95" t="s">
        <v>58</v>
      </c>
    </row>
    <row r="84" spans="1:10" ht="16.5" x14ac:dyDescent="0.25">
      <c r="B84" s="28"/>
      <c r="G84" s="95" t="s">
        <v>6</v>
      </c>
      <c r="H84" s="93" t="s">
        <v>280</v>
      </c>
      <c r="I84" s="95" t="str">
        <f t="shared" si="2"/>
        <v>Mayor-Improbable</v>
      </c>
      <c r="J84" s="95" t="s">
        <v>57</v>
      </c>
    </row>
    <row r="85" spans="1:10" ht="33" x14ac:dyDescent="0.25">
      <c r="A85" s="95" t="s">
        <v>289</v>
      </c>
      <c r="B85" s="96"/>
      <c r="G85" s="95" t="s">
        <v>62</v>
      </c>
      <c r="H85" s="93" t="s">
        <v>280</v>
      </c>
      <c r="I85" s="95" t="str">
        <f t="shared" si="2"/>
        <v>Catastrófico-Improbable</v>
      </c>
      <c r="J85" s="95" t="s">
        <v>56</v>
      </c>
    </row>
    <row r="86" spans="1:10" ht="16.5" x14ac:dyDescent="0.25">
      <c r="A86" s="95" t="s">
        <v>653</v>
      </c>
      <c r="B86" s="96"/>
      <c r="G86" s="95" t="s">
        <v>61</v>
      </c>
      <c r="H86" s="93" t="s">
        <v>279</v>
      </c>
      <c r="I86" s="95" t="str">
        <f t="shared" si="2"/>
        <v>Menor-Posible</v>
      </c>
      <c r="J86" s="95" t="s">
        <v>58</v>
      </c>
    </row>
    <row r="87" spans="1:10" ht="33" x14ac:dyDescent="0.25">
      <c r="B87" s="96"/>
      <c r="G87" s="95" t="s">
        <v>58</v>
      </c>
      <c r="H87" s="93" t="s">
        <v>279</v>
      </c>
      <c r="I87" s="95" t="str">
        <f t="shared" si="2"/>
        <v>Moderado-Posible</v>
      </c>
      <c r="J87" s="95" t="s">
        <v>57</v>
      </c>
    </row>
    <row r="88" spans="1:10" ht="16.5" x14ac:dyDescent="0.25">
      <c r="B88" s="28"/>
      <c r="G88" s="95" t="s">
        <v>6</v>
      </c>
      <c r="H88" s="93" t="s">
        <v>279</v>
      </c>
      <c r="I88" s="95" t="str">
        <f t="shared" si="2"/>
        <v>Mayor-Posible</v>
      </c>
      <c r="J88" s="95" t="s">
        <v>56</v>
      </c>
    </row>
    <row r="89" spans="1:10" ht="33" x14ac:dyDescent="0.25">
      <c r="B89" s="28"/>
      <c r="G89" s="95" t="s">
        <v>62</v>
      </c>
      <c r="H89" s="93" t="s">
        <v>279</v>
      </c>
      <c r="I89" s="95" t="str">
        <f t="shared" si="2"/>
        <v>Catastrófico-Posible</v>
      </c>
      <c r="J89" s="95" t="s">
        <v>56</v>
      </c>
    </row>
    <row r="90" spans="1:10" ht="33" x14ac:dyDescent="0.25">
      <c r="B90" s="28"/>
      <c r="G90" s="95" t="s">
        <v>60</v>
      </c>
      <c r="H90" s="93" t="s">
        <v>278</v>
      </c>
      <c r="I90" s="95" t="str">
        <f t="shared" si="2"/>
        <v>Insignificante-Probable</v>
      </c>
      <c r="J90" s="95" t="s">
        <v>58</v>
      </c>
    </row>
    <row r="91" spans="1:10" ht="33" x14ac:dyDescent="0.25">
      <c r="B91" s="28"/>
      <c r="G91" s="95" t="s">
        <v>58</v>
      </c>
      <c r="H91" s="93" t="s">
        <v>278</v>
      </c>
      <c r="I91" s="95" t="str">
        <f t="shared" si="2"/>
        <v>Moderado-Probable</v>
      </c>
      <c r="J91" s="95" t="s">
        <v>57</v>
      </c>
    </row>
    <row r="92" spans="1:10" ht="16.5" x14ac:dyDescent="0.25">
      <c r="B92" s="28"/>
      <c r="G92" s="95" t="s">
        <v>61</v>
      </c>
      <c r="H92" s="93" t="s">
        <v>278</v>
      </c>
      <c r="I92" s="95" t="str">
        <f t="shared" si="2"/>
        <v>Menor-Probable</v>
      </c>
      <c r="J92" s="95" t="s">
        <v>57</v>
      </c>
    </row>
    <row r="93" spans="1:10" ht="16.5" x14ac:dyDescent="0.25">
      <c r="B93" s="28"/>
      <c r="G93" s="95" t="s">
        <v>6</v>
      </c>
      <c r="H93" s="93" t="s">
        <v>278</v>
      </c>
      <c r="I93" s="95" t="str">
        <f t="shared" si="2"/>
        <v>Mayor-Probable</v>
      </c>
      <c r="J93" s="95" t="s">
        <v>56</v>
      </c>
    </row>
    <row r="94" spans="1:10" ht="33" x14ac:dyDescent="0.25">
      <c r="B94" s="28"/>
      <c r="G94" s="95" t="s">
        <v>62</v>
      </c>
      <c r="H94" s="93" t="s">
        <v>278</v>
      </c>
      <c r="I94" s="95" t="str">
        <f t="shared" si="2"/>
        <v>Catastrófico-Probable</v>
      </c>
      <c r="J94" s="95" t="s">
        <v>56</v>
      </c>
    </row>
    <row r="95" spans="1:10" ht="33" x14ac:dyDescent="0.25">
      <c r="B95" s="28"/>
      <c r="G95" s="95" t="s">
        <v>58</v>
      </c>
      <c r="H95" s="93" t="s">
        <v>281</v>
      </c>
      <c r="I95" s="95" t="str">
        <f t="shared" si="2"/>
        <v>Moderado-Rara vez</v>
      </c>
      <c r="J95" s="95" t="s">
        <v>58</v>
      </c>
    </row>
    <row r="96" spans="1:10" ht="16.5" x14ac:dyDescent="0.25">
      <c r="B96" s="28"/>
      <c r="G96" s="95" t="s">
        <v>6</v>
      </c>
      <c r="H96" s="93" t="s">
        <v>281</v>
      </c>
      <c r="I96" s="95" t="str">
        <f t="shared" si="2"/>
        <v>Mayor-Rara vez</v>
      </c>
      <c r="J96" s="95" t="s">
        <v>57</v>
      </c>
    </row>
    <row r="97" spans="2:10" ht="33" x14ac:dyDescent="0.25">
      <c r="B97" s="28"/>
      <c r="G97" s="95" t="s">
        <v>62</v>
      </c>
      <c r="H97" s="93" t="s">
        <v>281</v>
      </c>
      <c r="I97" s="95" t="str">
        <f t="shared" si="2"/>
        <v>Catastrófico-Rara vez</v>
      </c>
      <c r="J97" s="95" t="s">
        <v>56</v>
      </c>
    </row>
  </sheetData>
  <sortState xmlns:xlrd2="http://schemas.microsoft.com/office/spreadsheetml/2017/richdata2" ref="G78:J97">
    <sortCondition ref="H78:H97"/>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B2:E19"/>
  <sheetViews>
    <sheetView topLeftCell="A4" workbookViewId="0">
      <selection activeCell="I20" sqref="I20:I21"/>
    </sheetView>
  </sheetViews>
  <sheetFormatPr baseColWidth="10" defaultRowHeight="15" x14ac:dyDescent="0.25"/>
  <sheetData>
    <row r="2" spans="2:5" x14ac:dyDescent="0.25">
      <c r="B2" t="s">
        <v>29</v>
      </c>
      <c r="E2" t="s">
        <v>89</v>
      </c>
    </row>
    <row r="3" spans="2:5" x14ac:dyDescent="0.25">
      <c r="B3" t="s">
        <v>30</v>
      </c>
      <c r="E3" t="s">
        <v>88</v>
      </c>
    </row>
    <row r="4" spans="2:5" x14ac:dyDescent="0.25">
      <c r="B4" t="s">
        <v>92</v>
      </c>
      <c r="E4" t="s">
        <v>90</v>
      </c>
    </row>
    <row r="5" spans="2:5" x14ac:dyDescent="0.25">
      <c r="B5" t="s">
        <v>91</v>
      </c>
    </row>
    <row r="8" spans="2:5" x14ac:dyDescent="0.25">
      <c r="B8" t="s">
        <v>63</v>
      </c>
    </row>
    <row r="9" spans="2:5" x14ac:dyDescent="0.25">
      <c r="B9" t="s">
        <v>34</v>
      </c>
    </row>
    <row r="10" spans="2:5" x14ac:dyDescent="0.25">
      <c r="B10" t="s">
        <v>35</v>
      </c>
    </row>
    <row r="13" spans="2:5" x14ac:dyDescent="0.25">
      <c r="B13" t="s">
        <v>87</v>
      </c>
    </row>
    <row r="14" spans="2:5" x14ac:dyDescent="0.25">
      <c r="B14" t="s">
        <v>81</v>
      </c>
    </row>
    <row r="15" spans="2:5" x14ac:dyDescent="0.25">
      <c r="B15" t="s">
        <v>84</v>
      </c>
    </row>
    <row r="16" spans="2:5" x14ac:dyDescent="0.25">
      <c r="B16" t="s">
        <v>82</v>
      </c>
    </row>
    <row r="17" spans="2:2" x14ac:dyDescent="0.25">
      <c r="B17" t="s">
        <v>83</v>
      </c>
    </row>
    <row r="18" spans="2:2" x14ac:dyDescent="0.25">
      <c r="B18" t="s">
        <v>85</v>
      </c>
    </row>
    <row r="19" spans="2:2" x14ac:dyDescent="0.25">
      <c r="B19" t="s">
        <v>86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A21"/>
  <sheetViews>
    <sheetView workbookViewId="0">
      <selection activeCell="G17" sqref="G17"/>
    </sheetView>
  </sheetViews>
  <sheetFormatPr baseColWidth="10"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9</v>
      </c>
    </row>
    <row r="7" spans="1:1" x14ac:dyDescent="0.2">
      <c r="A7" s="2" t="s">
        <v>8</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34</v>
      </c>
    </row>
    <row r="21" spans="1:1" x14ac:dyDescent="0.2">
      <c r="A21" s="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Corrupcion</vt:lpstr>
      <vt:lpstr>Tabla Valoración controles</vt:lpstr>
      <vt:lpstr>Impacto Ri Inhe</vt:lpstr>
      <vt:lpstr>CONTROL DE CAMBIOS</vt:lpstr>
      <vt:lpstr>CONTROLES</vt:lpstr>
      <vt:lpstr>FORMULAS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Andrade Murillo</cp:lastModifiedBy>
  <cp:lastPrinted>2020-05-13T01:12:22Z</cp:lastPrinted>
  <dcterms:created xsi:type="dcterms:W3CDTF">2020-03-24T23:12:47Z</dcterms:created>
  <dcterms:modified xsi:type="dcterms:W3CDTF">2023-01-16T20:24:12Z</dcterms:modified>
</cp:coreProperties>
</file>